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1316"/>
  </bookViews>
  <sheets>
    <sheet name="Table A" sheetId="1" r:id="rId1"/>
    <sheet name="Table A1" sheetId="2" r:id="rId2"/>
  </sheets>
  <calcPr calcId="145621"/>
</workbook>
</file>

<file path=xl/calcChain.xml><?xml version="1.0" encoding="utf-8"?>
<calcChain xmlns="http://schemas.openxmlformats.org/spreadsheetml/2006/main">
  <c r="L81" i="2" l="1"/>
  <c r="K81" i="2"/>
  <c r="J81" i="2"/>
  <c r="L79" i="2"/>
  <c r="I69" i="2"/>
  <c r="J67" i="2"/>
  <c r="I61" i="2"/>
  <c r="J59" i="2"/>
  <c r="J58" i="2"/>
  <c r="J56" i="2"/>
  <c r="I50" i="2"/>
  <c r="J47" i="2"/>
  <c r="N50" i="2"/>
  <c r="H50" i="2"/>
  <c r="J41" i="2"/>
  <c r="I36" i="2"/>
  <c r="J34" i="2"/>
  <c r="J32" i="2"/>
  <c r="I20" i="2"/>
  <c r="J17" i="2"/>
  <c r="Q112" i="1"/>
  <c r="Q96" i="1"/>
  <c r="Q95" i="1"/>
  <c r="Q94" i="1"/>
  <c r="Q93" i="1"/>
  <c r="Q92" i="1"/>
  <c r="Q69" i="1"/>
  <c r="Q57" i="1"/>
  <c r="Q54" i="1"/>
  <c r="U54" i="1" s="1"/>
  <c r="Q53" i="1"/>
  <c r="Q48" i="1"/>
  <c r="Q47" i="1"/>
  <c r="Q46" i="1"/>
  <c r="U46" i="1" s="1"/>
  <c r="Q45" i="1"/>
  <c r="Q44" i="1"/>
  <c r="Q43" i="1"/>
  <c r="Q39" i="1"/>
  <c r="Q35" i="1"/>
  <c r="Q33" i="1"/>
  <c r="Q32" i="1"/>
  <c r="Q31" i="1"/>
  <c r="Q30" i="1"/>
  <c r="Q29" i="1"/>
  <c r="Q28" i="1"/>
  <c r="Q27" i="1"/>
  <c r="O59" i="1"/>
  <c r="Q24" i="1"/>
  <c r="Q21" i="1"/>
  <c r="Q20" i="1"/>
  <c r="Q18" i="1"/>
  <c r="Q16" i="1"/>
  <c r="Q15" i="1"/>
  <c r="Q14" i="1"/>
  <c r="Q13" i="1"/>
  <c r="W59" i="1"/>
  <c r="J15" i="2" l="1"/>
  <c r="O20" i="2"/>
  <c r="J18" i="2"/>
  <c r="G36" i="2"/>
  <c r="O36" i="2"/>
  <c r="J27" i="2"/>
  <c r="J29" i="2"/>
  <c r="J31" i="2"/>
  <c r="K50" i="2"/>
  <c r="G69" i="2"/>
  <c r="O69" i="2"/>
  <c r="N20" i="2"/>
  <c r="H61" i="2"/>
  <c r="H20" i="2"/>
  <c r="J16" i="2"/>
  <c r="L16" i="2" s="1"/>
  <c r="P16" i="2" s="1"/>
  <c r="N36" i="2"/>
  <c r="J26" i="2"/>
  <c r="L26" i="2" s="1"/>
  <c r="P26" i="2" s="1"/>
  <c r="J28" i="2"/>
  <c r="L28" i="2" s="1"/>
  <c r="P28" i="2" s="1"/>
  <c r="J30" i="2"/>
  <c r="L30" i="2" s="1"/>
  <c r="P30" i="2" s="1"/>
  <c r="J33" i="2"/>
  <c r="L33" i="2" s="1"/>
  <c r="P33" i="2" s="1"/>
  <c r="O50" i="2"/>
  <c r="J48" i="2"/>
  <c r="O61" i="2"/>
  <c r="J57" i="2"/>
  <c r="L57" i="2" s="1"/>
  <c r="P57" i="2" s="1"/>
  <c r="J66" i="2"/>
  <c r="L66" i="2" s="1"/>
  <c r="H69" i="2"/>
  <c r="Q34" i="1"/>
  <c r="U34" i="1" s="1"/>
  <c r="Q49" i="1"/>
  <c r="Q50" i="1"/>
  <c r="U50" i="1" s="1"/>
  <c r="Q51" i="1"/>
  <c r="Q52" i="1"/>
  <c r="W107" i="1"/>
  <c r="Q99" i="1"/>
  <c r="Q26" i="1"/>
  <c r="F20" i="2"/>
  <c r="L17" i="2"/>
  <c r="P17" i="2" s="1"/>
  <c r="L34" i="2"/>
  <c r="P34" i="2" s="1"/>
  <c r="L48" i="2"/>
  <c r="P48" i="2" s="1"/>
  <c r="L18" i="2"/>
  <c r="P18" i="2" s="1"/>
  <c r="L27" i="2"/>
  <c r="P27" i="2" s="1"/>
  <c r="L29" i="2"/>
  <c r="P29" i="2" s="1"/>
  <c r="L31" i="2"/>
  <c r="P31" i="2" s="1"/>
  <c r="G20" i="2"/>
  <c r="K20" i="2"/>
  <c r="G61" i="2"/>
  <c r="L56" i="2"/>
  <c r="P56" i="2" s="1"/>
  <c r="K69" i="2"/>
  <c r="L32" i="2"/>
  <c r="P32" i="2" s="1"/>
  <c r="K36" i="2"/>
  <c r="L41" i="2"/>
  <c r="P41" i="2" s="1"/>
  <c r="G50" i="2"/>
  <c r="L47" i="2"/>
  <c r="P47" i="2" s="1"/>
  <c r="L59" i="2"/>
  <c r="P59" i="2" s="1"/>
  <c r="L67" i="2"/>
  <c r="P67" i="2" s="1"/>
  <c r="J69" i="2"/>
  <c r="H36" i="2"/>
  <c r="K61" i="2"/>
  <c r="N61" i="2"/>
  <c r="L58" i="2"/>
  <c r="P58" i="2" s="1"/>
  <c r="N69" i="2"/>
  <c r="L76" i="2"/>
  <c r="U18" i="1"/>
  <c r="U27" i="1"/>
  <c r="U28" i="1"/>
  <c r="U29" i="1"/>
  <c r="U30" i="1"/>
  <c r="U31" i="1"/>
  <c r="U32" i="1"/>
  <c r="U49" i="1"/>
  <c r="U13" i="1"/>
  <c r="U14" i="1"/>
  <c r="U15" i="1"/>
  <c r="U16" i="1"/>
  <c r="U20" i="1"/>
  <c r="U21" i="1"/>
  <c r="U26" i="1"/>
  <c r="U33" i="1"/>
  <c r="U35" i="1"/>
  <c r="U39" i="1"/>
  <c r="U44" i="1"/>
  <c r="U51" i="1"/>
  <c r="U53" i="1"/>
  <c r="U57" i="1"/>
  <c r="U92" i="1"/>
  <c r="U93" i="1"/>
  <c r="U112" i="1"/>
  <c r="G59" i="1"/>
  <c r="K59" i="1"/>
  <c r="Q10" i="1"/>
  <c r="Q17" i="1"/>
  <c r="S59" i="1"/>
  <c r="Q19" i="1"/>
  <c r="U24" i="1"/>
  <c r="Q25" i="1"/>
  <c r="U43" i="1"/>
  <c r="U47" i="1"/>
  <c r="U86" i="1"/>
  <c r="U89" i="1"/>
  <c r="U91" i="1"/>
  <c r="E59" i="1"/>
  <c r="I59" i="1"/>
  <c r="M59" i="1"/>
  <c r="U45" i="1"/>
  <c r="U48" i="1"/>
  <c r="U52" i="1"/>
  <c r="Q55" i="1"/>
  <c r="S107" i="1"/>
  <c r="U90" i="1"/>
  <c r="U96" i="1"/>
  <c r="U99" i="1"/>
  <c r="Q107" i="1"/>
  <c r="U79" i="1"/>
  <c r="U81" i="1"/>
  <c r="U94" i="1"/>
  <c r="U95" i="1"/>
  <c r="U100" i="1"/>
  <c r="U101" i="1"/>
  <c r="U102" i="1"/>
  <c r="U103" i="1"/>
  <c r="U105" i="1"/>
  <c r="U80" i="1"/>
  <c r="U82" i="1"/>
  <c r="U83" i="1"/>
  <c r="U84" i="1"/>
  <c r="U85" i="1"/>
  <c r="U97" i="1"/>
  <c r="F69" i="2" l="1"/>
  <c r="F50" i="2"/>
  <c r="J46" i="2"/>
  <c r="F36" i="2"/>
  <c r="J25" i="2"/>
  <c r="J20" i="2"/>
  <c r="L15" i="2"/>
  <c r="L69" i="2"/>
  <c r="P66" i="2"/>
  <c r="F61" i="2"/>
  <c r="J55" i="2"/>
  <c r="K85" i="2"/>
  <c r="K83" i="2"/>
  <c r="U107" i="1"/>
  <c r="U17" i="1"/>
  <c r="U55" i="1"/>
  <c r="U25" i="1"/>
  <c r="U19" i="1"/>
  <c r="Q59" i="1"/>
  <c r="U10" i="1"/>
  <c r="J61" i="2" l="1"/>
  <c r="L55" i="2"/>
  <c r="P69" i="2"/>
  <c r="L20" i="2"/>
  <c r="P15" i="2"/>
  <c r="J36" i="2"/>
  <c r="L25" i="2"/>
  <c r="J50" i="2"/>
  <c r="L46" i="2"/>
  <c r="U59" i="1"/>
  <c r="Q72" i="1" s="1"/>
  <c r="J83" i="2" l="1"/>
  <c r="P55" i="2"/>
  <c r="L61" i="2"/>
  <c r="J85" i="2"/>
  <c r="L50" i="2"/>
  <c r="P46" i="2"/>
  <c r="L36" i="2"/>
  <c r="L83" i="2" s="1"/>
  <c r="P25" i="2"/>
  <c r="P20" i="2"/>
  <c r="L85" i="2" l="1"/>
  <c r="P36" i="2"/>
  <c r="P50" i="2"/>
  <c r="P61" i="2"/>
</calcChain>
</file>

<file path=xl/comments1.xml><?xml version="1.0" encoding="utf-8"?>
<comments xmlns="http://schemas.openxmlformats.org/spreadsheetml/2006/main">
  <authors>
    <author>Keller Martyn (Finance)</author>
  </authors>
  <commentList>
    <comment ref="C31" authorId="0">
      <text>
        <r>
          <rPr>
            <b/>
            <sz val="9"/>
            <color indexed="81"/>
            <rFont val="Tahoma"/>
            <family val="2"/>
          </rPr>
          <t>Keller Martyn (Finance):</t>
        </r>
        <r>
          <rPr>
            <sz val="9"/>
            <color indexed="81"/>
            <rFont val="Tahoma"/>
            <family val="2"/>
          </rPr>
          <t xml:space="preserve">
check if any of fostering costs relate to this area</t>
        </r>
      </text>
    </comment>
  </commentList>
</comments>
</file>

<file path=xl/sharedStrings.xml><?xml version="1.0" encoding="utf-8"?>
<sst xmlns="http://schemas.openxmlformats.org/spreadsheetml/2006/main" count="314" uniqueCount="283">
  <si>
    <t>S251 Outturn 2015-16</t>
  </si>
  <si>
    <t>Table A:  LA Level Information</t>
  </si>
  <si>
    <t>LA Name</t>
  </si>
  <si>
    <t>Sheffield</t>
  </si>
  <si>
    <t>LA Number</t>
  </si>
  <si>
    <t>Description</t>
  </si>
  <si>
    <t>Early Years</t>
  </si>
  <si>
    <t>Primary</t>
  </si>
  <si>
    <t>Secondary</t>
  </si>
  <si>
    <t xml:space="preserve">SEN/Special Schools </t>
  </si>
  <si>
    <t>AP/PRUs</t>
  </si>
  <si>
    <t xml:space="preserve">Post school </t>
  </si>
  <si>
    <t>Gross</t>
  </si>
  <si>
    <t>Income</t>
  </si>
  <si>
    <t>Net</t>
  </si>
  <si>
    <t>Net     (BUDGET Totals)</t>
  </si>
  <si>
    <t>SCHOOLS EXPENDITURE</t>
  </si>
  <si>
    <t>1.0.1</t>
  </si>
  <si>
    <t xml:space="preserve">Individual Schools Spend (ISB)  </t>
  </si>
  <si>
    <t xml:space="preserve">DEDELEGATED ITEMS      </t>
  </si>
  <si>
    <t xml:space="preserve">1.1.1   </t>
  </si>
  <si>
    <t xml:space="preserve">Contingencies      </t>
  </si>
  <si>
    <t xml:space="preserve">1.1.2   </t>
  </si>
  <si>
    <t>Behaviour support services</t>
  </si>
  <si>
    <t xml:space="preserve">1.1.3   </t>
  </si>
  <si>
    <t xml:space="preserve">Support to UPEG and bilingual learners  </t>
  </si>
  <si>
    <t xml:space="preserve">1.1.4 </t>
  </si>
  <si>
    <t>Free school meals eligibility</t>
  </si>
  <si>
    <t xml:space="preserve">1.1.5 </t>
  </si>
  <si>
    <t>Insurance</t>
  </si>
  <si>
    <t xml:space="preserve">1.1.6   </t>
  </si>
  <si>
    <t>Museum and Library services</t>
  </si>
  <si>
    <t xml:space="preserve">1.1.7   </t>
  </si>
  <si>
    <t xml:space="preserve">Licences/subscriptions </t>
  </si>
  <si>
    <t xml:space="preserve">1.1.8    </t>
  </si>
  <si>
    <t>Staff costs - supply cover excluding cover for facility time</t>
  </si>
  <si>
    <t>1.1.9</t>
  </si>
  <si>
    <t>Staff costs - supply cover for facility time</t>
  </si>
  <si>
    <t>HIGH NEEDS EXPENDITURE</t>
  </si>
  <si>
    <t>1.2.1</t>
  </si>
  <si>
    <t>Top up funding -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</si>
  <si>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</si>
  <si>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</si>
  <si>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</si>
  <si>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</si>
  <si>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</si>
  <si>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</si>
  <si>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</si>
  <si>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</si>
  <si>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</si>
  <si>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 xml:space="preserve">Hospital education services  </t>
  </si>
  <si>
    <t>1.2.7</t>
  </si>
  <si>
    <t>Other alternative provision services</t>
  </si>
  <si>
    <t>1.2.8</t>
  </si>
  <si>
    <t xml:space="preserve">Support for inclusion </t>
  </si>
  <si>
    <t>1.2.9</t>
  </si>
  <si>
    <t>Special schools and PRUs in financial difficulty</t>
  </si>
  <si>
    <t>1.2.10</t>
  </si>
  <si>
    <t xml:space="preserve">PFI and BSF costs at special schools and AP/ PRUs  </t>
  </si>
  <si>
    <t>1.2.11</t>
  </si>
  <si>
    <t xml:space="preserve">Direct payments (SEN and disability) </t>
  </si>
  <si>
    <t>1.2.12</t>
  </si>
  <si>
    <t>Carbon reduction commitment allowances (PRUs)</t>
  </si>
  <si>
    <t>EARLY YEARS EXPENDITURE</t>
  </si>
  <si>
    <t>1.3.1</t>
  </si>
  <si>
    <t>Central expenditure on children under 5</t>
  </si>
  <si>
    <t>CENTRAL PROVISION WITHIN SCHOOLS SPEND</t>
  </si>
  <si>
    <t>1.4.1</t>
  </si>
  <si>
    <t>Contribution to combined expenditure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</si>
  <si>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</si>
  <si>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</si>
  <si>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</si>
  <si>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</si>
  <si>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</si>
  <si>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</si>
  <si>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</si>
  <si>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funds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</si>
  <si>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</si>
  <si>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</si>
  <si>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</si>
  <si>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</si>
  <si>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</si>
  <si>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</si>
  <si>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</si>
  <si>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</si>
  <si>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</si>
  <si>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>1.4.11</t>
  </si>
  <si>
    <t>SEN transport</t>
  </si>
  <si>
    <t>1.4.12</t>
  </si>
  <si>
    <t xml:space="preserve">Exceptions agreed by Secretary of State </t>
  </si>
  <si>
    <t>1.4.13</t>
  </si>
  <si>
    <t>Other items</t>
  </si>
  <si>
    <t>1.5.1</t>
  </si>
  <si>
    <t xml:space="preserve">Other Specific Grants </t>
  </si>
  <si>
    <t>1.6.1</t>
  </si>
  <si>
    <t xml:space="preserve">TOTAL SCHOOLS EXPENDITURE </t>
  </si>
  <si>
    <t>Memorandum</t>
  </si>
  <si>
    <t>RECONCILIATION OF SCHOOLS EXPENDITURE</t>
  </si>
  <si>
    <t>1.7.1</t>
  </si>
  <si>
    <t>Dedicated Schools Grant brought forward from 2014-15</t>
  </si>
  <si>
    <t>1.7.2</t>
  </si>
  <si>
    <t>Dedicated Schools Grant for 2015-16</t>
  </si>
  <si>
    <t>1.7.3</t>
  </si>
  <si>
    <t xml:space="preserve">EFA funding </t>
  </si>
  <si>
    <t>1.7.4</t>
  </si>
  <si>
    <t xml:space="preserve">Local Authority additional contribution   </t>
  </si>
  <si>
    <t>1.7.5</t>
  </si>
  <si>
    <t xml:space="preserve">Total funding supporting the Schools Expenditure (lines 1.7.1 to 1.7.4)  </t>
  </si>
  <si>
    <t>1.8.1</t>
  </si>
  <si>
    <t xml:space="preserve">Dedicated Schools Grant carried forward to 2016-17 </t>
  </si>
  <si>
    <t>OTHER EDUCATION AND COMMUNITY EXPENDITURE</t>
  </si>
  <si>
    <t>*</t>
  </si>
  <si>
    <t>2.0.1</t>
  </si>
  <si>
    <t xml:space="preserve">Therapies and other health related services </t>
  </si>
  <si>
    <t>2.0.2</t>
  </si>
  <si>
    <t xml:space="preserve">Central support services </t>
  </si>
  <si>
    <t>2.0.3</t>
  </si>
  <si>
    <t>Education welfare service</t>
  </si>
  <si>
    <t>2.0.4</t>
  </si>
  <si>
    <t>School improvement</t>
  </si>
  <si>
    <t>2.0.5</t>
  </si>
  <si>
    <t>Asset management - education</t>
  </si>
  <si>
    <t>2.0.6</t>
  </si>
  <si>
    <t>Statutory/ Regulatory duties - education</t>
  </si>
  <si>
    <t>2.0.7</t>
  </si>
  <si>
    <t>Premature retirement cost/ Redundancy costs (new provisions)</t>
  </si>
  <si>
    <t>2.0.8</t>
  </si>
  <si>
    <t>Monitoring national curriculum assessment</t>
  </si>
  <si>
    <t>2.1.1</t>
  </si>
  <si>
    <t>Educational psychology service</t>
  </si>
  <si>
    <t>2.1.2</t>
  </si>
  <si>
    <t>SEN administration, assessment and coordination and monitoring</t>
  </si>
  <si>
    <t>2.1.3</t>
  </si>
  <si>
    <t>Parent partnership,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</si>
  <si>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</si>
  <si>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</si>
  <si>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</si>
  <si>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</t>
  </si>
  <si>
    <t>2.1.6</t>
  </si>
  <si>
    <t>Home to post-16 provision: SEN/LLDD transport expenditure (aged 16-18)</t>
  </si>
  <si>
    <t>2.1.7</t>
  </si>
  <si>
    <t>Home to post-16 provision: SEN/LLDD transport expenditure (aged 19-25)</t>
  </si>
  <si>
    <t>2.1.8</t>
  </si>
  <si>
    <t xml:space="preserve">Home to post-16 provision transport: mainstream home to post-16 transport expenditure.      </t>
  </si>
  <si>
    <t>2.1.9</t>
  </si>
  <si>
    <t>Supply of school places</t>
  </si>
  <si>
    <t>2.2.1</t>
  </si>
  <si>
    <t>Young people's learning and development</t>
  </si>
  <si>
    <t>2.2.2</t>
  </si>
  <si>
    <t>Adult and Community learning</t>
  </si>
  <si>
    <t>2.2.3</t>
  </si>
  <si>
    <t>Pension costs</t>
  </si>
  <si>
    <t>2.2.4</t>
  </si>
  <si>
    <t>Joint use arrangements</t>
  </si>
  <si>
    <t>2.2.5</t>
  </si>
  <si>
    <t>2.3.1</t>
  </si>
  <si>
    <t xml:space="preserve">Other Specific Grant </t>
  </si>
  <si>
    <t>2.4.1</t>
  </si>
  <si>
    <t>Total Other education and community expenditure</t>
  </si>
  <si>
    <t>CAPITAL</t>
  </si>
  <si>
    <t>2.5.1</t>
  </si>
  <si>
    <t>Capital Expenditure (excluding CERA)</t>
  </si>
  <si>
    <t>TABLE A:   Notes</t>
  </si>
  <si>
    <t>Note that the information you provide in this section will be taken into account when returned to DfE</t>
  </si>
  <si>
    <r>
      <t xml:space="preserve">Pupil growth/ Infant class sizes </t>
    </r>
    <r>
      <rPr>
        <sz val="12"/>
        <color indexed="10"/>
        <rFont val="Arial"/>
        <family val="2"/>
      </rPr>
      <t/>
    </r>
  </si>
  <si>
    <t>OUTTURN 2015-16</t>
  </si>
  <si>
    <t>DEPARTMENT FOR EDUCATION DATA COLLECTION</t>
  </si>
  <si>
    <t>LA</t>
  </si>
  <si>
    <t>LA No</t>
  </si>
  <si>
    <t>Year 2015-16</t>
  </si>
  <si>
    <t>Contact</t>
  </si>
  <si>
    <t>Martyn Keller</t>
  </si>
  <si>
    <t>Email</t>
  </si>
  <si>
    <t>martyn.keller@sheffield.gov.uk</t>
  </si>
  <si>
    <r>
      <rPr>
        <b/>
        <sz val="9"/>
        <rFont val="Arial"/>
        <family val="2"/>
      </rPr>
      <t>TABLE A1</t>
    </r>
    <r>
      <rPr>
        <sz val="9"/>
        <rFont val="Arial"/>
        <family val="2"/>
      </rPr>
      <t>: CHILDREN'S AND YOUNG PEOPLE'S SERVICES</t>
    </r>
  </si>
  <si>
    <t>Tel No</t>
  </si>
  <si>
    <t>0114 2735647</t>
  </si>
  <si>
    <t xml:space="preserve">CHILDREN'S AND YOUNG PEOPLE'S SERVICES           </t>
  </si>
  <si>
    <t>PROVISION BY OTHERS</t>
  </si>
  <si>
    <t>OWN PROVISION</t>
  </si>
  <si>
    <t>PRIVATE</t>
  </si>
  <si>
    <t>OTHER PUBLIC</t>
  </si>
  <si>
    <t>VOLUNTARY</t>
  </si>
  <si>
    <t>TOTAL EXPENDITURE</t>
  </si>
  <si>
    <t>INCOME</t>
  </si>
  <si>
    <t>NET Current Expenditure</t>
  </si>
  <si>
    <t xml:space="preserve">Govt. Grants Inside AEF </t>
  </si>
  <si>
    <t xml:space="preserve">Govt. Grants Outside AEF </t>
  </si>
  <si>
    <t>LEA NET Revenue Expenditure</t>
  </si>
  <si>
    <t>SURE START CHILDREN'S CENTRES AND EARLY YEARS</t>
  </si>
  <si>
    <t>(a)</t>
  </si>
  <si>
    <t>(b)</t>
  </si>
  <si>
    <t>(c)</t>
  </si>
  <si>
    <t>(d)</t>
  </si>
  <si>
    <t>(k)</t>
  </si>
  <si>
    <t>(l)</t>
  </si>
  <si>
    <t>(m)</t>
  </si>
  <si>
    <t>(n)</t>
  </si>
  <si>
    <t>(o)</t>
  </si>
  <si>
    <t>(q)</t>
  </si>
  <si>
    <t>3.0.1</t>
  </si>
  <si>
    <t>Spend on individual Sure Start Children's Centres</t>
  </si>
  <si>
    <t>3.0.2</t>
  </si>
  <si>
    <t>Spend for local authority provided or commissioned area wide services delivered through Sure Start Children's Centres</t>
  </si>
  <si>
    <t>3.0.3</t>
  </si>
  <si>
    <t>Spend on local authority management costs relating to Sure Start Children's Centres</t>
  </si>
  <si>
    <t>3.0.4</t>
  </si>
  <si>
    <t>Other early years expenditure</t>
  </si>
  <si>
    <t>3.0.5</t>
  </si>
  <si>
    <t>Total Sure Start Children's Centres and Early Years Expenditure</t>
  </si>
  <si>
    <t>CHILDREN LOOKED AFTER</t>
  </si>
  <si>
    <t>3.1.1</t>
  </si>
  <si>
    <t>Residential care</t>
  </si>
  <si>
    <t>3.1.2</t>
  </si>
  <si>
    <t xml:space="preserve">Fostering services 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</si>
  <si>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</si>
  <si>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</si>
  <si>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</si>
  <si>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</si>
  <si>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</si>
  <si>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</si>
  <si>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</si>
  <si>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</si>
  <si>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</si>
  <si>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</si>
  <si>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</si>
  <si>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</si>
  <si>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</si>
  <si>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</si>
  <si>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</si>
  <si>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-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</si>
  <si>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</si>
  <si>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</si>
  <si>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</si>
  <si>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</si>
  <si>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</si>
  <si>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</si>
  <si>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</si>
  <si>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</si>
  <si>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</si>
  <si>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</si>
  <si>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</si>
  <si>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</si>
  <si>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</si>
  <si>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</si>
  <si>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</si>
  <si>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</si>
  <si>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</si>
  <si>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</si>
  <si>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</si>
  <si>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</si>
  <si>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</si>
  <si>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</si>
  <si>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</si>
  <si>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</si>
  <si>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</si>
  <si>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</si>
  <si>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</si>
  <si>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</si>
  <si>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</si>
  <si>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</si>
  <si>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</si>
  <si>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</si>
  <si>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</si>
  <si>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</si>
  <si>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</si>
  <si>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</si>
  <si>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</si>
  <si>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</si>
  <si>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</si>
  <si>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</si>
  <si>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</t>
  </si>
  <si>
    <t>5.0.2</t>
  </si>
  <si>
    <t>Total Children and Young People's Services Expenditure (excluding CERA)</t>
  </si>
  <si>
    <t>5.0.3</t>
  </si>
  <si>
    <t>Children and Young People's Services Expenditure(including CERA)</t>
  </si>
  <si>
    <t>MEMORANDUM ITEMS</t>
  </si>
  <si>
    <t>Services for young people</t>
  </si>
  <si>
    <t>5.1.1</t>
  </si>
  <si>
    <t>Substance misuse services (Drugs, Alcohol and Volatile substances) (included in 3.5.1 and 3.5.2 above)</t>
  </si>
  <si>
    <t>5.1.2</t>
  </si>
  <si>
    <t>Teenage pregnancy services (included in 3.5.1 and 3.5.2 above)</t>
  </si>
  <si>
    <t>TABLE A1 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</si>
</sst>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trike/>
      <sz val="12"/>
      <name val="Arial"/>
      <family val="2"/>
    </font>
    <font>
      <strike/>
      <sz val="9"/>
      <name val="Calibri"/>
      <family val="2"/>
      <scheme val="minor"/>
    </font>
    <font>
      <sz val="12"/>
      <color indexed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</cellStyleXfs>
  <cellXfs count="293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Protection="1"/>
    <xf numFmtId="0" fontId="3" fillId="2" borderId="0" xfId="0" applyFont="1" applyFill="1" applyBorder="1" applyProtection="1"/>
    <xf numFmtId="2" fontId="3" fillId="2" borderId="0" xfId="0" applyNumberFormat="1" applyFont="1" applyFill="1" applyBorder="1" applyProtection="1"/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5" fillId="2" borderId="0" xfId="0" applyFont="1" applyFill="1" applyProtection="1"/>
    <xf numFmtId="0" fontId="5" fillId="0" borderId="0" xfId="0" applyFont="1" applyProtection="1"/>
    <xf numFmtId="0" fontId="4" fillId="2" borderId="2" xfId="0" applyFont="1" applyFill="1" applyBorder="1" applyAlignment="1" applyProtection="1">
      <alignment horizontal="left" vertical="top"/>
    </xf>
    <xf numFmtId="0" fontId="4" fillId="2" borderId="3" xfId="0" applyFont="1" applyFill="1" applyBorder="1" applyAlignment="1" applyProtection="1"/>
    <xf numFmtId="2" fontId="4" fillId="2" borderId="3" xfId="0" applyNumberFormat="1" applyFont="1" applyFill="1" applyBorder="1" applyAlignment="1" applyProtection="1"/>
    <xf numFmtId="0" fontId="6" fillId="2" borderId="3" xfId="0" applyFont="1" applyFill="1" applyBorder="1" applyAlignment="1" applyProtection="1"/>
    <xf numFmtId="2" fontId="6" fillId="2" borderId="3" xfId="0" applyNumberFormat="1" applyFont="1" applyFill="1" applyBorder="1" applyAlignment="1" applyProtection="1"/>
    <xf numFmtId="0" fontId="6" fillId="2" borderId="4" xfId="0" applyFont="1" applyFill="1" applyBorder="1" applyAlignment="1" applyProtection="1"/>
    <xf numFmtId="0" fontId="3" fillId="2" borderId="0" xfId="0" applyFont="1" applyFill="1" applyAlignment="1" applyProtection="1">
      <alignment horizontal="left" vertical="top"/>
    </xf>
    <xf numFmtId="2" fontId="3" fillId="2" borderId="0" xfId="0" applyNumberFormat="1" applyFont="1" applyFill="1" applyProtection="1"/>
    <xf numFmtId="2" fontId="2" fillId="2" borderId="0" xfId="0" applyNumberFormat="1" applyFont="1" applyFill="1" applyProtection="1"/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6" xfId="3" applyFont="1" applyFill="1" applyBorder="1" applyAlignment="1" applyProtection="1">
      <alignment horizontal="left" vertical="top" wrapText="1"/>
    </xf>
    <xf numFmtId="0" fontId="4" fillId="2" borderId="0" xfId="3" applyFont="1" applyFill="1" applyBorder="1" applyAlignment="1" applyProtection="1">
      <alignment horizontal="left" vertical="top" wrapText="1"/>
    </xf>
    <xf numFmtId="0" fontId="4" fillId="2" borderId="6" xfId="3" applyFont="1" applyFill="1" applyBorder="1" applyAlignment="1" applyProtection="1">
      <alignment horizontal="center" vertical="top" wrapText="1"/>
    </xf>
    <xf numFmtId="0" fontId="4" fillId="2" borderId="7" xfId="3" applyFont="1" applyFill="1" applyBorder="1" applyAlignment="1" applyProtection="1">
      <alignment horizontal="center" vertical="top" wrapText="1"/>
    </xf>
    <xf numFmtId="0" fontId="4" fillId="2" borderId="8" xfId="3" applyFont="1" applyFill="1" applyBorder="1" applyAlignment="1" applyProtection="1">
      <alignment horizontal="center" vertical="top" wrapText="1"/>
    </xf>
    <xf numFmtId="2" fontId="4" fillId="2" borderId="6" xfId="3" applyNumberFormat="1" applyFont="1" applyFill="1" applyBorder="1" applyAlignment="1" applyProtection="1">
      <alignment horizontal="center" vertical="top" wrapText="1"/>
    </xf>
    <xf numFmtId="0" fontId="10" fillId="2" borderId="7" xfId="3" applyFont="1" applyFill="1" applyBorder="1" applyAlignment="1" applyProtection="1">
      <alignment horizontal="center" vertical="top" wrapText="1"/>
    </xf>
    <xf numFmtId="0" fontId="10" fillId="2" borderId="8" xfId="3" applyFont="1" applyFill="1" applyBorder="1" applyAlignment="1" applyProtection="1">
      <alignment horizontal="center" vertical="top" wrapText="1"/>
    </xf>
    <xf numFmtId="2" fontId="4" fillId="2" borderId="6" xfId="4" applyNumberFormat="1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vertical="top"/>
    </xf>
    <xf numFmtId="0" fontId="10" fillId="2" borderId="0" xfId="3" applyFont="1" applyFill="1" applyBorder="1" applyAlignment="1" applyProtection="1">
      <alignment horizontal="left" vertical="top" wrapText="1"/>
    </xf>
    <xf numFmtId="2" fontId="10" fillId="2" borderId="0" xfId="3" applyNumberFormat="1" applyFont="1" applyFill="1" applyBorder="1" applyAlignment="1" applyProtection="1">
      <alignment horizontal="left" vertical="top" wrapText="1"/>
    </xf>
    <xf numFmtId="0" fontId="4" fillId="2" borderId="0" xfId="5" applyFont="1" applyFill="1" applyAlignment="1" applyProtection="1">
      <alignment horizontal="center" vertical="top" wrapText="1"/>
    </xf>
    <xf numFmtId="0" fontId="4" fillId="2" borderId="0" xfId="0" applyFont="1" applyFill="1" applyAlignment="1" applyProtection="1">
      <alignment vertical="top"/>
    </xf>
    <xf numFmtId="4" fontId="4" fillId="2" borderId="0" xfId="3" applyNumberFormat="1" applyFont="1" applyFill="1" applyBorder="1" applyAlignment="1" applyProtection="1">
      <alignment horizontal="left" vertical="top" wrapText="1"/>
    </xf>
    <xf numFmtId="4" fontId="10" fillId="2" borderId="0" xfId="3" applyNumberFormat="1" applyFont="1" applyFill="1" applyBorder="1" applyAlignment="1" applyProtection="1">
      <alignment horizontal="left" vertical="top" wrapText="1"/>
    </xf>
    <xf numFmtId="0" fontId="3" fillId="2" borderId="0" xfId="5" applyFont="1" applyFill="1" applyAlignment="1" applyProtection="1">
      <alignment horizontal="center" vertical="top" wrapText="1"/>
    </xf>
    <xf numFmtId="1" fontId="12" fillId="2" borderId="6" xfId="1" applyNumberFormat="1" applyFont="1" applyFill="1" applyBorder="1" applyAlignment="1" applyProtection="1">
      <alignment horizontal="right" vertical="top"/>
      <protection locked="0"/>
    </xf>
    <xf numFmtId="1" fontId="13" fillId="2" borderId="0" xfId="1" applyNumberFormat="1" applyFont="1" applyFill="1" applyBorder="1" applyAlignment="1" applyProtection="1">
      <alignment horizontal="left" vertical="top" wrapText="1"/>
    </xf>
    <xf numFmtId="1" fontId="12" fillId="2" borderId="0" xfId="1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Protection="1">
      <protection locked="0"/>
    </xf>
    <xf numFmtId="0" fontId="4" fillId="2" borderId="0" xfId="3" applyFont="1" applyFill="1" applyBorder="1" applyAlignment="1" applyProtection="1">
      <alignment horizontal="center" vertical="top" wrapText="1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14" fillId="2" borderId="0" xfId="5" applyFont="1" applyFill="1" applyBorder="1" applyAlignment="1" applyProtection="1">
      <alignment horizontal="right" vertical="top" wrapText="1"/>
    </xf>
    <xf numFmtId="1" fontId="15" fillId="2" borderId="0" xfId="1" applyNumberFormat="1" applyFont="1" applyFill="1" applyBorder="1" applyAlignment="1" applyProtection="1">
      <alignment horizontal="right" vertical="top"/>
      <protection locked="0"/>
    </xf>
    <xf numFmtId="1" fontId="15" fillId="2" borderId="0" xfId="1" applyNumberFormat="1" applyFont="1" applyFill="1" applyBorder="1" applyAlignment="1" applyProtection="1">
      <alignment horizontal="right" vertical="top" wrapText="1"/>
    </xf>
    <xf numFmtId="1" fontId="15" fillId="2" borderId="0" xfId="1" applyNumberFormat="1" applyFont="1" applyFill="1" applyAlignment="1" applyProtection="1">
      <alignment horizontal="right" vertical="top" wrapText="1"/>
    </xf>
    <xf numFmtId="1" fontId="15" fillId="2" borderId="0" xfId="1" applyNumberFormat="1" applyFont="1" applyFill="1" applyBorder="1" applyAlignment="1" applyProtection="1">
      <alignment horizontal="right" vertical="top"/>
    </xf>
    <xf numFmtId="1" fontId="15" fillId="2" borderId="0" xfId="1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/>
    </xf>
    <xf numFmtId="0" fontId="5" fillId="0" borderId="0" xfId="0" applyFont="1" applyBorder="1" applyProtection="1"/>
    <xf numFmtId="0" fontId="5" fillId="2" borderId="0" xfId="0" applyFont="1" applyFill="1" applyProtection="1">
      <protection locked="0"/>
    </xf>
    <xf numFmtId="0" fontId="3" fillId="2" borderId="0" xfId="5" applyFont="1" applyFill="1" applyBorder="1" applyAlignment="1" applyProtection="1">
      <alignment horizontal="right" vertical="top" wrapText="1"/>
    </xf>
    <xf numFmtId="1" fontId="12" fillId="2" borderId="9" xfId="1" applyNumberFormat="1" applyFont="1" applyFill="1" applyBorder="1" applyAlignment="1" applyProtection="1">
      <alignment horizontal="right" vertical="top" wrapText="1"/>
    </xf>
    <xf numFmtId="1" fontId="12" fillId="2" borderId="7" xfId="1" applyNumberFormat="1" applyFont="1" applyFill="1" applyBorder="1" applyAlignment="1" applyProtection="1">
      <alignment horizontal="right" vertical="top" wrapText="1"/>
    </xf>
    <xf numFmtId="1" fontId="12" fillId="2" borderId="8" xfId="1" applyNumberFormat="1" applyFont="1" applyFill="1" applyBorder="1" applyAlignment="1" applyProtection="1">
      <alignment horizontal="right" vertical="top" wrapText="1"/>
    </xf>
    <xf numFmtId="1" fontId="12" fillId="2" borderId="0" xfId="1" applyNumberFormat="1" applyFont="1" applyFill="1" applyBorder="1" applyAlignment="1" applyProtection="1">
      <alignment horizontal="right" vertical="top" wrapText="1"/>
    </xf>
    <xf numFmtId="1" fontId="12" fillId="2" borderId="8" xfId="1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</xf>
    <xf numFmtId="1" fontId="12" fillId="2" borderId="0" xfId="1" applyNumberFormat="1" applyFont="1" applyFill="1" applyBorder="1" applyAlignment="1" applyProtection="1">
      <alignment horizontal="right" vertical="top"/>
    </xf>
    <xf numFmtId="1" fontId="12" fillId="2" borderId="0" xfId="1" applyNumberFormat="1" applyFont="1" applyFill="1" applyBorder="1" applyAlignment="1" applyProtection="1">
      <alignment horizontal="left" vertical="top" wrapText="1"/>
    </xf>
    <xf numFmtId="0" fontId="3" fillId="2" borderId="0" xfId="5" applyFont="1" applyFill="1" applyAlignment="1" applyProtection="1">
      <alignment horizontal="left" vertical="top" wrapText="1"/>
    </xf>
    <xf numFmtId="0" fontId="4" fillId="2" borderId="0" xfId="5" applyFont="1" applyFill="1" applyAlignment="1" applyProtection="1">
      <alignment horizontal="left" vertical="top" wrapText="1"/>
    </xf>
    <xf numFmtId="1" fontId="12" fillId="2" borderId="5" xfId="1" applyNumberFormat="1" applyFont="1" applyFill="1" applyBorder="1" applyAlignment="1" applyProtection="1">
      <alignment horizontal="right" vertical="top"/>
    </xf>
    <xf numFmtId="1" fontId="12" fillId="2" borderId="5" xfId="1" applyNumberFormat="1" applyFont="1" applyFill="1" applyBorder="1" applyAlignment="1" applyProtection="1">
      <alignment horizontal="right" vertical="top" wrapText="1"/>
    </xf>
    <xf numFmtId="1" fontId="12" fillId="2" borderId="6" xfId="1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Alignment="1">
      <alignment vertical="top"/>
    </xf>
    <xf numFmtId="0" fontId="3" fillId="3" borderId="0" xfId="5" applyFont="1" applyFill="1" applyAlignment="1" applyProtection="1">
      <alignment horizontal="left" vertical="top" wrapText="1"/>
    </xf>
    <xf numFmtId="0" fontId="9" fillId="2" borderId="0" xfId="5" applyFont="1" applyFill="1" applyBorder="1" applyAlignment="1" applyProtection="1">
      <alignment horizontal="right" vertical="top" wrapText="1"/>
    </xf>
    <xf numFmtId="1" fontId="12" fillId="2" borderId="10" xfId="1" applyNumberFormat="1" applyFont="1" applyFill="1" applyBorder="1" applyAlignment="1" applyProtection="1">
      <alignment horizontal="right" vertical="top" wrapText="1"/>
    </xf>
    <xf numFmtId="1" fontId="12" fillId="2" borderId="10" xfId="1" applyNumberFormat="1" applyFont="1" applyFill="1" applyBorder="1" applyAlignment="1" applyProtection="1">
      <alignment horizontal="right" vertical="top"/>
    </xf>
    <xf numFmtId="1" fontId="12" fillId="2" borderId="0" xfId="1" applyNumberFormat="1" applyFont="1" applyFill="1" applyAlignment="1" applyProtection="1">
      <alignment horizontal="right" vertical="top" wrapText="1"/>
    </xf>
    <xf numFmtId="1" fontId="12" fillId="4" borderId="11" xfId="1" applyNumberFormat="1" applyFont="1" applyFill="1" applyBorder="1" applyAlignment="1" applyProtection="1">
      <alignment horizontal="right" vertical="top"/>
      <protection locked="0"/>
    </xf>
    <xf numFmtId="1" fontId="15" fillId="2" borderId="7" xfId="1" applyNumberFormat="1" applyFont="1" applyFill="1" applyBorder="1" applyAlignment="1" applyProtection="1">
      <alignment horizontal="right" vertical="top" wrapText="1"/>
    </xf>
    <xf numFmtId="1" fontId="12" fillId="2" borderId="6" xfId="1" applyNumberFormat="1" applyFont="1" applyFill="1" applyBorder="1" applyAlignment="1" applyProtection="1">
      <alignment horizontal="right" vertical="top"/>
    </xf>
    <xf numFmtId="1" fontId="12" fillId="2" borderId="12" xfId="1" applyNumberFormat="1" applyFont="1" applyFill="1" applyBorder="1" applyAlignment="1" applyProtection="1">
      <alignment horizontal="right" vertical="top"/>
    </xf>
    <xf numFmtId="1" fontId="12" fillId="2" borderId="12" xfId="1" applyNumberFormat="1" applyFont="1" applyFill="1" applyBorder="1" applyAlignment="1" applyProtection="1">
      <alignment horizontal="right" vertical="top" wrapText="1"/>
    </xf>
    <xf numFmtId="0" fontId="17" fillId="2" borderId="13" xfId="5" applyFont="1" applyFill="1" applyBorder="1" applyAlignment="1" applyProtection="1">
      <alignment horizontal="left" vertical="top" wrapText="1"/>
    </xf>
    <xf numFmtId="0" fontId="17" fillId="2" borderId="0" xfId="5" applyFont="1" applyFill="1" applyBorder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 vertical="top"/>
    </xf>
    <xf numFmtId="1" fontId="12" fillId="2" borderId="0" xfId="1" applyNumberFormat="1" applyFont="1" applyFill="1" applyAlignment="1" applyProtection="1">
      <alignment horizontal="left" vertical="top" wrapText="1"/>
    </xf>
    <xf numFmtId="4" fontId="3" fillId="2" borderId="0" xfId="0" applyNumberFormat="1" applyFont="1" applyFill="1" applyBorder="1" applyAlignment="1" applyProtection="1">
      <alignment horizontal="right" vertical="top"/>
    </xf>
    <xf numFmtId="4" fontId="3" fillId="2" borderId="0" xfId="5" applyNumberFormat="1" applyFont="1" applyFill="1" applyBorder="1" applyAlignment="1" applyProtection="1">
      <alignment horizontal="right" vertical="top" wrapText="1"/>
    </xf>
    <xf numFmtId="3" fontId="3" fillId="2" borderId="0" xfId="5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/>
    </xf>
    <xf numFmtId="3" fontId="18" fillId="2" borderId="0" xfId="5" applyNumberFormat="1" applyFont="1" applyFill="1" applyBorder="1" applyAlignment="1" applyProtection="1">
      <alignment horizontal="right" vertical="top" wrapText="1"/>
    </xf>
    <xf numFmtId="2" fontId="18" fillId="2" borderId="0" xfId="5" applyNumberFormat="1" applyFont="1" applyFill="1" applyBorder="1" applyAlignment="1" applyProtection="1">
      <alignment horizontal="right" vertical="top" wrapText="1"/>
    </xf>
    <xf numFmtId="3" fontId="18" fillId="2" borderId="0" xfId="5" applyNumberFormat="1" applyFont="1" applyFill="1" applyBorder="1" applyAlignment="1" applyProtection="1">
      <alignment horizontal="left" vertical="top" wrapText="1"/>
    </xf>
    <xf numFmtId="0" fontId="4" fillId="2" borderId="7" xfId="3" applyFont="1" applyFill="1" applyBorder="1" applyAlignment="1" applyProtection="1">
      <alignment horizontal="left" vertical="top" wrapText="1"/>
    </xf>
    <xf numFmtId="2" fontId="4" fillId="2" borderId="0" xfId="3" applyNumberFormat="1" applyFont="1" applyFill="1" applyBorder="1" applyAlignment="1" applyProtection="1">
      <alignment horizontal="center" vertical="top" wrapText="1"/>
    </xf>
    <xf numFmtId="0" fontId="10" fillId="2" borderId="0" xfId="3" applyFont="1" applyFill="1" applyBorder="1" applyAlignment="1" applyProtection="1">
      <alignment horizontal="center" vertical="top" wrapText="1"/>
    </xf>
    <xf numFmtId="2" fontId="4" fillId="2" borderId="0" xfId="4" applyNumberFormat="1" applyFont="1" applyFill="1" applyBorder="1" applyAlignment="1" applyProtection="1">
      <alignment horizontal="center" vertical="top" wrapText="1"/>
    </xf>
    <xf numFmtId="0" fontId="4" fillId="2" borderId="0" xfId="0" applyFont="1" applyFill="1" applyAlignment="1" applyProtection="1">
      <alignment horizontal="center" vertical="top"/>
    </xf>
    <xf numFmtId="0" fontId="4" fillId="2" borderId="0" xfId="3" applyFont="1" applyFill="1" applyBorder="1" applyAlignment="1" applyProtection="1">
      <alignment horizontal="right" vertical="top" wrapText="1"/>
    </xf>
    <xf numFmtId="3" fontId="4" fillId="2" borderId="0" xfId="3" applyNumberFormat="1" applyFont="1" applyFill="1" applyBorder="1" applyAlignment="1" applyProtection="1">
      <alignment horizontal="right" vertical="top" wrapText="1"/>
    </xf>
    <xf numFmtId="2" fontId="4" fillId="2" borderId="0" xfId="3" applyNumberFormat="1" applyFont="1" applyFill="1" applyBorder="1" applyAlignment="1" applyProtection="1">
      <alignment horizontal="right" vertical="top" wrapText="1"/>
    </xf>
    <xf numFmtId="3" fontId="10" fillId="2" borderId="0" xfId="3" applyNumberFormat="1" applyFont="1" applyFill="1" applyBorder="1" applyAlignment="1" applyProtection="1">
      <alignment horizontal="right" vertical="top" wrapText="1"/>
    </xf>
    <xf numFmtId="3" fontId="10" fillId="2" borderId="0" xfId="3" applyNumberFormat="1" applyFont="1" applyFill="1" applyBorder="1" applyAlignment="1" applyProtection="1">
      <alignment horizontal="left" vertical="top" wrapText="1"/>
    </xf>
    <xf numFmtId="3" fontId="13" fillId="2" borderId="0" xfId="3" applyNumberFormat="1" applyFont="1" applyFill="1" applyBorder="1" applyAlignment="1" applyProtection="1">
      <alignment horizontal="right" vertical="top" wrapText="1"/>
    </xf>
    <xf numFmtId="3" fontId="12" fillId="2" borderId="5" xfId="5" applyNumberFormat="1" applyFont="1" applyFill="1" applyBorder="1" applyAlignment="1" applyProtection="1">
      <alignment horizontal="right" vertical="top" wrapText="1"/>
    </xf>
    <xf numFmtId="2" fontId="13" fillId="2" borderId="0" xfId="3" applyNumberFormat="1" applyFont="1" applyFill="1" applyBorder="1" applyAlignment="1" applyProtection="1">
      <alignment horizontal="right" vertical="top" wrapText="1"/>
    </xf>
    <xf numFmtId="2" fontId="12" fillId="2" borderId="5" xfId="5" applyNumberFormat="1" applyFont="1" applyFill="1" applyBorder="1" applyAlignment="1" applyProtection="1">
      <alignment horizontal="right" vertical="top" wrapText="1"/>
    </xf>
    <xf numFmtId="3" fontId="13" fillId="2" borderId="0" xfId="3" applyNumberFormat="1" applyFont="1" applyFill="1" applyBorder="1" applyAlignment="1" applyProtection="1">
      <alignment horizontal="left" vertical="top" wrapText="1"/>
    </xf>
    <xf numFmtId="1" fontId="13" fillId="2" borderId="0" xfId="1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Alignment="1" applyProtection="1">
      <alignment horizontal="center" vertical="top"/>
      <protection locked="0"/>
    </xf>
    <xf numFmtId="1" fontId="12" fillId="2" borderId="9" xfId="1" applyNumberFormat="1" applyFont="1" applyFill="1" applyBorder="1" applyAlignment="1" applyProtection="1">
      <alignment horizontal="right" vertical="top"/>
    </xf>
    <xf numFmtId="0" fontId="3" fillId="3" borderId="0" xfId="0" applyFont="1" applyFill="1" applyAlignment="1">
      <alignment vertical="top"/>
    </xf>
    <xf numFmtId="4" fontId="18" fillId="2" borderId="0" xfId="5" applyNumberFormat="1" applyFont="1" applyFill="1" applyBorder="1" applyAlignment="1" applyProtection="1">
      <alignment horizontal="left" vertical="top" wrapText="1"/>
    </xf>
    <xf numFmtId="1" fontId="12" fillId="2" borderId="12" xfId="1" applyNumberFormat="1" applyFont="1" applyFill="1" applyBorder="1" applyAlignment="1" applyProtection="1">
      <alignment horizontal="right" vertical="top"/>
      <protection locked="0"/>
    </xf>
    <xf numFmtId="1" fontId="12" fillId="2" borderId="10" xfId="1" applyNumberFormat="1" applyFont="1" applyFill="1" applyBorder="1" applyAlignment="1" applyProtection="1">
      <alignment horizontal="right" vertical="top"/>
      <protection locked="0"/>
    </xf>
    <xf numFmtId="1" fontId="12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vertical="top"/>
    </xf>
    <xf numFmtId="2" fontId="3" fillId="2" borderId="0" xfId="0" applyNumberFormat="1" applyFont="1" applyFill="1" applyBorder="1" applyAlignment="1" applyProtection="1">
      <alignment vertical="top"/>
    </xf>
    <xf numFmtId="2" fontId="5" fillId="2" borderId="0" xfId="0" applyNumberFormat="1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vertical="top"/>
    </xf>
    <xf numFmtId="0" fontId="4" fillId="2" borderId="14" xfId="0" applyFont="1" applyFill="1" applyBorder="1" applyAlignment="1" applyProtection="1">
      <alignment horizontal="left" vertical="top" wrapText="1"/>
    </xf>
    <xf numFmtId="0" fontId="3" fillId="2" borderId="15" xfId="0" applyFont="1" applyFill="1" applyBorder="1" applyAlignment="1" applyProtection="1">
      <alignment horizontal="left" vertical="top" wrapText="1"/>
    </xf>
    <xf numFmtId="0" fontId="3" fillId="2" borderId="15" xfId="0" applyFont="1" applyFill="1" applyBorder="1" applyAlignment="1" applyProtection="1">
      <alignment vertical="top"/>
      <protection locked="0"/>
    </xf>
    <xf numFmtId="0" fontId="3" fillId="2" borderId="15" xfId="0" applyFont="1" applyFill="1" applyBorder="1" applyAlignment="1" applyProtection="1">
      <alignment vertical="top"/>
    </xf>
    <xf numFmtId="0" fontId="3" fillId="2" borderId="16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vertical="top"/>
    </xf>
    <xf numFmtId="0" fontId="3" fillId="2" borderId="18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5" fillId="0" borderId="0" xfId="0" applyFont="1" applyBorder="1" applyProtection="1">
      <protection locked="0"/>
    </xf>
    <xf numFmtId="2" fontId="5" fillId="0" borderId="0" xfId="0" applyNumberFormat="1" applyFont="1" applyBorder="1" applyProtection="1"/>
    <xf numFmtId="0" fontId="2" fillId="2" borderId="0" xfId="6" applyFont="1" applyFill="1" applyProtection="1">
      <protection locked="0"/>
    </xf>
    <xf numFmtId="0" fontId="3" fillId="2" borderId="0" xfId="6" applyFont="1" applyFill="1" applyAlignment="1" applyProtection="1">
      <alignment horizontal="center" vertical="top"/>
      <protection locked="0"/>
    </xf>
    <xf numFmtId="0" fontId="3" fillId="2" borderId="0" xfId="5" applyFont="1" applyFill="1" applyBorder="1" applyAlignment="1" applyProtection="1">
      <alignment horizontal="right" wrapText="1"/>
    </xf>
    <xf numFmtId="3" fontId="3" fillId="2" borderId="0" xfId="6" applyNumberFormat="1" applyFont="1" applyFill="1" applyBorder="1" applyAlignment="1" applyProtection="1">
      <alignment horizontal="right"/>
      <protection locked="0"/>
    </xf>
    <xf numFmtId="3" fontId="3" fillId="2" borderId="0" xfId="5" applyNumberFormat="1" applyFont="1" applyFill="1" applyBorder="1" applyAlignment="1" applyProtection="1">
      <alignment horizontal="right" wrapText="1"/>
    </xf>
    <xf numFmtId="3" fontId="3" fillId="2" borderId="0" xfId="6" applyNumberFormat="1" applyFont="1" applyFill="1" applyBorder="1" applyAlignment="1" applyProtection="1">
      <alignment horizontal="right"/>
    </xf>
    <xf numFmtId="2" fontId="3" fillId="2" borderId="0" xfId="5" applyNumberFormat="1" applyFont="1" applyFill="1" applyBorder="1" applyAlignment="1" applyProtection="1">
      <alignment horizontal="right" wrapText="1"/>
    </xf>
    <xf numFmtId="0" fontId="5" fillId="0" borderId="0" xfId="0" applyFont="1"/>
    <xf numFmtId="0" fontId="4" fillId="3" borderId="0" xfId="6" applyFont="1" applyFill="1" applyProtection="1"/>
    <xf numFmtId="0" fontId="2" fillId="3" borderId="0" xfId="6" applyFont="1" applyFill="1" applyProtection="1"/>
    <xf numFmtId="2" fontId="6" fillId="3" borderId="0" xfId="6" applyNumberFormat="1" applyFont="1" applyFill="1" applyProtection="1"/>
    <xf numFmtId="0" fontId="9" fillId="3" borderId="14" xfId="6" applyFont="1" applyFill="1" applyBorder="1" applyAlignment="1" applyProtection="1">
      <alignment horizontal="left"/>
    </xf>
    <xf numFmtId="0" fontId="9" fillId="3" borderId="25" xfId="6" applyFont="1" applyFill="1" applyBorder="1" applyProtection="1"/>
    <xf numFmtId="0" fontId="9" fillId="3" borderId="16" xfId="6" applyFont="1" applyFill="1" applyBorder="1" applyProtection="1"/>
    <xf numFmtId="0" fontId="9" fillId="3" borderId="0" xfId="6" applyFont="1" applyFill="1" applyBorder="1" applyProtection="1"/>
    <xf numFmtId="0" fontId="9" fillId="3" borderId="6" xfId="6" applyFont="1" applyFill="1" applyBorder="1" applyProtection="1"/>
    <xf numFmtId="0" fontId="9" fillId="3" borderId="21" xfId="6" applyFont="1" applyFill="1" applyBorder="1" applyAlignment="1" applyProtection="1">
      <alignment horizontal="left"/>
    </xf>
    <xf numFmtId="0" fontId="9" fillId="3" borderId="21" xfId="6" applyFont="1" applyFill="1" applyBorder="1" applyProtection="1"/>
    <xf numFmtId="0" fontId="9" fillId="3" borderId="22" xfId="6" applyFont="1" applyFill="1" applyBorder="1" applyProtection="1"/>
    <xf numFmtId="0" fontId="9" fillId="3" borderId="23" xfId="6" applyFont="1" applyFill="1" applyBorder="1" applyAlignment="1" applyProtection="1">
      <alignment horizontal="left"/>
    </xf>
    <xf numFmtId="0" fontId="9" fillId="3" borderId="28" xfId="6" applyFont="1" applyFill="1" applyBorder="1" applyProtection="1"/>
    <xf numFmtId="0" fontId="9" fillId="3" borderId="24" xfId="6" applyFont="1" applyFill="1" applyBorder="1" applyProtection="1"/>
    <xf numFmtId="0" fontId="9" fillId="3" borderId="29" xfId="6" applyFont="1" applyFill="1" applyBorder="1" applyProtection="1"/>
    <xf numFmtId="0" fontId="9" fillId="3" borderId="10" xfId="6" applyFont="1" applyFill="1" applyBorder="1" applyProtection="1"/>
    <xf numFmtId="0" fontId="2" fillId="0" borderId="0" xfId="6" applyFont="1" applyProtection="1">
      <protection locked="0"/>
    </xf>
    <xf numFmtId="0" fontId="2" fillId="2" borderId="0" xfId="6" applyFont="1" applyFill="1" applyProtection="1"/>
    <xf numFmtId="0" fontId="4" fillId="2" borderId="0" xfId="6" applyFont="1" applyFill="1" applyAlignment="1" applyProtection="1">
      <alignment horizontal="center" vertical="top"/>
    </xf>
    <xf numFmtId="3" fontId="4" fillId="2" borderId="0" xfId="4" applyNumberFormat="1" applyFont="1" applyFill="1" applyBorder="1" applyAlignment="1" applyProtection="1">
      <alignment horizontal="left" vertical="top" wrapText="1"/>
    </xf>
    <xf numFmtId="3" fontId="4" fillId="2" borderId="6" xfId="4" applyNumberFormat="1" applyFont="1" applyFill="1" applyBorder="1" applyAlignment="1" applyProtection="1">
      <alignment horizontal="left" vertical="top" wrapText="1"/>
    </xf>
    <xf numFmtId="3" fontId="4" fillId="2" borderId="6" xfId="4" applyNumberFormat="1" applyFont="1" applyFill="1" applyBorder="1" applyAlignment="1" applyProtection="1">
      <alignment vertical="top" wrapText="1"/>
    </xf>
    <xf numFmtId="3" fontId="4" fillId="2" borderId="0" xfId="4" applyNumberFormat="1" applyFont="1" applyFill="1" applyBorder="1" applyAlignment="1" applyProtection="1">
      <alignment horizontal="right" vertical="top" wrapText="1"/>
    </xf>
    <xf numFmtId="0" fontId="2" fillId="0" borderId="0" xfId="6" applyFont="1" applyProtection="1"/>
    <xf numFmtId="0" fontId="3" fillId="2" borderId="0" xfId="6" applyFont="1" applyFill="1" applyAlignment="1" applyProtection="1">
      <alignment horizontal="center" vertical="top"/>
    </xf>
    <xf numFmtId="3" fontId="4" fillId="2" borderId="6" xfId="4" applyNumberFormat="1" applyFont="1" applyFill="1" applyBorder="1" applyAlignment="1" applyProtection="1">
      <alignment horizontal="right" vertical="top" wrapText="1"/>
    </xf>
    <xf numFmtId="3" fontId="4" fillId="2" borderId="11" xfId="4" applyNumberFormat="1" applyFont="1" applyFill="1" applyBorder="1" applyAlignment="1" applyProtection="1">
      <alignment vertical="top" wrapText="1"/>
    </xf>
    <xf numFmtId="0" fontId="4" fillId="2" borderId="0" xfId="4" applyFont="1" applyFill="1" applyBorder="1" applyAlignment="1" applyProtection="1">
      <alignment horizontal="right" vertical="top" wrapText="1"/>
    </xf>
    <xf numFmtId="3" fontId="4" fillId="2" borderId="6" xfId="4" applyNumberFormat="1" applyFont="1" applyFill="1" applyBorder="1" applyAlignment="1" applyProtection="1">
      <alignment horizontal="center" vertical="top" wrapText="1"/>
    </xf>
    <xf numFmtId="2" fontId="3" fillId="2" borderId="0" xfId="6" applyNumberFormat="1" applyFont="1" applyFill="1" applyBorder="1" applyAlignment="1" applyProtection="1">
      <alignment horizontal="right"/>
      <protection locked="0"/>
    </xf>
    <xf numFmtId="0" fontId="2" fillId="2" borderId="0" xfId="6" applyFont="1" applyFill="1" applyAlignment="1" applyProtection="1">
      <alignment vertical="top"/>
      <protection locked="0"/>
    </xf>
    <xf numFmtId="3" fontId="24" fillId="2" borderId="6" xfId="5" applyNumberFormat="1" applyFont="1" applyFill="1" applyBorder="1" applyAlignment="1" applyProtection="1">
      <alignment horizontal="right" vertical="top" wrapText="1"/>
    </xf>
    <xf numFmtId="3" fontId="24" fillId="2" borderId="0" xfId="6" applyNumberFormat="1" applyFont="1" applyFill="1" applyBorder="1" applyAlignment="1" applyProtection="1">
      <alignment horizontal="right" vertical="top"/>
      <protection locked="0"/>
    </xf>
    <xf numFmtId="0" fontId="2" fillId="0" borderId="0" xfId="6" applyFont="1" applyAlignment="1" applyProtection="1">
      <alignment vertical="top"/>
      <protection locked="0"/>
    </xf>
    <xf numFmtId="3" fontId="24" fillId="2" borderId="0" xfId="5" applyNumberFormat="1" applyFont="1" applyFill="1" applyBorder="1" applyAlignment="1" applyProtection="1">
      <alignment horizontal="right" vertical="top" wrapText="1"/>
    </xf>
    <xf numFmtId="2" fontId="24" fillId="2" borderId="0" xfId="6" applyNumberFormat="1" applyFont="1" applyFill="1" applyBorder="1" applyAlignment="1" applyProtection="1">
      <alignment horizontal="right" vertical="top"/>
    </xf>
    <xf numFmtId="0" fontId="2" fillId="2" borderId="0" xfId="6" applyFont="1" applyFill="1" applyAlignment="1" applyProtection="1">
      <alignment vertical="top"/>
    </xf>
    <xf numFmtId="3" fontId="24" fillId="2" borderId="30" xfId="5" applyNumberFormat="1" applyFont="1" applyFill="1" applyBorder="1" applyAlignment="1" applyProtection="1">
      <alignment horizontal="right" vertical="top" wrapText="1"/>
    </xf>
    <xf numFmtId="3" fontId="24" fillId="2" borderId="31" xfId="5" applyNumberFormat="1" applyFont="1" applyFill="1" applyBorder="1" applyAlignment="1" applyProtection="1">
      <alignment horizontal="right" vertical="top" wrapText="1"/>
    </xf>
    <xf numFmtId="3" fontId="24" fillId="2" borderId="32" xfId="5" applyNumberFormat="1" applyFont="1" applyFill="1" applyBorder="1" applyAlignment="1" applyProtection="1">
      <alignment horizontal="right" vertical="top" wrapText="1"/>
    </xf>
    <xf numFmtId="3" fontId="24" fillId="2" borderId="0" xfId="6" applyNumberFormat="1" applyFont="1" applyFill="1" applyBorder="1" applyAlignment="1" applyProtection="1">
      <alignment horizontal="right" vertical="top"/>
    </xf>
    <xf numFmtId="0" fontId="2" fillId="0" borderId="0" xfId="6" applyFont="1" applyAlignment="1" applyProtection="1">
      <alignment vertical="top"/>
    </xf>
    <xf numFmtId="2" fontId="24" fillId="2" borderId="0" xfId="5" applyNumberFormat="1" applyFont="1" applyFill="1" applyBorder="1" applyAlignment="1" applyProtection="1">
      <alignment horizontal="right" vertical="top" wrapText="1"/>
    </xf>
    <xf numFmtId="3" fontId="25" fillId="2" borderId="0" xfId="4" applyNumberFormat="1" applyFont="1" applyFill="1" applyBorder="1" applyAlignment="1" applyProtection="1">
      <alignment horizontal="right" vertical="top" wrapText="1"/>
    </xf>
    <xf numFmtId="2" fontId="24" fillId="2" borderId="0" xfId="6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vertical="top"/>
    </xf>
    <xf numFmtId="4" fontId="3" fillId="2" borderId="0" xfId="6" applyNumberFormat="1" applyFont="1" applyFill="1" applyBorder="1" applyAlignment="1" applyProtection="1">
      <alignment horizontal="right" vertical="top"/>
      <protection locked="0"/>
    </xf>
    <xf numFmtId="4" fontId="24" fillId="2" borderId="0" xfId="5" applyNumberFormat="1" applyFont="1" applyFill="1" applyBorder="1" applyAlignment="1" applyProtection="1">
      <alignment horizontal="right" vertical="top" wrapText="1"/>
    </xf>
    <xf numFmtId="4" fontId="3" fillId="2" borderId="0" xfId="6" applyNumberFormat="1" applyFont="1" applyFill="1" applyBorder="1" applyAlignment="1" applyProtection="1">
      <alignment horizontal="right" vertical="top"/>
    </xf>
    <xf numFmtId="3" fontId="24" fillId="2" borderId="31" xfId="6" applyNumberFormat="1" applyFont="1" applyFill="1" applyBorder="1" applyAlignment="1" applyProtection="1">
      <alignment horizontal="right" vertical="top"/>
    </xf>
    <xf numFmtId="4" fontId="24" fillId="2" borderId="0" xfId="6" applyNumberFormat="1" applyFont="1" applyFill="1" applyBorder="1" applyAlignment="1" applyProtection="1">
      <alignment horizontal="right" vertical="top"/>
    </xf>
    <xf numFmtId="0" fontId="2" fillId="2" borderId="0" xfId="6" applyFont="1" applyFill="1" applyAlignment="1" applyProtection="1">
      <alignment horizontal="left" vertical="top"/>
    </xf>
    <xf numFmtId="0" fontId="2" fillId="0" borderId="0" xfId="6" applyFont="1" applyAlignment="1" applyProtection="1">
      <alignment horizontal="left" vertical="top"/>
    </xf>
    <xf numFmtId="0" fontId="2" fillId="0" borderId="0" xfId="6" applyFont="1" applyAlignment="1" applyProtection="1">
      <alignment horizontal="left"/>
    </xf>
    <xf numFmtId="0" fontId="2" fillId="2" borderId="0" xfId="6" applyFont="1" applyFill="1" applyBorder="1" applyAlignment="1" applyProtection="1">
      <alignment vertical="top"/>
    </xf>
    <xf numFmtId="0" fontId="3" fillId="2" borderId="0" xfId="6" applyFont="1" applyFill="1" applyBorder="1" applyAlignment="1" applyProtection="1">
      <alignment horizontal="center" vertical="top"/>
    </xf>
    <xf numFmtId="0" fontId="2" fillId="0" borderId="0" xfId="6" applyFont="1" applyBorder="1" applyAlignment="1" applyProtection="1">
      <alignment vertical="top"/>
    </xf>
    <xf numFmtId="0" fontId="2" fillId="0" borderId="0" xfId="6" applyFont="1" applyBorder="1" applyProtection="1"/>
    <xf numFmtId="3" fontId="3" fillId="2" borderId="0" xfId="5" applyNumberFormat="1" applyFont="1" applyFill="1" applyAlignment="1" applyProtection="1">
      <alignment horizontal="right" vertical="top" wrapText="1"/>
    </xf>
    <xf numFmtId="3" fontId="24" fillId="2" borderId="0" xfId="5" applyNumberFormat="1" applyFont="1" applyFill="1" applyAlignment="1" applyProtection="1">
      <alignment horizontal="right" vertical="top" wrapText="1"/>
    </xf>
    <xf numFmtId="3" fontId="24" fillId="3" borderId="0" xfId="5" applyNumberFormat="1" applyFont="1" applyFill="1" applyBorder="1" applyAlignment="1" applyProtection="1">
      <alignment horizontal="right" vertical="top" wrapText="1"/>
    </xf>
    <xf numFmtId="0" fontId="3" fillId="2" borderId="0" xfId="5" applyFont="1" applyFill="1" applyAlignment="1" applyProtection="1">
      <alignment vertical="top" wrapText="1"/>
    </xf>
    <xf numFmtId="0" fontId="2" fillId="3" borderId="0" xfId="6" applyFont="1" applyFill="1" applyAlignment="1">
      <alignment vertical="top" wrapText="1"/>
    </xf>
    <xf numFmtId="0" fontId="26" fillId="3" borderId="0" xfId="6" applyFont="1" applyFill="1" applyBorder="1" applyAlignment="1">
      <alignment vertical="top" wrapText="1"/>
    </xf>
    <xf numFmtId="0" fontId="3" fillId="2" borderId="0" xfId="5" applyFont="1" applyFill="1" applyBorder="1" applyAlignment="1" applyProtection="1">
      <alignment horizontal="left" vertical="top" wrapText="1"/>
    </xf>
    <xf numFmtId="0" fontId="2" fillId="2" borderId="0" xfId="6" applyFont="1" applyFill="1" applyBorder="1" applyAlignment="1" applyProtection="1">
      <alignment vertical="top"/>
      <protection locked="0"/>
    </xf>
    <xf numFmtId="0" fontId="3" fillId="2" borderId="0" xfId="6" applyFont="1" applyFill="1" applyBorder="1" applyAlignment="1" applyProtection="1">
      <alignment horizontal="center" vertical="top"/>
      <protection locked="0"/>
    </xf>
    <xf numFmtId="0" fontId="2" fillId="0" borderId="0" xfId="6" applyFont="1" applyBorder="1" applyAlignment="1" applyProtection="1">
      <alignment vertical="top"/>
      <protection locked="0"/>
    </xf>
    <xf numFmtId="0" fontId="2" fillId="0" borderId="0" xfId="6" applyFont="1" applyBorder="1" applyProtection="1">
      <protection locked="0"/>
    </xf>
    <xf numFmtId="0" fontId="25" fillId="2" borderId="0" xfId="4" applyFont="1" applyFill="1" applyBorder="1" applyAlignment="1" applyProtection="1">
      <alignment horizontal="right" vertical="top" wrapText="1"/>
    </xf>
    <xf numFmtId="0" fontId="24" fillId="3" borderId="0" xfId="5" applyFont="1" applyFill="1" applyBorder="1" applyAlignment="1" applyProtection="1">
      <alignment horizontal="right" vertical="top" wrapText="1"/>
    </xf>
    <xf numFmtId="3" fontId="24" fillId="2" borderId="0" xfId="6" applyNumberFormat="1" applyFont="1" applyFill="1" applyBorder="1" applyAlignment="1" applyProtection="1">
      <alignment vertical="top"/>
    </xf>
    <xf numFmtId="0" fontId="3" fillId="2" borderId="0" xfId="6" applyFont="1" applyFill="1" applyAlignment="1" applyProtection="1">
      <alignment horizontal="left" vertical="top"/>
    </xf>
    <xf numFmtId="0" fontId="3" fillId="2" borderId="0" xfId="6" applyFont="1" applyFill="1" applyAlignment="1" applyProtection="1">
      <alignment vertical="top"/>
    </xf>
    <xf numFmtId="0" fontId="3" fillId="2" borderId="0" xfId="6" applyFont="1" applyFill="1" applyBorder="1" applyAlignment="1" applyProtection="1">
      <alignment vertical="top"/>
    </xf>
    <xf numFmtId="0" fontId="24" fillId="2" borderId="0" xfId="6" applyFont="1" applyFill="1" applyBorder="1" applyAlignment="1" applyProtection="1">
      <alignment vertical="top"/>
    </xf>
    <xf numFmtId="3" fontId="3" fillId="2" borderId="0" xfId="6" applyNumberFormat="1" applyFont="1" applyFill="1" applyBorder="1" applyAlignment="1" applyProtection="1">
      <alignment vertical="top"/>
    </xf>
    <xf numFmtId="3" fontId="3" fillId="2" borderId="0" xfId="6" applyNumberFormat="1" applyFont="1" applyFill="1" applyAlignment="1" applyProtection="1">
      <alignment vertical="top"/>
    </xf>
    <xf numFmtId="0" fontId="3" fillId="2" borderId="0" xfId="6" applyFont="1" applyFill="1" applyProtection="1"/>
    <xf numFmtId="0" fontId="3" fillId="2" borderId="0" xfId="6" applyFont="1" applyFill="1" applyBorder="1" applyProtection="1"/>
    <xf numFmtId="3" fontId="3" fillId="2" borderId="0" xfId="6" applyNumberFormat="1" applyFont="1" applyFill="1" applyBorder="1" applyProtection="1"/>
    <xf numFmtId="3" fontId="3" fillId="2" borderId="0" xfId="6" applyNumberFormat="1" applyFont="1" applyFill="1" applyProtection="1"/>
    <xf numFmtId="2" fontId="3" fillId="2" borderId="0" xfId="6" applyNumberFormat="1" applyFont="1" applyFill="1" applyBorder="1" applyProtection="1"/>
    <xf numFmtId="0" fontId="3" fillId="2" borderId="1" xfId="6" applyFont="1" applyFill="1" applyBorder="1" applyAlignment="1" applyProtection="1">
      <alignment horizontal="left" vertical="top"/>
    </xf>
    <xf numFmtId="0" fontId="3" fillId="2" borderId="1" xfId="6" applyFont="1" applyFill="1" applyBorder="1" applyProtection="1"/>
    <xf numFmtId="0" fontId="4" fillId="2" borderId="14" xfId="6" applyFont="1" applyFill="1" applyBorder="1" applyAlignment="1" applyProtection="1">
      <alignment horizontal="left" vertical="top" wrapText="1"/>
    </xf>
    <xf numFmtId="0" fontId="3" fillId="2" borderId="15" xfId="6" applyFont="1" applyFill="1" applyBorder="1" applyAlignment="1" applyProtection="1">
      <alignment horizontal="left" wrapText="1"/>
    </xf>
    <xf numFmtId="0" fontId="3" fillId="2" borderId="15" xfId="6" applyFont="1" applyFill="1" applyBorder="1" applyProtection="1">
      <protection locked="0"/>
    </xf>
    <xf numFmtId="0" fontId="3" fillId="2" borderId="15" xfId="6" applyFont="1" applyFill="1" applyBorder="1" applyProtection="1"/>
    <xf numFmtId="0" fontId="3" fillId="2" borderId="16" xfId="6" applyFont="1" applyFill="1" applyBorder="1" applyProtection="1">
      <protection locked="0"/>
    </xf>
    <xf numFmtId="0" fontId="3" fillId="2" borderId="5" xfId="6" applyFont="1" applyFill="1" applyBorder="1" applyProtection="1"/>
    <xf numFmtId="0" fontId="3" fillId="2" borderId="18" xfId="6" applyFont="1" applyFill="1" applyBorder="1" applyAlignment="1" applyProtection="1">
      <alignment horizontal="left"/>
    </xf>
    <xf numFmtId="0" fontId="3" fillId="2" borderId="0" xfId="6" applyFont="1" applyFill="1" applyAlignment="1" applyProtection="1">
      <alignment horizontal="left"/>
    </xf>
    <xf numFmtId="0" fontId="5" fillId="3" borderId="0" xfId="0" applyFont="1" applyFill="1"/>
    <xf numFmtId="0" fontId="3" fillId="2" borderId="0" xfId="6" applyFont="1" applyFill="1" applyBorder="1" applyProtection="1">
      <protection locked="0"/>
    </xf>
    <xf numFmtId="2" fontId="2" fillId="0" borderId="0" xfId="6" applyNumberFormat="1" applyFont="1" applyBorder="1" applyProtection="1"/>
    <xf numFmtId="0" fontId="4" fillId="2" borderId="17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top" wrapText="1"/>
    </xf>
    <xf numFmtId="49" fontId="3" fillId="2" borderId="19" xfId="0" applyNumberFormat="1" applyFont="1" applyFill="1" applyBorder="1" applyAlignment="1" applyProtection="1">
      <alignment horizontal="left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20" xfId="0" applyNumberFormat="1" applyFont="1" applyFill="1" applyBorder="1" applyAlignment="1" applyProtection="1">
      <alignment horizontal="left" vertical="top" wrapText="1"/>
      <protection locked="0"/>
    </xf>
    <xf numFmtId="49" fontId="3" fillId="2" borderId="21" xfId="0" applyNumberFormat="1" applyFont="1" applyFill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49" fontId="3" fillId="2" borderId="22" xfId="0" applyNumberFormat="1" applyFont="1" applyFill="1" applyBorder="1" applyAlignment="1" applyProtection="1">
      <alignment horizontal="left" vertical="top" wrapText="1"/>
      <protection locked="0"/>
    </xf>
    <xf numFmtId="49" fontId="3" fillId="2" borderId="23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24" xfId="0" applyNumberFormat="1" applyFont="1" applyFill="1" applyBorder="1" applyAlignment="1" applyProtection="1">
      <alignment horizontal="left" vertical="top" wrapText="1"/>
      <protection locked="0"/>
    </xf>
    <xf numFmtId="0" fontId="9" fillId="3" borderId="26" xfId="6" applyFont="1" applyFill="1" applyBorder="1" applyAlignment="1" applyProtection="1">
      <alignment wrapText="1"/>
      <protection locked="0"/>
    </xf>
    <xf numFmtId="0" fontId="9" fillId="3" borderId="12" xfId="6" applyFont="1" applyFill="1" applyBorder="1" applyAlignment="1" applyProtection="1">
      <alignment wrapText="1"/>
      <protection locked="0"/>
    </xf>
    <xf numFmtId="0" fontId="9" fillId="3" borderId="27" xfId="6" applyFont="1" applyFill="1" applyBorder="1" applyAlignment="1" applyProtection="1">
      <alignment wrapText="1"/>
      <protection locked="0"/>
    </xf>
    <xf numFmtId="3" fontId="4" fillId="2" borderId="6" xfId="4" applyNumberFormat="1" applyFont="1" applyFill="1" applyBorder="1" applyAlignment="1" applyProtection="1">
      <alignment horizontal="center" vertical="top" wrapText="1"/>
    </xf>
    <xf numFmtId="0" fontId="4" fillId="2" borderId="17" xfId="6" applyFont="1" applyFill="1" applyBorder="1" applyAlignment="1" applyProtection="1">
      <alignment wrapText="1"/>
    </xf>
    <xf numFmtId="0" fontId="4" fillId="2" borderId="5" xfId="6" applyFont="1" applyFill="1" applyBorder="1" applyAlignment="1" applyProtection="1">
      <alignment wrapText="1"/>
    </xf>
    <xf numFmtId="49" fontId="3" fillId="2" borderId="19" xfId="6" applyNumberFormat="1" applyFont="1" applyFill="1" applyBorder="1" applyAlignment="1" applyProtection="1">
      <alignment horizontal="left" vertical="top" wrapText="1"/>
      <protection locked="0"/>
    </xf>
    <xf numFmtId="49" fontId="3" fillId="2" borderId="10" xfId="6" applyNumberFormat="1" applyFont="1" applyFill="1" applyBorder="1" applyAlignment="1" applyProtection="1">
      <alignment horizontal="left" vertical="top" wrapText="1"/>
      <protection locked="0"/>
    </xf>
    <xf numFmtId="49" fontId="3" fillId="2" borderId="20" xfId="6" applyNumberFormat="1" applyFont="1" applyFill="1" applyBorder="1" applyAlignment="1" applyProtection="1">
      <alignment horizontal="left" vertical="top" wrapText="1"/>
      <protection locked="0"/>
    </xf>
    <xf numFmtId="49" fontId="3" fillId="2" borderId="21" xfId="6" applyNumberFormat="1" applyFont="1" applyFill="1" applyBorder="1" applyAlignment="1" applyProtection="1">
      <alignment horizontal="left" vertical="top" wrapText="1"/>
      <protection locked="0"/>
    </xf>
    <xf numFmtId="49" fontId="3" fillId="2" borderId="0" xfId="6" applyNumberFormat="1" applyFont="1" applyFill="1" applyBorder="1" applyAlignment="1" applyProtection="1">
      <alignment horizontal="left" vertical="top" wrapText="1"/>
      <protection locked="0"/>
    </xf>
    <xf numFmtId="49" fontId="3" fillId="2" borderId="22" xfId="6" applyNumberFormat="1" applyFont="1" applyFill="1" applyBorder="1" applyAlignment="1" applyProtection="1">
      <alignment horizontal="left" vertical="top" wrapText="1"/>
      <protection locked="0"/>
    </xf>
    <xf numFmtId="49" fontId="3" fillId="2" borderId="23" xfId="6" applyNumberFormat="1" applyFont="1" applyFill="1" applyBorder="1" applyAlignment="1" applyProtection="1">
      <alignment horizontal="left" vertical="top" wrapText="1"/>
      <protection locked="0"/>
    </xf>
    <xf numFmtId="49" fontId="3" fillId="2" borderId="1" xfId="6" applyNumberFormat="1" applyFont="1" applyFill="1" applyBorder="1" applyAlignment="1" applyProtection="1">
      <alignment horizontal="left" vertical="top" wrapText="1"/>
      <protection locked="0"/>
    </xf>
    <xf numFmtId="49" fontId="3" fillId="2" borderId="24" xfId="6" applyNumberFormat="1" applyFont="1" applyFill="1" applyBorder="1" applyAlignment="1" applyProtection="1">
      <alignment horizontal="left" vertical="top" wrapText="1"/>
      <protection locked="0"/>
    </xf>
    <xf numFmtId="0" fontId="21" fillId="3" borderId="0" xfId="6" applyFont="1" applyFill="1" applyAlignment="1" applyProtection="1">
      <alignment horizontal="center"/>
    </xf>
    <xf numFmtId="2" fontId="2" fillId="3" borderId="0" xfId="6" applyNumberFormat="1" applyFont="1" applyFill="1" applyAlignment="1" applyProtection="1">
      <alignment vertical="top" wrapText="1"/>
    </xf>
    <xf numFmtId="0" fontId="2" fillId="3" borderId="0" xfId="6" applyFont="1" applyFill="1" applyAlignment="1">
      <alignment vertical="top" wrapText="1"/>
    </xf>
    <xf numFmtId="0" fontId="2" fillId="3" borderId="0" xfId="6" applyFont="1" applyFill="1" applyAlignment="1">
      <alignment wrapText="1"/>
    </xf>
    <xf numFmtId="0" fontId="9" fillId="3" borderId="26" xfId="6" applyFont="1" applyFill="1" applyBorder="1" applyAlignment="1" applyProtection="1">
      <alignment wrapText="1"/>
    </xf>
    <xf numFmtId="0" fontId="9" fillId="3" borderId="12" xfId="6" applyFont="1" applyFill="1" applyBorder="1" applyAlignment="1" applyProtection="1">
      <alignment wrapText="1"/>
    </xf>
    <xf numFmtId="0" fontId="9" fillId="3" borderId="27" xfId="6" applyFont="1" applyFill="1" applyBorder="1" applyAlignment="1" applyProtection="1">
      <alignment wrapText="1"/>
    </xf>
    <xf numFmtId="0" fontId="22" fillId="3" borderId="26" xfId="2" applyFont="1" applyFill="1" applyBorder="1" applyAlignment="1" applyProtection="1">
      <alignment wrapText="1"/>
      <protection locked="0"/>
    </xf>
  </cellXfs>
  <cellStyles count="8">
    <cellStyle name="%" xfId="7"/>
    <cellStyle name="Comma" xfId="1" builtinId="3"/>
    <cellStyle name="Hyperlink" xfId="2" builtinId="8"/>
    <cellStyle name="Normal" xfId="0" builtinId="0"/>
    <cellStyle name="Normal 14" xfId="6"/>
    <cellStyle name="Normal_Pupil Level School Census2010 Tables v1.0" xfId="3"/>
    <cellStyle name="Normal_Pupil Level School Census2010 Tables v1.0 2" xfId="4"/>
    <cellStyle name="Normal_Sheet1" xfId="5"/>
  </cellStyles>
  <dxfs count="15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 patternType="solid">
          <bgColor indexed="43"/>
        </patternFill>
      </fill>
      <border>
        <left/>
        <right/>
        <top/>
        <bottom/>
      </border>
    </dxf>
    <dxf>
      <fill>
        <patternFill>
          <bgColor indexed="10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martyn.keller@sheffield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abSelected="1" topLeftCell="B1" workbookViewId="0">
      <selection activeCell="S59" sqref="S59"/>
    </sheetView>
  </sheetViews>
  <sheetFormatPr defaultColWidth="9.109375" defaultRowHeight="15" x14ac:dyDescent="0.3"/>
  <cols>
    <col min="1" max="1" width="4" style="73" hidden="1" customWidth="1"/>
    <col min="2" max="2" width="6.5546875" style="128" customWidth="1"/>
    <col min="3" max="3" width="49.5546875" style="151" customWidth="1"/>
    <col min="4" max="4" width="0.88671875" style="152" customWidth="1"/>
    <col min="5" max="5" width="9.6640625" style="153" customWidth="1"/>
    <col min="6" max="6" width="0.88671875" style="14" customWidth="1"/>
    <col min="7" max="7" width="9.6640625" style="153" customWidth="1"/>
    <col min="8" max="8" width="0.88671875" style="14" customWidth="1"/>
    <col min="9" max="9" width="12.88671875" style="153" customWidth="1"/>
    <col min="10" max="10" width="0.88671875" style="14" customWidth="1"/>
    <col min="11" max="11" width="11.109375" style="153" customWidth="1"/>
    <col min="12" max="12" width="1" style="153" customWidth="1"/>
    <col min="13" max="13" width="11.109375" style="153" customWidth="1"/>
    <col min="14" max="14" width="1" style="14" customWidth="1"/>
    <col min="15" max="15" width="12" style="153" customWidth="1"/>
    <col min="16" max="16" width="0.88671875" style="14" customWidth="1"/>
    <col min="17" max="17" width="9.6640625" style="154" customWidth="1"/>
    <col min="18" max="18" width="0.88671875" style="14" customWidth="1"/>
    <col min="19" max="19" width="9.6640625" style="153" customWidth="1"/>
    <col min="20" max="20" width="0.88671875" style="14" customWidth="1"/>
    <col min="21" max="21" width="9.6640625" style="154" customWidth="1"/>
    <col min="22" max="22" width="0.88671875" style="14" customWidth="1"/>
    <col min="23" max="23" width="11.109375" style="153" customWidth="1"/>
    <col min="24" max="24" width="1" style="73" customWidth="1"/>
    <col min="25" max="16384" width="9.109375" style="61"/>
  </cols>
  <sheetData>
    <row r="1" spans="1:24" s="14" customFormat="1" ht="16.2" thickBot="1" x14ac:dyDescent="0.35">
      <c r="A1" s="1"/>
      <c r="B1" s="2"/>
      <c r="C1" s="3" t="s">
        <v>0</v>
      </c>
      <c r="D1" s="4"/>
      <c r="E1" s="5"/>
      <c r="F1" s="4"/>
      <c r="G1" s="5"/>
      <c r="H1" s="4"/>
      <c r="I1" s="5"/>
      <c r="J1" s="6"/>
      <c r="K1" s="7"/>
      <c r="L1" s="7"/>
      <c r="M1" s="6"/>
      <c r="N1" s="6"/>
      <c r="O1" s="7"/>
      <c r="P1" s="6"/>
      <c r="Q1" s="8"/>
      <c r="R1" s="9"/>
      <c r="S1" s="10"/>
      <c r="T1" s="1"/>
      <c r="U1" s="11"/>
      <c r="V1" s="1"/>
      <c r="W1" s="12"/>
      <c r="X1" s="13"/>
    </row>
    <row r="2" spans="1:24" s="14" customFormat="1" ht="16.2" thickBot="1" x14ac:dyDescent="0.35">
      <c r="A2" s="1"/>
      <c r="B2" s="2"/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6"/>
      <c r="S2" s="16"/>
      <c r="T2" s="18"/>
      <c r="U2" s="19"/>
      <c r="V2" s="18"/>
      <c r="W2" s="20"/>
      <c r="X2" s="13"/>
    </row>
    <row r="3" spans="1:24" s="14" customFormat="1" ht="16.2" thickBot="1" x14ac:dyDescent="0.35">
      <c r="A3" s="1"/>
      <c r="B3" s="2"/>
      <c r="C3" s="2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22"/>
      <c r="R3" s="6"/>
      <c r="S3" s="6"/>
      <c r="T3" s="1"/>
      <c r="U3" s="23"/>
      <c r="V3" s="1"/>
      <c r="W3" s="1"/>
      <c r="X3" s="13"/>
    </row>
    <row r="4" spans="1:24" s="14" customFormat="1" ht="16.2" thickBot="1" x14ac:dyDescent="0.35">
      <c r="A4" s="1"/>
      <c r="B4" s="2"/>
      <c r="C4" s="24" t="s">
        <v>2</v>
      </c>
      <c r="D4" s="25"/>
      <c r="E4" s="26" t="s">
        <v>3</v>
      </c>
      <c r="F4" s="25"/>
      <c r="G4" s="25"/>
      <c r="H4" s="27"/>
      <c r="I4" s="28" t="s">
        <v>4</v>
      </c>
      <c r="J4" s="29"/>
      <c r="K4" s="30"/>
      <c r="L4" s="5"/>
      <c r="M4" s="31">
        <v>373</v>
      </c>
      <c r="N4" s="32"/>
      <c r="O4" s="33"/>
      <c r="P4" s="5"/>
      <c r="Q4" s="34"/>
      <c r="R4" s="35"/>
      <c r="S4" s="36"/>
      <c r="T4" s="37"/>
      <c r="U4" s="38"/>
      <c r="V4" s="39"/>
      <c r="W4" s="1"/>
      <c r="X4" s="13"/>
    </row>
    <row r="5" spans="1:24" s="14" customFormat="1" ht="15.6" x14ac:dyDescent="0.3">
      <c r="A5" s="1"/>
      <c r="B5" s="2"/>
      <c r="C5" s="21"/>
      <c r="D5" s="6"/>
      <c r="E5" s="7"/>
      <c r="F5" s="6"/>
      <c r="G5" s="7"/>
      <c r="H5" s="6"/>
      <c r="I5" s="7"/>
      <c r="J5" s="6"/>
      <c r="K5" s="7"/>
      <c r="L5" s="7"/>
      <c r="M5" s="6"/>
      <c r="N5" s="6"/>
      <c r="O5" s="7"/>
      <c r="P5" s="6"/>
      <c r="Q5" s="8"/>
      <c r="R5" s="6"/>
      <c r="S5" s="7"/>
      <c r="T5" s="1"/>
      <c r="U5" s="11"/>
      <c r="V5" s="1"/>
      <c r="W5" s="12"/>
      <c r="X5" s="13"/>
    </row>
    <row r="6" spans="1:24" s="14" customFormat="1" ht="46.8" x14ac:dyDescent="0.3">
      <c r="A6" s="12"/>
      <c r="B6" s="40"/>
      <c r="C6" s="41" t="s">
        <v>5</v>
      </c>
      <c r="D6" s="42"/>
      <c r="E6" s="43" t="s">
        <v>6</v>
      </c>
      <c r="F6" s="44"/>
      <c r="G6" s="43" t="s">
        <v>7</v>
      </c>
      <c r="H6" s="44"/>
      <c r="I6" s="43" t="s">
        <v>8</v>
      </c>
      <c r="J6" s="45"/>
      <c r="K6" s="43" t="s">
        <v>9</v>
      </c>
      <c r="L6" s="43"/>
      <c r="M6" s="43" t="s">
        <v>10</v>
      </c>
      <c r="N6" s="43"/>
      <c r="O6" s="43" t="s">
        <v>11</v>
      </c>
      <c r="P6" s="44"/>
      <c r="Q6" s="46" t="s">
        <v>12</v>
      </c>
      <c r="R6" s="44"/>
      <c r="S6" s="43" t="s">
        <v>13</v>
      </c>
      <c r="T6" s="47"/>
      <c r="U6" s="46" t="s">
        <v>14</v>
      </c>
      <c r="V6" s="48"/>
      <c r="W6" s="49" t="s">
        <v>15</v>
      </c>
      <c r="X6" s="50"/>
    </row>
    <row r="7" spans="1:24" s="14" customFormat="1" ht="15.6" x14ac:dyDescent="0.3">
      <c r="A7" s="1"/>
      <c r="B7" s="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14</v>
      </c>
      <c r="S7" s="42"/>
      <c r="T7" s="51">
        <v>16</v>
      </c>
      <c r="U7" s="52"/>
      <c r="V7" s="51"/>
      <c r="W7" s="51"/>
      <c r="X7" s="50"/>
    </row>
    <row r="8" spans="1:24" s="14" customFormat="1" ht="15.6" x14ac:dyDescent="0.3">
      <c r="A8" s="1"/>
      <c r="B8" s="53">
        <v>1</v>
      </c>
      <c r="C8" s="54" t="s">
        <v>16</v>
      </c>
      <c r="D8" s="42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56"/>
      <c r="V8" s="51"/>
      <c r="W8" s="56"/>
      <c r="X8" s="50"/>
    </row>
    <row r="9" spans="1:24" s="14" customFormat="1" ht="15.6" x14ac:dyDescent="0.3">
      <c r="A9" s="13"/>
      <c r="B9" s="53"/>
      <c r="C9" s="54"/>
      <c r="D9" s="42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6"/>
      <c r="U9" s="56"/>
      <c r="V9" s="51"/>
      <c r="W9" s="56"/>
      <c r="X9" s="50"/>
    </row>
    <row r="10" spans="1:24" s="14" customFormat="1" ht="15.6" x14ac:dyDescent="0.3">
      <c r="A10" s="13"/>
      <c r="B10" s="57" t="s">
        <v>17</v>
      </c>
      <c r="C10" s="21" t="s">
        <v>18</v>
      </c>
      <c r="D10" s="42"/>
      <c r="E10" s="58">
        <v>23761558</v>
      </c>
      <c r="F10" s="59"/>
      <c r="G10" s="58">
        <v>122030936</v>
      </c>
      <c r="H10" s="59"/>
      <c r="I10" s="58">
        <v>33050755</v>
      </c>
      <c r="J10" s="59"/>
      <c r="K10" s="58">
        <v>11500905</v>
      </c>
      <c r="L10" s="60"/>
      <c r="M10" s="58">
        <v>1301572</v>
      </c>
      <c r="N10" s="59"/>
      <c r="O10" s="59"/>
      <c r="P10" s="59"/>
      <c r="Q10" s="58">
        <f>SUM(E10:O10)</f>
        <v>191645726</v>
      </c>
      <c r="R10" s="59"/>
      <c r="S10" s="60"/>
      <c r="T10" s="59"/>
      <c r="U10" s="58">
        <f>Q10-S10</f>
        <v>191645726</v>
      </c>
      <c r="V10" s="59"/>
      <c r="W10" s="58">
        <v>336628333</v>
      </c>
      <c r="X10" s="50"/>
    </row>
    <row r="11" spans="1:24" s="14" customFormat="1" ht="15.6" x14ac:dyDescent="0.3">
      <c r="A11" s="13"/>
      <c r="B11" s="62"/>
      <c r="C11" s="50"/>
      <c r="D11" s="4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0"/>
    </row>
    <row r="12" spans="1:24" s="72" customFormat="1" ht="15.6" x14ac:dyDescent="0.3">
      <c r="A12" s="63"/>
      <c r="B12" s="53"/>
      <c r="C12" s="64" t="s">
        <v>19</v>
      </c>
      <c r="D12" s="65"/>
      <c r="E12" s="66"/>
      <c r="F12" s="67"/>
      <c r="G12" s="66"/>
      <c r="H12" s="67"/>
      <c r="I12" s="66"/>
      <c r="J12" s="67"/>
      <c r="K12" s="66"/>
      <c r="L12" s="66"/>
      <c r="M12" s="66"/>
      <c r="N12" s="67"/>
      <c r="O12" s="68"/>
      <c r="P12" s="67"/>
      <c r="Q12" s="69"/>
      <c r="R12" s="67"/>
      <c r="S12" s="59"/>
      <c r="T12" s="59"/>
      <c r="U12" s="59"/>
      <c r="V12" s="70"/>
      <c r="W12" s="59"/>
      <c r="X12" s="71"/>
    </row>
    <row r="13" spans="1:24" x14ac:dyDescent="0.3">
      <c r="B13" s="57" t="s">
        <v>20</v>
      </c>
      <c r="C13" s="21" t="s">
        <v>21</v>
      </c>
      <c r="D13" s="74"/>
      <c r="E13" s="60"/>
      <c r="F13" s="75"/>
      <c r="G13" s="58">
        <v>276653</v>
      </c>
      <c r="H13" s="76"/>
      <c r="I13" s="58">
        <v>74928</v>
      </c>
      <c r="J13" s="77"/>
      <c r="K13" s="60"/>
      <c r="L13" s="60"/>
      <c r="M13" s="60"/>
      <c r="N13" s="78"/>
      <c r="O13" s="60"/>
      <c r="P13" s="78"/>
      <c r="Q13" s="58">
        <f t="shared" ref="Q13:Q21" si="0">SUM(E13:O13)</f>
        <v>351581</v>
      </c>
      <c r="R13" s="76"/>
      <c r="S13" s="58">
        <v>34133</v>
      </c>
      <c r="T13" s="76"/>
      <c r="U13" s="58">
        <f t="shared" ref="U13:U21" si="1">Q13-S13</f>
        <v>317448</v>
      </c>
      <c r="V13" s="79"/>
      <c r="W13" s="58">
        <v>527130</v>
      </c>
      <c r="X13" s="80"/>
    </row>
    <row r="14" spans="1:24" s="72" customFormat="1" x14ac:dyDescent="0.3">
      <c r="A14" s="63"/>
      <c r="B14" s="57" t="s">
        <v>22</v>
      </c>
      <c r="C14" s="82" t="s">
        <v>23</v>
      </c>
      <c r="D14" s="74"/>
      <c r="E14" s="83"/>
      <c r="F14" s="78"/>
      <c r="G14" s="58">
        <v>0</v>
      </c>
      <c r="H14" s="78"/>
      <c r="I14" s="58">
        <v>0</v>
      </c>
      <c r="J14" s="78"/>
      <c r="K14" s="83"/>
      <c r="L14" s="83"/>
      <c r="M14" s="83"/>
      <c r="N14" s="78"/>
      <c r="O14" s="78"/>
      <c r="P14" s="78"/>
      <c r="Q14" s="58">
        <f t="shared" si="0"/>
        <v>0</v>
      </c>
      <c r="R14" s="78"/>
      <c r="S14" s="58">
        <v>0</v>
      </c>
      <c r="T14" s="78"/>
      <c r="U14" s="58">
        <f t="shared" si="1"/>
        <v>0</v>
      </c>
      <c r="V14" s="84"/>
      <c r="W14" s="58">
        <v>0</v>
      </c>
      <c r="X14" s="71"/>
    </row>
    <row r="15" spans="1:24" s="72" customFormat="1" x14ac:dyDescent="0.3">
      <c r="A15" s="63"/>
      <c r="B15" s="57" t="s">
        <v>24</v>
      </c>
      <c r="C15" s="82" t="s">
        <v>25</v>
      </c>
      <c r="D15" s="74"/>
      <c r="E15" s="83"/>
      <c r="F15" s="78"/>
      <c r="G15" s="58">
        <v>227221</v>
      </c>
      <c r="H15" s="78"/>
      <c r="I15" s="58">
        <v>61540</v>
      </c>
      <c r="J15" s="78"/>
      <c r="K15" s="83"/>
      <c r="L15" s="83"/>
      <c r="M15" s="83"/>
      <c r="N15" s="78"/>
      <c r="O15" s="78"/>
      <c r="P15" s="78"/>
      <c r="Q15" s="58">
        <f t="shared" si="0"/>
        <v>288761</v>
      </c>
      <c r="R15" s="78"/>
      <c r="S15" s="58">
        <v>84551</v>
      </c>
      <c r="T15" s="78"/>
      <c r="U15" s="58">
        <f t="shared" si="1"/>
        <v>204210</v>
      </c>
      <c r="V15" s="84"/>
      <c r="W15" s="58">
        <v>197099</v>
      </c>
      <c r="X15" s="71"/>
    </row>
    <row r="16" spans="1:24" s="72" customFormat="1" x14ac:dyDescent="0.3">
      <c r="A16" s="63"/>
      <c r="B16" s="57" t="s">
        <v>26</v>
      </c>
      <c r="C16" s="82" t="s">
        <v>27</v>
      </c>
      <c r="D16" s="74"/>
      <c r="E16" s="83"/>
      <c r="F16" s="78"/>
      <c r="G16" s="58">
        <v>33993</v>
      </c>
      <c r="H16" s="78"/>
      <c r="I16" s="58">
        <v>9207</v>
      </c>
      <c r="J16" s="78"/>
      <c r="K16" s="83"/>
      <c r="L16" s="83"/>
      <c r="M16" s="83"/>
      <c r="N16" s="78"/>
      <c r="O16" s="78"/>
      <c r="P16" s="78"/>
      <c r="Q16" s="58">
        <f t="shared" si="0"/>
        <v>43200</v>
      </c>
      <c r="R16" s="78"/>
      <c r="S16" s="58">
        <v>0</v>
      </c>
      <c r="T16" s="78"/>
      <c r="U16" s="58">
        <f t="shared" si="1"/>
        <v>43200</v>
      </c>
      <c r="V16" s="84"/>
      <c r="W16" s="58">
        <v>49178</v>
      </c>
      <c r="X16" s="71"/>
    </row>
    <row r="17" spans="1:24" s="72" customFormat="1" x14ac:dyDescent="0.3">
      <c r="A17" s="63"/>
      <c r="B17" s="57" t="s">
        <v>28</v>
      </c>
      <c r="C17" s="82" t="s">
        <v>29</v>
      </c>
      <c r="D17" s="74"/>
      <c r="E17" s="83"/>
      <c r="F17" s="78"/>
      <c r="G17" s="58">
        <v>46943</v>
      </c>
      <c r="H17" s="78"/>
      <c r="I17" s="58">
        <v>12714</v>
      </c>
      <c r="J17" s="78"/>
      <c r="K17" s="83"/>
      <c r="L17" s="83"/>
      <c r="M17" s="83"/>
      <c r="N17" s="78"/>
      <c r="O17" s="78"/>
      <c r="P17" s="78"/>
      <c r="Q17" s="58">
        <f t="shared" si="0"/>
        <v>59657</v>
      </c>
      <c r="R17" s="78"/>
      <c r="S17" s="58">
        <v>0</v>
      </c>
      <c r="T17" s="78"/>
      <c r="U17" s="58">
        <f t="shared" si="1"/>
        <v>59657</v>
      </c>
      <c r="V17" s="84"/>
      <c r="W17" s="58">
        <v>83523</v>
      </c>
      <c r="X17" s="71"/>
    </row>
    <row r="18" spans="1:24" s="72" customFormat="1" x14ac:dyDescent="0.3">
      <c r="A18" s="63"/>
      <c r="B18" s="57" t="s">
        <v>30</v>
      </c>
      <c r="C18" s="82" t="s">
        <v>31</v>
      </c>
      <c r="D18" s="74"/>
      <c r="E18" s="83"/>
      <c r="F18" s="78"/>
      <c r="G18" s="58">
        <v>27652</v>
      </c>
      <c r="H18" s="78"/>
      <c r="I18" s="58">
        <v>7489</v>
      </c>
      <c r="J18" s="78"/>
      <c r="K18" s="83"/>
      <c r="L18" s="83"/>
      <c r="M18" s="83"/>
      <c r="N18" s="78"/>
      <c r="O18" s="78"/>
      <c r="P18" s="78"/>
      <c r="Q18" s="58">
        <f t="shared" si="0"/>
        <v>35141</v>
      </c>
      <c r="R18" s="78"/>
      <c r="S18" s="58">
        <v>0</v>
      </c>
      <c r="T18" s="78"/>
      <c r="U18" s="58">
        <f t="shared" si="1"/>
        <v>35141</v>
      </c>
      <c r="V18" s="84"/>
      <c r="W18" s="58">
        <v>39052</v>
      </c>
      <c r="X18" s="71"/>
    </row>
    <row r="19" spans="1:24" s="72" customFormat="1" x14ac:dyDescent="0.3">
      <c r="A19" s="63"/>
      <c r="B19" s="57" t="s">
        <v>32</v>
      </c>
      <c r="C19" s="82" t="s">
        <v>33</v>
      </c>
      <c r="D19" s="74"/>
      <c r="E19" s="83"/>
      <c r="F19" s="78"/>
      <c r="G19" s="58">
        <v>230281</v>
      </c>
      <c r="H19" s="78"/>
      <c r="I19" s="58">
        <v>62369</v>
      </c>
      <c r="J19" s="78"/>
      <c r="K19" s="83"/>
      <c r="L19" s="83"/>
      <c r="M19" s="83"/>
      <c r="N19" s="78"/>
      <c r="O19" s="78"/>
      <c r="P19" s="78"/>
      <c r="Q19" s="58">
        <f t="shared" si="0"/>
        <v>292650</v>
      </c>
      <c r="R19" s="78"/>
      <c r="S19" s="58">
        <v>0</v>
      </c>
      <c r="T19" s="78"/>
      <c r="U19" s="58">
        <f t="shared" si="1"/>
        <v>292650</v>
      </c>
      <c r="V19" s="84"/>
      <c r="W19" s="58">
        <v>320042</v>
      </c>
      <c r="X19" s="71"/>
    </row>
    <row r="20" spans="1:24" s="72" customFormat="1" x14ac:dyDescent="0.3">
      <c r="A20" s="63"/>
      <c r="B20" s="57" t="s">
        <v>34</v>
      </c>
      <c r="C20" s="82" t="s">
        <v>35</v>
      </c>
      <c r="D20" s="74"/>
      <c r="E20" s="78"/>
      <c r="F20" s="78"/>
      <c r="G20" s="58">
        <v>115672</v>
      </c>
      <c r="H20" s="78"/>
      <c r="I20" s="58">
        <v>31328</v>
      </c>
      <c r="J20" s="78"/>
      <c r="K20" s="78"/>
      <c r="L20" s="78"/>
      <c r="M20" s="78"/>
      <c r="N20" s="78"/>
      <c r="O20" s="78"/>
      <c r="P20" s="78"/>
      <c r="Q20" s="58">
        <f t="shared" si="0"/>
        <v>147000</v>
      </c>
      <c r="R20" s="78"/>
      <c r="S20" s="58">
        <v>0</v>
      </c>
      <c r="T20" s="78"/>
      <c r="U20" s="58">
        <f t="shared" si="1"/>
        <v>147000</v>
      </c>
      <c r="V20" s="84"/>
      <c r="W20" s="58">
        <v>145116</v>
      </c>
      <c r="X20" s="71"/>
    </row>
    <row r="21" spans="1:24" s="72" customFormat="1" x14ac:dyDescent="0.3">
      <c r="A21" s="63"/>
      <c r="B21" s="57" t="s">
        <v>36</v>
      </c>
      <c r="C21" s="82" t="s">
        <v>37</v>
      </c>
      <c r="D21" s="74"/>
      <c r="E21" s="78"/>
      <c r="F21" s="78"/>
      <c r="G21" s="58">
        <v>96693</v>
      </c>
      <c r="H21" s="78"/>
      <c r="I21" s="58">
        <v>26188</v>
      </c>
      <c r="J21" s="78"/>
      <c r="K21" s="78"/>
      <c r="L21" s="78"/>
      <c r="M21" s="78"/>
      <c r="N21" s="78"/>
      <c r="O21" s="78"/>
      <c r="P21" s="78"/>
      <c r="Q21" s="58">
        <f t="shared" si="0"/>
        <v>122881</v>
      </c>
      <c r="R21" s="78"/>
      <c r="S21" s="58">
        <v>59726</v>
      </c>
      <c r="T21" s="78"/>
      <c r="U21" s="58">
        <f t="shared" si="1"/>
        <v>63155</v>
      </c>
      <c r="V21" s="84"/>
      <c r="W21" s="58">
        <v>127700</v>
      </c>
      <c r="X21" s="71"/>
    </row>
    <row r="22" spans="1:24" s="72" customFormat="1" x14ac:dyDescent="0.3">
      <c r="A22" s="63"/>
      <c r="B22" s="40"/>
      <c r="C22" s="85"/>
      <c r="D22" s="74"/>
      <c r="E22" s="83"/>
      <c r="F22" s="78"/>
      <c r="G22" s="83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83"/>
      <c r="T22" s="78"/>
      <c r="U22" s="78"/>
      <c r="V22" s="84"/>
      <c r="W22" s="78"/>
      <c r="X22" s="71"/>
    </row>
    <row r="23" spans="1:24" s="72" customFormat="1" ht="15.6" x14ac:dyDescent="0.3">
      <c r="A23" s="63"/>
      <c r="B23" s="40"/>
      <c r="C23" s="86" t="s">
        <v>38</v>
      </c>
      <c r="D23" s="74"/>
      <c r="E23" s="87"/>
      <c r="F23" s="78"/>
      <c r="G23" s="87"/>
      <c r="H23" s="78"/>
      <c r="I23" s="78"/>
      <c r="J23" s="78"/>
      <c r="K23" s="78"/>
      <c r="L23" s="78"/>
      <c r="M23" s="78"/>
      <c r="N23" s="78"/>
      <c r="O23" s="78"/>
      <c r="P23" s="78"/>
      <c r="Q23" s="88"/>
      <c r="R23" s="78"/>
      <c r="S23" s="87"/>
      <c r="T23" s="78"/>
      <c r="U23" s="88"/>
      <c r="V23" s="84"/>
      <c r="W23" s="88"/>
      <c r="X23" s="71"/>
    </row>
    <row r="24" spans="1:24" s="72" customFormat="1" x14ac:dyDescent="0.3">
      <c r="A24" s="63"/>
      <c r="B24" s="40" t="s">
        <v>39</v>
      </c>
      <c r="C24" s="85" t="s">
        <v>40</v>
      </c>
      <c r="D24" s="74"/>
      <c r="E24" s="89">
        <v>320294</v>
      </c>
      <c r="F24" s="78"/>
      <c r="G24" s="58">
        <v>1845882</v>
      </c>
      <c r="H24" s="78"/>
      <c r="I24" s="58">
        <v>519244</v>
      </c>
      <c r="J24" s="78"/>
      <c r="K24" s="58">
        <v>11078763</v>
      </c>
      <c r="L24" s="60"/>
      <c r="M24" s="58">
        <v>1012973</v>
      </c>
      <c r="N24" s="78"/>
      <c r="O24" s="78"/>
      <c r="P24" s="78"/>
      <c r="Q24" s="58">
        <f t="shared" ref="Q24:Q35" si="2">SUM(E24:O24)</f>
        <v>14777156</v>
      </c>
      <c r="R24" s="78"/>
      <c r="S24" s="58">
        <v>173771</v>
      </c>
      <c r="T24" s="78"/>
      <c r="U24" s="58">
        <f t="shared" ref="U24:U35" si="3">Q24-S24</f>
        <v>14603385</v>
      </c>
      <c r="V24" s="84"/>
      <c r="W24" s="58">
        <v>17445983</v>
      </c>
      <c r="X24" s="71"/>
    </row>
    <row r="25" spans="1:24" s="72" customFormat="1" ht="30" x14ac:dyDescent="0.3">
      <c r="A25" s="63"/>
      <c r="B25" s="40" t="s">
        <v>41</v>
      </c>
      <c r="C25" s="85" t="s">
        <v>42</v>
      </c>
      <c r="D25" s="74"/>
      <c r="E25" s="89">
        <v>0</v>
      </c>
      <c r="F25" s="78"/>
      <c r="G25" s="58">
        <v>392966</v>
      </c>
      <c r="H25" s="78"/>
      <c r="I25" s="58">
        <v>222979</v>
      </c>
      <c r="J25" s="78"/>
      <c r="K25" s="58">
        <v>0</v>
      </c>
      <c r="L25" s="60"/>
      <c r="M25" s="58">
        <v>0</v>
      </c>
      <c r="N25" s="78"/>
      <c r="O25" s="89">
        <v>2500001</v>
      </c>
      <c r="P25" s="78"/>
      <c r="Q25" s="58">
        <f t="shared" si="2"/>
        <v>3115946</v>
      </c>
      <c r="R25" s="78"/>
      <c r="S25" s="58">
        <v>33593</v>
      </c>
      <c r="T25" s="78"/>
      <c r="U25" s="58">
        <f t="shared" si="3"/>
        <v>3082353</v>
      </c>
      <c r="V25" s="84"/>
      <c r="W25" s="58">
        <v>4237855</v>
      </c>
      <c r="X25" s="71"/>
    </row>
    <row r="26" spans="1:24" s="72" customFormat="1" ht="30" x14ac:dyDescent="0.3">
      <c r="A26" s="63"/>
      <c r="B26" s="40" t="s">
        <v>43</v>
      </c>
      <c r="C26" s="85" t="s">
        <v>44</v>
      </c>
      <c r="D26" s="74"/>
      <c r="E26" s="89">
        <v>380395</v>
      </c>
      <c r="F26" s="78"/>
      <c r="G26" s="58">
        <v>1953576</v>
      </c>
      <c r="H26" s="78"/>
      <c r="I26" s="58">
        <v>529105</v>
      </c>
      <c r="J26" s="78"/>
      <c r="K26" s="58">
        <v>184116</v>
      </c>
      <c r="L26" s="60"/>
      <c r="M26" s="58">
        <v>20837</v>
      </c>
      <c r="N26" s="78"/>
      <c r="O26" s="89">
        <v>0</v>
      </c>
      <c r="P26" s="78"/>
      <c r="Q26" s="58">
        <f t="shared" si="2"/>
        <v>3068029</v>
      </c>
      <c r="R26" s="78"/>
      <c r="S26" s="58">
        <v>355347</v>
      </c>
      <c r="T26" s="78"/>
      <c r="U26" s="58">
        <f t="shared" si="3"/>
        <v>2712682</v>
      </c>
      <c r="V26" s="84"/>
      <c r="W26" s="58">
        <v>2164800</v>
      </c>
      <c r="X26" s="71"/>
    </row>
    <row r="27" spans="1:24" s="72" customFormat="1" x14ac:dyDescent="0.3">
      <c r="A27" s="63"/>
      <c r="B27" s="40" t="s">
        <v>45</v>
      </c>
      <c r="C27" s="90" t="s">
        <v>46</v>
      </c>
      <c r="D27" s="74"/>
      <c r="E27" s="89">
        <v>0</v>
      </c>
      <c r="F27" s="78"/>
      <c r="G27" s="58">
        <v>0</v>
      </c>
      <c r="H27" s="78"/>
      <c r="I27" s="58">
        <v>0</v>
      </c>
      <c r="J27" s="78"/>
      <c r="K27" s="60"/>
      <c r="L27" s="60"/>
      <c r="M27" s="60"/>
      <c r="N27" s="60"/>
      <c r="O27" s="60"/>
      <c r="P27" s="78"/>
      <c r="Q27" s="58">
        <f t="shared" si="2"/>
        <v>0</v>
      </c>
      <c r="R27" s="78"/>
      <c r="S27" s="58">
        <v>0</v>
      </c>
      <c r="T27" s="78"/>
      <c r="U27" s="58">
        <f t="shared" si="3"/>
        <v>0</v>
      </c>
      <c r="V27" s="84"/>
      <c r="W27" s="58">
        <v>0</v>
      </c>
      <c r="X27" s="71"/>
    </row>
    <row r="28" spans="1:24" s="72" customFormat="1" x14ac:dyDescent="0.3">
      <c r="A28" s="63"/>
      <c r="B28" s="40" t="s">
        <v>47</v>
      </c>
      <c r="C28" s="85" t="s">
        <v>48</v>
      </c>
      <c r="D28" s="74"/>
      <c r="E28" s="89">
        <v>527112</v>
      </c>
      <c r="F28" s="78"/>
      <c r="G28" s="58">
        <v>2727115</v>
      </c>
      <c r="H28" s="78"/>
      <c r="I28" s="58">
        <v>738609</v>
      </c>
      <c r="J28" s="78"/>
      <c r="K28" s="58">
        <v>257019</v>
      </c>
      <c r="L28" s="60"/>
      <c r="M28" s="58">
        <v>29087</v>
      </c>
      <c r="N28" s="78"/>
      <c r="O28" s="89">
        <v>0</v>
      </c>
      <c r="P28" s="78"/>
      <c r="Q28" s="58">
        <f t="shared" si="2"/>
        <v>4278942</v>
      </c>
      <c r="R28" s="78"/>
      <c r="S28" s="58">
        <v>75285</v>
      </c>
      <c r="T28" s="78"/>
      <c r="U28" s="58">
        <f t="shared" si="3"/>
        <v>4203657</v>
      </c>
      <c r="V28" s="84"/>
      <c r="W28" s="58">
        <v>4217097</v>
      </c>
      <c r="X28" s="71"/>
    </row>
    <row r="29" spans="1:24" s="72" customFormat="1" x14ac:dyDescent="0.3">
      <c r="A29" s="63"/>
      <c r="B29" s="40" t="s">
        <v>49</v>
      </c>
      <c r="C29" s="85" t="s">
        <v>50</v>
      </c>
      <c r="D29" s="74"/>
      <c r="E29" s="78"/>
      <c r="F29" s="78"/>
      <c r="G29" s="78"/>
      <c r="H29" s="78"/>
      <c r="I29" s="78"/>
      <c r="J29" s="78"/>
      <c r="K29" s="58">
        <v>788927</v>
      </c>
      <c r="L29" s="60"/>
      <c r="M29" s="58">
        <v>89284</v>
      </c>
      <c r="N29" s="78"/>
      <c r="O29" s="78"/>
      <c r="P29" s="78"/>
      <c r="Q29" s="58">
        <f t="shared" si="2"/>
        <v>878211</v>
      </c>
      <c r="R29" s="78"/>
      <c r="S29" s="58">
        <v>0</v>
      </c>
      <c r="T29" s="78"/>
      <c r="U29" s="58">
        <f t="shared" si="3"/>
        <v>878211</v>
      </c>
      <c r="V29" s="84"/>
      <c r="W29" s="58">
        <v>930479</v>
      </c>
      <c r="X29" s="71"/>
    </row>
    <row r="30" spans="1:24" s="72" customFormat="1" x14ac:dyDescent="0.3">
      <c r="A30" s="63"/>
      <c r="B30" s="40" t="s">
        <v>51</v>
      </c>
      <c r="C30" s="85" t="s">
        <v>52</v>
      </c>
      <c r="D30" s="74"/>
      <c r="E30" s="89">
        <v>156502</v>
      </c>
      <c r="F30" s="78"/>
      <c r="G30" s="58">
        <v>808648</v>
      </c>
      <c r="H30" s="78"/>
      <c r="I30" s="58">
        <v>219013</v>
      </c>
      <c r="J30" s="78"/>
      <c r="K30" s="58">
        <v>76212</v>
      </c>
      <c r="L30" s="60"/>
      <c r="M30" s="58">
        <v>8625</v>
      </c>
      <c r="N30" s="78"/>
      <c r="O30" s="89">
        <v>0</v>
      </c>
      <c r="P30" s="78"/>
      <c r="Q30" s="58">
        <f t="shared" si="2"/>
        <v>1269000</v>
      </c>
      <c r="R30" s="78"/>
      <c r="S30" s="58">
        <v>396337</v>
      </c>
      <c r="T30" s="78"/>
      <c r="U30" s="58">
        <f t="shared" si="3"/>
        <v>872663</v>
      </c>
      <c r="V30" s="84"/>
      <c r="W30" s="58">
        <v>1032616</v>
      </c>
      <c r="X30" s="71"/>
    </row>
    <row r="31" spans="1:24" s="72" customFormat="1" x14ac:dyDescent="0.3">
      <c r="A31" s="63"/>
      <c r="B31" s="40" t="s">
        <v>53</v>
      </c>
      <c r="C31" s="85" t="s">
        <v>54</v>
      </c>
      <c r="D31" s="74"/>
      <c r="E31" s="89">
        <v>544374</v>
      </c>
      <c r="F31" s="78"/>
      <c r="G31" s="58">
        <v>2828299</v>
      </c>
      <c r="H31" s="78"/>
      <c r="I31" s="58">
        <v>766014</v>
      </c>
      <c r="J31" s="78"/>
      <c r="K31" s="58">
        <v>266555</v>
      </c>
      <c r="L31" s="60"/>
      <c r="M31" s="58">
        <v>30166</v>
      </c>
      <c r="N31" s="78"/>
      <c r="O31" s="89">
        <v>0</v>
      </c>
      <c r="P31" s="78"/>
      <c r="Q31" s="58">
        <f t="shared" si="2"/>
        <v>4435408</v>
      </c>
      <c r="R31" s="78"/>
      <c r="S31" s="58">
        <v>514565</v>
      </c>
      <c r="T31" s="78"/>
      <c r="U31" s="58">
        <f t="shared" si="3"/>
        <v>3920843</v>
      </c>
      <c r="V31" s="84"/>
      <c r="W31" s="58">
        <v>5156358</v>
      </c>
      <c r="X31" s="71"/>
    </row>
    <row r="32" spans="1:24" s="72" customFormat="1" x14ac:dyDescent="0.3">
      <c r="A32" s="63"/>
      <c r="B32" s="40" t="s">
        <v>55</v>
      </c>
      <c r="C32" s="85" t="s">
        <v>56</v>
      </c>
      <c r="D32" s="74"/>
      <c r="E32" s="78"/>
      <c r="F32" s="78"/>
      <c r="G32" s="78"/>
      <c r="H32" s="78"/>
      <c r="I32" s="78"/>
      <c r="J32" s="78"/>
      <c r="K32" s="58">
        <v>465580</v>
      </c>
      <c r="L32" s="60"/>
      <c r="M32" s="58">
        <v>52690</v>
      </c>
      <c r="N32" s="78"/>
      <c r="O32" s="78"/>
      <c r="P32" s="78"/>
      <c r="Q32" s="58">
        <f t="shared" si="2"/>
        <v>518270</v>
      </c>
      <c r="R32" s="78"/>
      <c r="S32" s="58">
        <v>0</v>
      </c>
      <c r="T32" s="78"/>
      <c r="U32" s="58">
        <f t="shared" si="3"/>
        <v>518270</v>
      </c>
      <c r="V32" s="84"/>
      <c r="W32" s="58">
        <v>20000</v>
      </c>
      <c r="X32" s="71"/>
    </row>
    <row r="33" spans="1:24" s="72" customFormat="1" ht="30" x14ac:dyDescent="0.3">
      <c r="A33" s="63"/>
      <c r="B33" s="40" t="s">
        <v>57</v>
      </c>
      <c r="C33" s="85" t="s">
        <v>58</v>
      </c>
      <c r="D33" s="74"/>
      <c r="E33" s="78"/>
      <c r="F33" s="78"/>
      <c r="G33" s="78"/>
      <c r="H33" s="78"/>
      <c r="I33" s="78"/>
      <c r="J33" s="78"/>
      <c r="K33" s="58">
        <v>0</v>
      </c>
      <c r="L33" s="60"/>
      <c r="M33" s="58">
        <v>0</v>
      </c>
      <c r="N33" s="78"/>
      <c r="O33" s="78"/>
      <c r="P33" s="78"/>
      <c r="Q33" s="58">
        <f t="shared" si="2"/>
        <v>0</v>
      </c>
      <c r="R33" s="78"/>
      <c r="S33" s="58">
        <v>0</v>
      </c>
      <c r="T33" s="78"/>
      <c r="U33" s="58">
        <f t="shared" si="3"/>
        <v>0</v>
      </c>
      <c r="V33" s="84"/>
      <c r="W33" s="58">
        <v>0</v>
      </c>
      <c r="X33" s="71"/>
    </row>
    <row r="34" spans="1:24" s="72" customFormat="1" x14ac:dyDescent="0.3">
      <c r="A34" s="63"/>
      <c r="B34" s="40" t="s">
        <v>59</v>
      </c>
      <c r="C34" s="85" t="s">
        <v>60</v>
      </c>
      <c r="D34" s="74"/>
      <c r="E34" s="89">
        <v>0</v>
      </c>
      <c r="F34" s="78"/>
      <c r="G34" s="58">
        <v>0</v>
      </c>
      <c r="H34" s="78"/>
      <c r="I34" s="58">
        <v>0</v>
      </c>
      <c r="J34" s="78"/>
      <c r="K34" s="58">
        <v>0</v>
      </c>
      <c r="L34" s="60"/>
      <c r="M34" s="58">
        <v>0</v>
      </c>
      <c r="N34" s="78"/>
      <c r="O34" s="89">
        <v>0</v>
      </c>
      <c r="P34" s="78"/>
      <c r="Q34" s="58">
        <f t="shared" si="2"/>
        <v>0</v>
      </c>
      <c r="R34" s="78"/>
      <c r="S34" s="58">
        <v>0</v>
      </c>
      <c r="T34" s="78"/>
      <c r="U34" s="58">
        <f t="shared" si="3"/>
        <v>0</v>
      </c>
      <c r="V34" s="84"/>
      <c r="W34" s="58">
        <v>0</v>
      </c>
      <c r="X34" s="71"/>
    </row>
    <row r="35" spans="1:24" s="72" customFormat="1" ht="30" x14ac:dyDescent="0.3">
      <c r="A35" s="63"/>
      <c r="B35" s="40" t="s">
        <v>61</v>
      </c>
      <c r="C35" s="91" t="s">
        <v>62</v>
      </c>
      <c r="D35" s="74"/>
      <c r="E35" s="92"/>
      <c r="F35" s="92"/>
      <c r="G35" s="92"/>
      <c r="H35" s="92"/>
      <c r="I35" s="60"/>
      <c r="J35" s="60"/>
      <c r="K35" s="60"/>
      <c r="L35" s="60"/>
      <c r="M35" s="58">
        <v>0</v>
      </c>
      <c r="N35" s="78"/>
      <c r="O35" s="78"/>
      <c r="P35" s="78"/>
      <c r="Q35" s="58">
        <f t="shared" si="2"/>
        <v>0</v>
      </c>
      <c r="R35" s="78"/>
      <c r="S35" s="58">
        <v>0</v>
      </c>
      <c r="T35" s="78"/>
      <c r="U35" s="58">
        <f t="shared" si="3"/>
        <v>0</v>
      </c>
      <c r="V35" s="84"/>
      <c r="W35" s="58">
        <v>0</v>
      </c>
      <c r="X35" s="71"/>
    </row>
    <row r="36" spans="1:24" s="72" customFormat="1" x14ac:dyDescent="0.3">
      <c r="A36" s="63"/>
      <c r="B36" s="40"/>
      <c r="C36" s="85"/>
      <c r="D36" s="74"/>
      <c r="E36" s="92"/>
      <c r="F36" s="92"/>
      <c r="G36" s="92"/>
      <c r="H36" s="92"/>
      <c r="I36" s="78"/>
      <c r="J36" s="78"/>
      <c r="K36" s="78"/>
      <c r="L36" s="78"/>
      <c r="M36" s="78"/>
      <c r="N36" s="78"/>
      <c r="O36" s="78"/>
      <c r="P36" s="78"/>
      <c r="Q36" s="93"/>
      <c r="R36" s="78"/>
      <c r="S36" s="94"/>
      <c r="T36" s="78"/>
      <c r="U36" s="93"/>
      <c r="V36" s="84"/>
      <c r="W36" s="93"/>
      <c r="X36" s="71"/>
    </row>
    <row r="37" spans="1:24" s="72" customFormat="1" x14ac:dyDescent="0.3">
      <c r="A37" s="63"/>
      <c r="B37" s="40"/>
      <c r="C37" s="85"/>
      <c r="D37" s="74"/>
      <c r="E37" s="83"/>
      <c r="F37" s="78"/>
      <c r="G37" s="83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83"/>
      <c r="T37" s="78"/>
      <c r="U37" s="78"/>
      <c r="V37" s="84"/>
      <c r="W37" s="78"/>
      <c r="X37" s="71"/>
    </row>
    <row r="38" spans="1:24" s="72" customFormat="1" ht="15.6" x14ac:dyDescent="0.3">
      <c r="A38" s="63"/>
      <c r="B38" s="40"/>
      <c r="C38" s="86" t="s">
        <v>63</v>
      </c>
      <c r="D38" s="74"/>
      <c r="E38" s="83"/>
      <c r="F38" s="78"/>
      <c r="G38" s="83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83"/>
      <c r="T38" s="78"/>
      <c r="U38" s="78"/>
      <c r="V38" s="84"/>
      <c r="W38" s="78"/>
      <c r="X38" s="71"/>
    </row>
    <row r="39" spans="1:24" s="72" customFormat="1" x14ac:dyDescent="0.3">
      <c r="A39" s="63"/>
      <c r="B39" s="40" t="s">
        <v>64</v>
      </c>
      <c r="C39" s="85" t="s">
        <v>65</v>
      </c>
      <c r="D39" s="74"/>
      <c r="E39" s="58">
        <v>1385567</v>
      </c>
      <c r="F39" s="78"/>
      <c r="G39" s="83"/>
      <c r="H39" s="78"/>
      <c r="I39" s="78"/>
      <c r="J39" s="78"/>
      <c r="K39" s="78"/>
      <c r="L39" s="78"/>
      <c r="M39" s="78"/>
      <c r="N39" s="78"/>
      <c r="O39" s="78"/>
      <c r="P39" s="78"/>
      <c r="Q39" s="58">
        <f>SUM(E39:O39)</f>
        <v>1385567</v>
      </c>
      <c r="R39" s="78"/>
      <c r="S39" s="58">
        <v>17188</v>
      </c>
      <c r="T39" s="78"/>
      <c r="U39" s="58">
        <f>Q39-S39</f>
        <v>1368379</v>
      </c>
      <c r="V39" s="84"/>
      <c r="W39" s="58">
        <v>3795869</v>
      </c>
      <c r="X39" s="71"/>
    </row>
    <row r="40" spans="1:24" s="72" customFormat="1" x14ac:dyDescent="0.3">
      <c r="A40" s="63"/>
      <c r="B40" s="40"/>
      <c r="C40" s="85"/>
      <c r="D40" s="74"/>
      <c r="E40" s="83"/>
      <c r="F40" s="78"/>
      <c r="G40" s="83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83"/>
      <c r="T40" s="78"/>
      <c r="U40" s="78"/>
      <c r="V40" s="84"/>
      <c r="W40" s="78"/>
      <c r="X40" s="71"/>
    </row>
    <row r="41" spans="1:24" s="72" customFormat="1" x14ac:dyDescent="0.3">
      <c r="A41" s="63"/>
      <c r="B41" s="40"/>
      <c r="C41" s="85"/>
      <c r="D41" s="74"/>
      <c r="E41" s="83"/>
      <c r="F41" s="78"/>
      <c r="G41" s="83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83"/>
      <c r="T41" s="78"/>
      <c r="U41" s="78"/>
      <c r="V41" s="84"/>
      <c r="W41" s="78"/>
      <c r="X41" s="71"/>
    </row>
    <row r="42" spans="1:24" s="72" customFormat="1" ht="31.2" x14ac:dyDescent="0.3">
      <c r="A42" s="63"/>
      <c r="B42" s="40"/>
      <c r="C42" s="86" t="s">
        <v>66</v>
      </c>
      <c r="D42" s="74"/>
      <c r="E42" s="87"/>
      <c r="F42" s="78"/>
      <c r="G42" s="87"/>
      <c r="H42" s="78"/>
      <c r="I42" s="78"/>
      <c r="J42" s="78"/>
      <c r="K42" s="78"/>
      <c r="L42" s="78"/>
      <c r="M42" s="78"/>
      <c r="N42" s="78"/>
      <c r="O42" s="78"/>
      <c r="P42" s="78"/>
      <c r="Q42" s="88"/>
      <c r="R42" s="78"/>
      <c r="S42" s="87"/>
      <c r="T42" s="78"/>
      <c r="U42" s="88"/>
      <c r="V42" s="84"/>
      <c r="W42" s="88"/>
      <c r="X42" s="71"/>
    </row>
    <row r="43" spans="1:24" s="72" customFormat="1" x14ac:dyDescent="0.3">
      <c r="A43" s="63"/>
      <c r="B43" s="57" t="s">
        <v>67</v>
      </c>
      <c r="C43" s="21" t="s">
        <v>68</v>
      </c>
      <c r="D43" s="74"/>
      <c r="E43" s="58">
        <v>888128</v>
      </c>
      <c r="F43" s="76"/>
      <c r="G43" s="58">
        <v>4588791</v>
      </c>
      <c r="H43" s="76"/>
      <c r="I43" s="58">
        <v>1242824</v>
      </c>
      <c r="J43" s="76"/>
      <c r="K43" s="58">
        <v>432474</v>
      </c>
      <c r="L43" s="60"/>
      <c r="M43" s="58">
        <v>48944</v>
      </c>
      <c r="N43" s="78"/>
      <c r="O43" s="95"/>
      <c r="P43" s="78"/>
      <c r="Q43" s="58">
        <f t="shared" ref="Q43:Q55" si="4">SUM(E43:O43)</f>
        <v>7201161</v>
      </c>
      <c r="R43" s="76"/>
      <c r="S43" s="58">
        <v>1468155</v>
      </c>
      <c r="T43" s="76"/>
      <c r="U43" s="58">
        <f t="shared" ref="U43:U55" si="5">Q43-S43</f>
        <v>5733006</v>
      </c>
      <c r="V43" s="79"/>
      <c r="W43" s="58">
        <v>5820714</v>
      </c>
      <c r="X43" s="71"/>
    </row>
    <row r="44" spans="1:24" s="72" customFormat="1" x14ac:dyDescent="0.3">
      <c r="A44" s="63"/>
      <c r="B44" s="40" t="s">
        <v>69</v>
      </c>
      <c r="C44" s="85" t="s">
        <v>70</v>
      </c>
      <c r="D44" s="74"/>
      <c r="E44" s="58">
        <v>23816</v>
      </c>
      <c r="F44" s="76"/>
      <c r="G44" s="58">
        <v>123405</v>
      </c>
      <c r="H44" s="76"/>
      <c r="I44" s="58">
        <v>33423</v>
      </c>
      <c r="J44" s="76"/>
      <c r="K44" s="58">
        <v>11630</v>
      </c>
      <c r="L44" s="60"/>
      <c r="M44" s="58">
        <v>1316</v>
      </c>
      <c r="N44" s="78"/>
      <c r="O44" s="96"/>
      <c r="P44" s="78"/>
      <c r="Q44" s="58">
        <f t="shared" si="4"/>
        <v>193590</v>
      </c>
      <c r="R44" s="76"/>
      <c r="S44" s="58">
        <v>0</v>
      </c>
      <c r="T44" s="76"/>
      <c r="U44" s="58">
        <f t="shared" si="5"/>
        <v>193590</v>
      </c>
      <c r="V44" s="84"/>
      <c r="W44" s="58">
        <v>230151</v>
      </c>
      <c r="X44" s="71"/>
    </row>
    <row r="45" spans="1:24" s="72" customFormat="1" x14ac:dyDescent="0.3">
      <c r="A45" s="63"/>
      <c r="B45" s="40" t="s">
        <v>71</v>
      </c>
      <c r="C45" s="85" t="s">
        <v>72</v>
      </c>
      <c r="D45" s="74"/>
      <c r="E45" s="58">
        <v>17648</v>
      </c>
      <c r="F45" s="76"/>
      <c r="G45" s="58">
        <v>91453</v>
      </c>
      <c r="H45" s="76"/>
      <c r="I45" s="58">
        <v>24769</v>
      </c>
      <c r="J45" s="76"/>
      <c r="K45" s="58">
        <v>8619</v>
      </c>
      <c r="L45" s="60"/>
      <c r="M45" s="58">
        <v>975</v>
      </c>
      <c r="N45" s="78"/>
      <c r="O45" s="60"/>
      <c r="P45" s="78"/>
      <c r="Q45" s="58">
        <f t="shared" si="4"/>
        <v>143464</v>
      </c>
      <c r="R45" s="76"/>
      <c r="S45" s="58">
        <v>0</v>
      </c>
      <c r="T45" s="76"/>
      <c r="U45" s="58">
        <f t="shared" si="5"/>
        <v>143464</v>
      </c>
      <c r="V45" s="84"/>
      <c r="W45" s="58">
        <v>171770</v>
      </c>
      <c r="X45" s="71"/>
    </row>
    <row r="46" spans="1:24" s="72" customFormat="1" x14ac:dyDescent="0.3">
      <c r="A46" s="63"/>
      <c r="B46" s="40" t="s">
        <v>73</v>
      </c>
      <c r="C46" s="85" t="s">
        <v>74</v>
      </c>
      <c r="D46" s="74"/>
      <c r="E46" s="58">
        <v>0</v>
      </c>
      <c r="F46" s="76"/>
      <c r="G46" s="58">
        <v>0</v>
      </c>
      <c r="H46" s="76"/>
      <c r="I46" s="58">
        <v>0</v>
      </c>
      <c r="J46" s="76"/>
      <c r="K46" s="58">
        <v>0</v>
      </c>
      <c r="L46" s="60"/>
      <c r="M46" s="58">
        <v>0</v>
      </c>
      <c r="N46" s="78"/>
      <c r="O46" s="60"/>
      <c r="P46" s="78"/>
      <c r="Q46" s="58">
        <f t="shared" si="4"/>
        <v>0</v>
      </c>
      <c r="R46" s="76"/>
      <c r="S46" s="58">
        <v>0</v>
      </c>
      <c r="T46" s="76"/>
      <c r="U46" s="58">
        <f t="shared" si="5"/>
        <v>0</v>
      </c>
      <c r="V46" s="79"/>
      <c r="W46" s="58">
        <v>0</v>
      </c>
      <c r="X46" s="71"/>
    </row>
    <row r="47" spans="1:24" s="72" customFormat="1" x14ac:dyDescent="0.3">
      <c r="A47" s="63"/>
      <c r="B47" s="40" t="s">
        <v>75</v>
      </c>
      <c r="C47" s="85" t="s">
        <v>76</v>
      </c>
      <c r="D47" s="74"/>
      <c r="E47" s="89">
        <v>0</v>
      </c>
      <c r="F47" s="78"/>
      <c r="G47" s="58">
        <v>0</v>
      </c>
      <c r="H47" s="78"/>
      <c r="I47" s="58">
        <v>0</v>
      </c>
      <c r="J47" s="78"/>
      <c r="K47" s="58">
        <v>0</v>
      </c>
      <c r="L47" s="60"/>
      <c r="M47" s="58">
        <v>0</v>
      </c>
      <c r="N47" s="78"/>
      <c r="O47" s="78"/>
      <c r="P47" s="78"/>
      <c r="Q47" s="58">
        <f t="shared" si="4"/>
        <v>0</v>
      </c>
      <c r="R47" s="78"/>
      <c r="S47" s="58">
        <v>0</v>
      </c>
      <c r="T47" s="78"/>
      <c r="U47" s="58">
        <f t="shared" si="5"/>
        <v>0</v>
      </c>
      <c r="V47" s="84"/>
      <c r="W47" s="58">
        <v>0</v>
      </c>
      <c r="X47" s="71"/>
    </row>
    <row r="48" spans="1:24" s="72" customFormat="1" x14ac:dyDescent="0.3">
      <c r="A48" s="63"/>
      <c r="B48" s="40" t="s">
        <v>77</v>
      </c>
      <c r="C48" s="85" t="s">
        <v>78</v>
      </c>
      <c r="D48" s="74"/>
      <c r="E48" s="89">
        <v>76753</v>
      </c>
      <c r="F48" s="78"/>
      <c r="G48" s="58">
        <v>394176</v>
      </c>
      <c r="H48" s="78"/>
      <c r="I48" s="58">
        <v>106758</v>
      </c>
      <c r="J48" s="78"/>
      <c r="K48" s="58">
        <v>37149</v>
      </c>
      <c r="L48" s="60"/>
      <c r="M48" s="58">
        <v>4204</v>
      </c>
      <c r="N48" s="78"/>
      <c r="O48" s="78"/>
      <c r="P48" s="78"/>
      <c r="Q48" s="58">
        <f t="shared" si="4"/>
        <v>619040</v>
      </c>
      <c r="R48" s="78"/>
      <c r="S48" s="58">
        <v>0</v>
      </c>
      <c r="T48" s="78"/>
      <c r="U48" s="58">
        <f t="shared" si="5"/>
        <v>619040</v>
      </c>
      <c r="V48" s="84"/>
      <c r="W48" s="58">
        <v>714300</v>
      </c>
      <c r="X48" s="71"/>
    </row>
    <row r="49" spans="1:24" s="72" customFormat="1" x14ac:dyDescent="0.3">
      <c r="A49" s="63"/>
      <c r="B49" s="40" t="s">
        <v>79</v>
      </c>
      <c r="C49" s="85" t="s">
        <v>80</v>
      </c>
      <c r="D49" s="74"/>
      <c r="E49" s="89">
        <v>0</v>
      </c>
      <c r="F49" s="78"/>
      <c r="G49" s="58">
        <v>0</v>
      </c>
      <c r="H49" s="78"/>
      <c r="I49" s="58">
        <v>0</v>
      </c>
      <c r="J49" s="78"/>
      <c r="K49" s="58">
        <v>0</v>
      </c>
      <c r="L49" s="60"/>
      <c r="M49" s="58">
        <v>0</v>
      </c>
      <c r="N49" s="78"/>
      <c r="O49" s="78"/>
      <c r="P49" s="78"/>
      <c r="Q49" s="58">
        <f t="shared" si="4"/>
        <v>0</v>
      </c>
      <c r="R49" s="78"/>
      <c r="S49" s="58">
        <v>0</v>
      </c>
      <c r="T49" s="78"/>
      <c r="U49" s="58">
        <f t="shared" si="5"/>
        <v>0</v>
      </c>
      <c r="V49" s="84"/>
      <c r="W49" s="58">
        <v>0</v>
      </c>
      <c r="X49" s="71"/>
    </row>
    <row r="50" spans="1:24" s="72" customFormat="1" x14ac:dyDescent="0.3">
      <c r="A50" s="63"/>
      <c r="B50" s="40" t="s">
        <v>81</v>
      </c>
      <c r="C50" s="21" t="s">
        <v>82</v>
      </c>
      <c r="D50" s="74"/>
      <c r="E50" s="89">
        <v>0</v>
      </c>
      <c r="F50" s="97"/>
      <c r="G50" s="58">
        <v>0</v>
      </c>
      <c r="H50" s="97"/>
      <c r="I50" s="58">
        <v>0</v>
      </c>
      <c r="J50" s="97"/>
      <c r="K50" s="58">
        <v>0</v>
      </c>
      <c r="L50" s="60"/>
      <c r="M50" s="58">
        <v>0</v>
      </c>
      <c r="N50" s="67"/>
      <c r="O50" s="68"/>
      <c r="P50" s="67"/>
      <c r="Q50" s="58">
        <f t="shared" si="4"/>
        <v>0</v>
      </c>
      <c r="R50" s="67"/>
      <c r="S50" s="58">
        <v>0</v>
      </c>
      <c r="T50" s="67"/>
      <c r="U50" s="58">
        <f t="shared" si="5"/>
        <v>0</v>
      </c>
      <c r="V50" s="84"/>
      <c r="W50" s="58">
        <v>0</v>
      </c>
      <c r="X50" s="71"/>
    </row>
    <row r="51" spans="1:24" s="72" customFormat="1" x14ac:dyDescent="0.3">
      <c r="A51" s="63"/>
      <c r="B51" s="40" t="s">
        <v>83</v>
      </c>
      <c r="C51" s="21" t="s">
        <v>84</v>
      </c>
      <c r="D51" s="74"/>
      <c r="E51" s="89">
        <v>0</v>
      </c>
      <c r="F51" s="97"/>
      <c r="G51" s="58">
        <v>0</v>
      </c>
      <c r="H51" s="97"/>
      <c r="I51" s="58">
        <v>0</v>
      </c>
      <c r="J51" s="97"/>
      <c r="K51" s="58">
        <v>0</v>
      </c>
      <c r="L51" s="60"/>
      <c r="M51" s="58">
        <v>0</v>
      </c>
      <c r="N51" s="67"/>
      <c r="O51" s="68"/>
      <c r="P51" s="67"/>
      <c r="Q51" s="58">
        <f t="shared" si="4"/>
        <v>0</v>
      </c>
      <c r="R51" s="67"/>
      <c r="S51" s="58">
        <v>0</v>
      </c>
      <c r="T51" s="67"/>
      <c r="U51" s="58">
        <f t="shared" si="5"/>
        <v>0</v>
      </c>
      <c r="V51" s="84"/>
      <c r="W51" s="58">
        <v>0</v>
      </c>
      <c r="X51" s="71"/>
    </row>
    <row r="52" spans="1:24" s="72" customFormat="1" x14ac:dyDescent="0.3">
      <c r="A52" s="63"/>
      <c r="B52" s="40" t="s">
        <v>85</v>
      </c>
      <c r="C52" s="21" t="s">
        <v>164</v>
      </c>
      <c r="D52" s="74"/>
      <c r="E52" s="89">
        <v>253703</v>
      </c>
      <c r="F52" s="97"/>
      <c r="G52" s="58">
        <v>1302929</v>
      </c>
      <c r="H52" s="97"/>
      <c r="I52" s="58">
        <v>352884</v>
      </c>
      <c r="J52" s="97"/>
      <c r="K52" s="58">
        <v>122796</v>
      </c>
      <c r="L52" s="60"/>
      <c r="M52" s="58">
        <v>13897</v>
      </c>
      <c r="N52" s="67"/>
      <c r="O52" s="68"/>
      <c r="P52" s="67"/>
      <c r="Q52" s="58">
        <f t="shared" si="4"/>
        <v>2046209</v>
      </c>
      <c r="R52" s="67"/>
      <c r="S52" s="58">
        <v>0</v>
      </c>
      <c r="T52" s="67"/>
      <c r="U52" s="58">
        <f t="shared" si="5"/>
        <v>2046209</v>
      </c>
      <c r="V52" s="84"/>
      <c r="W52" s="58">
        <v>1500000</v>
      </c>
      <c r="X52" s="71"/>
    </row>
    <row r="53" spans="1:24" s="72" customFormat="1" x14ac:dyDescent="0.3">
      <c r="A53" s="63"/>
      <c r="B53" s="40" t="s">
        <v>86</v>
      </c>
      <c r="C53" s="85" t="s">
        <v>87</v>
      </c>
      <c r="D53" s="74"/>
      <c r="E53" s="89">
        <v>0</v>
      </c>
      <c r="F53" s="97"/>
      <c r="G53" s="58">
        <v>0</v>
      </c>
      <c r="H53" s="97"/>
      <c r="I53" s="58">
        <v>0</v>
      </c>
      <c r="J53" s="97"/>
      <c r="K53" s="58">
        <v>3283187</v>
      </c>
      <c r="L53" s="60"/>
      <c r="M53" s="58">
        <v>371562</v>
      </c>
      <c r="N53" s="67"/>
      <c r="O53" s="89">
        <v>0</v>
      </c>
      <c r="P53" s="67"/>
      <c r="Q53" s="58">
        <f t="shared" si="4"/>
        <v>3654749</v>
      </c>
      <c r="R53" s="67"/>
      <c r="S53" s="58">
        <v>0</v>
      </c>
      <c r="T53" s="67"/>
      <c r="U53" s="58">
        <f t="shared" si="5"/>
        <v>3654749</v>
      </c>
      <c r="V53" s="84"/>
      <c r="W53" s="58">
        <v>3560160</v>
      </c>
      <c r="X53" s="71"/>
    </row>
    <row r="54" spans="1:24" s="72" customFormat="1" x14ac:dyDescent="0.3">
      <c r="A54" s="63"/>
      <c r="B54" s="40" t="s">
        <v>88</v>
      </c>
      <c r="C54" s="21" t="s">
        <v>89</v>
      </c>
      <c r="D54" s="74"/>
      <c r="E54" s="89">
        <v>0</v>
      </c>
      <c r="F54" s="97"/>
      <c r="G54" s="58">
        <v>0</v>
      </c>
      <c r="H54" s="97"/>
      <c r="I54" s="58">
        <v>0</v>
      </c>
      <c r="J54" s="97"/>
      <c r="K54" s="58">
        <v>0</v>
      </c>
      <c r="L54" s="60"/>
      <c r="M54" s="58">
        <v>0</v>
      </c>
      <c r="N54" s="67"/>
      <c r="O54" s="89">
        <v>0</v>
      </c>
      <c r="P54" s="67"/>
      <c r="Q54" s="58">
        <f t="shared" si="4"/>
        <v>0</v>
      </c>
      <c r="R54" s="67"/>
      <c r="S54" s="58">
        <v>0</v>
      </c>
      <c r="T54" s="67"/>
      <c r="U54" s="58">
        <f t="shared" si="5"/>
        <v>0</v>
      </c>
      <c r="V54" s="84"/>
      <c r="W54" s="58">
        <v>0</v>
      </c>
      <c r="X54" s="71"/>
    </row>
    <row r="55" spans="1:24" s="72" customFormat="1" x14ac:dyDescent="0.3">
      <c r="A55" s="63"/>
      <c r="B55" s="40" t="s">
        <v>90</v>
      </c>
      <c r="C55" s="21" t="s">
        <v>91</v>
      </c>
      <c r="D55" s="74"/>
      <c r="E55" s="89">
        <v>39148</v>
      </c>
      <c r="F55" s="97"/>
      <c r="G55" s="58">
        <v>201048</v>
      </c>
      <c r="H55" s="97"/>
      <c r="I55" s="58">
        <v>54452</v>
      </c>
      <c r="J55" s="97"/>
      <c r="K55" s="58">
        <v>18948</v>
      </c>
      <c r="L55" s="60"/>
      <c r="M55" s="58">
        <v>2144</v>
      </c>
      <c r="N55" s="67"/>
      <c r="O55" s="89">
        <v>0</v>
      </c>
      <c r="P55" s="67"/>
      <c r="Q55" s="58">
        <f t="shared" si="4"/>
        <v>315740</v>
      </c>
      <c r="R55" s="67"/>
      <c r="S55" s="58">
        <v>0</v>
      </c>
      <c r="T55" s="67"/>
      <c r="U55" s="58">
        <f t="shared" si="5"/>
        <v>315740</v>
      </c>
      <c r="V55" s="84"/>
      <c r="W55" s="58">
        <v>0</v>
      </c>
      <c r="X55" s="71"/>
    </row>
    <row r="56" spans="1:24" s="72" customFormat="1" x14ac:dyDescent="0.3">
      <c r="A56" s="63"/>
      <c r="B56" s="40"/>
      <c r="C56" s="21"/>
      <c r="D56" s="74"/>
      <c r="E56" s="66"/>
      <c r="F56" s="67"/>
      <c r="G56" s="66"/>
      <c r="H56" s="67"/>
      <c r="I56" s="66"/>
      <c r="J56" s="67"/>
      <c r="K56" s="66"/>
      <c r="L56" s="66"/>
      <c r="M56" s="66"/>
      <c r="N56" s="67"/>
      <c r="O56" s="67"/>
      <c r="P56" s="67"/>
      <c r="Q56" s="67"/>
      <c r="R56" s="67"/>
      <c r="S56" s="66"/>
      <c r="T56" s="67"/>
      <c r="U56" s="69"/>
      <c r="V56" s="84"/>
      <c r="W56" s="69"/>
      <c r="X56" s="71"/>
    </row>
    <row r="57" spans="1:24" s="72" customFormat="1" x14ac:dyDescent="0.3">
      <c r="A57" s="63"/>
      <c r="B57" s="40" t="s">
        <v>92</v>
      </c>
      <c r="C57" s="85" t="s">
        <v>93</v>
      </c>
      <c r="D57" s="74"/>
      <c r="E57" s="98">
        <v>642203</v>
      </c>
      <c r="F57" s="78"/>
      <c r="G57" s="58">
        <v>5456487</v>
      </c>
      <c r="H57" s="78"/>
      <c r="I57" s="58">
        <v>22105117</v>
      </c>
      <c r="J57" s="78"/>
      <c r="K57" s="58">
        <v>2083774</v>
      </c>
      <c r="L57" s="60"/>
      <c r="M57" s="58">
        <v>35178</v>
      </c>
      <c r="N57" s="78"/>
      <c r="O57" s="58">
        <v>0</v>
      </c>
      <c r="P57" s="78"/>
      <c r="Q57" s="58">
        <f>SUM(E57:O57)</f>
        <v>30322759</v>
      </c>
      <c r="R57" s="78"/>
      <c r="S57" s="58">
        <v>30322559</v>
      </c>
      <c r="T57" s="78"/>
      <c r="U57" s="58">
        <f>Q57-S57</f>
        <v>200</v>
      </c>
      <c r="V57" s="84"/>
      <c r="W57" s="58">
        <v>0</v>
      </c>
      <c r="X57" s="71"/>
    </row>
    <row r="58" spans="1:24" s="72" customFormat="1" x14ac:dyDescent="0.3">
      <c r="A58" s="63"/>
      <c r="B58" s="40"/>
      <c r="C58" s="85"/>
      <c r="D58" s="74"/>
      <c r="E58" s="99"/>
      <c r="F58" s="78"/>
      <c r="G58" s="99"/>
      <c r="H58" s="78"/>
      <c r="I58" s="78"/>
      <c r="J58" s="78"/>
      <c r="K58" s="78"/>
      <c r="L58" s="78"/>
      <c r="M58" s="78"/>
      <c r="N58" s="78"/>
      <c r="O58" s="78"/>
      <c r="P58" s="78"/>
      <c r="Q58" s="100"/>
      <c r="R58" s="78"/>
      <c r="S58" s="99"/>
      <c r="T58" s="78"/>
      <c r="U58" s="100"/>
      <c r="V58" s="84"/>
      <c r="W58" s="100"/>
      <c r="X58" s="71"/>
    </row>
    <row r="59" spans="1:24" s="72" customFormat="1" x14ac:dyDescent="0.3">
      <c r="A59" s="63"/>
      <c r="B59" s="57" t="s">
        <v>94</v>
      </c>
      <c r="C59" s="21" t="s">
        <v>95</v>
      </c>
      <c r="D59" s="74"/>
      <c r="E59" s="58">
        <f>SUM(E8:E58)</f>
        <v>29017201</v>
      </c>
      <c r="F59" s="78"/>
      <c r="G59" s="58">
        <f>SUM(G8:G58)</f>
        <v>145800819</v>
      </c>
      <c r="H59" s="78"/>
      <c r="I59" s="58">
        <f>SUM(I8:I58)</f>
        <v>60251709</v>
      </c>
      <c r="J59" s="78"/>
      <c r="K59" s="58">
        <f>SUM(K8:K58)</f>
        <v>30616654</v>
      </c>
      <c r="L59" s="60"/>
      <c r="M59" s="58">
        <f>SUM(M8:M58)</f>
        <v>3023454</v>
      </c>
      <c r="N59" s="78"/>
      <c r="O59" s="58">
        <f>SUM(O8:O58)</f>
        <v>2500001</v>
      </c>
      <c r="P59" s="78"/>
      <c r="Q59" s="58">
        <f>SUM(Q8:Q58)</f>
        <v>271209838</v>
      </c>
      <c r="R59" s="78"/>
      <c r="S59" s="58">
        <f>SUM(S8:S58)</f>
        <v>33535210</v>
      </c>
      <c r="T59" s="78"/>
      <c r="U59" s="58">
        <f>SUM(U8:U58)</f>
        <v>237674628</v>
      </c>
      <c r="V59" s="84"/>
      <c r="W59" s="58">
        <f>SUM(W8:W58)</f>
        <v>389115325</v>
      </c>
      <c r="X59" s="71"/>
    </row>
    <row r="60" spans="1:24" s="72" customFormat="1" x14ac:dyDescent="0.3">
      <c r="A60" s="63"/>
      <c r="B60" s="40"/>
      <c r="C60" s="85"/>
      <c r="D60" s="74"/>
      <c r="E60" s="94"/>
      <c r="F60" s="78"/>
      <c r="G60" s="94"/>
      <c r="H60" s="78"/>
      <c r="I60" s="78"/>
      <c r="J60" s="78"/>
      <c r="K60" s="78"/>
      <c r="L60" s="78"/>
      <c r="M60" s="78"/>
      <c r="N60" s="78"/>
      <c r="O60" s="78"/>
      <c r="P60" s="78"/>
      <c r="Q60" s="93"/>
      <c r="R60" s="78"/>
      <c r="S60" s="94"/>
      <c r="T60" s="78"/>
      <c r="U60" s="93"/>
      <c r="V60" s="84"/>
      <c r="W60" s="93"/>
      <c r="X60" s="71"/>
    </row>
    <row r="61" spans="1:24" s="72" customFormat="1" ht="15.6" thickBot="1" x14ac:dyDescent="0.35">
      <c r="A61" s="63"/>
      <c r="B61" s="40"/>
      <c r="C61" s="85"/>
      <c r="D61" s="74"/>
      <c r="E61" s="83"/>
      <c r="F61" s="78"/>
      <c r="G61" s="83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83"/>
      <c r="T61" s="78"/>
      <c r="U61" s="78"/>
      <c r="V61" s="84"/>
      <c r="W61" s="78"/>
      <c r="X61" s="71"/>
    </row>
    <row r="62" spans="1:24" s="72" customFormat="1" ht="18" thickBot="1" x14ac:dyDescent="0.35">
      <c r="A62" s="63"/>
      <c r="B62" s="40"/>
      <c r="C62" s="101" t="s">
        <v>96</v>
      </c>
      <c r="D62" s="74"/>
      <c r="E62" s="83"/>
      <c r="F62" s="78"/>
      <c r="G62" s="83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83"/>
      <c r="T62" s="78"/>
      <c r="U62" s="78"/>
      <c r="V62" s="84"/>
      <c r="W62" s="78"/>
      <c r="X62" s="71"/>
    </row>
    <row r="63" spans="1:24" s="72" customFormat="1" ht="17.399999999999999" x14ac:dyDescent="0.3">
      <c r="A63" s="63"/>
      <c r="B63" s="40"/>
      <c r="C63" s="102"/>
      <c r="D63" s="74"/>
      <c r="E63" s="83"/>
      <c r="F63" s="78"/>
      <c r="G63" s="83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83"/>
      <c r="T63" s="78"/>
      <c r="U63" s="78"/>
      <c r="V63" s="84"/>
      <c r="W63" s="78"/>
      <c r="X63" s="71"/>
    </row>
    <row r="64" spans="1:24" s="72" customFormat="1" ht="31.2" x14ac:dyDescent="0.3">
      <c r="A64" s="63"/>
      <c r="B64" s="40"/>
      <c r="C64" s="86" t="s">
        <v>97</v>
      </c>
      <c r="D64" s="74"/>
      <c r="E64" s="83"/>
      <c r="F64" s="78"/>
      <c r="G64" s="83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83"/>
      <c r="T64" s="78"/>
      <c r="U64" s="78"/>
      <c r="V64" s="84"/>
      <c r="W64" s="78"/>
      <c r="X64" s="71"/>
    </row>
    <row r="65" spans="1:24" s="72" customFormat="1" x14ac:dyDescent="0.3">
      <c r="A65" s="63"/>
      <c r="B65" s="57" t="s">
        <v>98</v>
      </c>
      <c r="C65" s="103" t="s">
        <v>99</v>
      </c>
      <c r="D65" s="57"/>
      <c r="E65" s="83"/>
      <c r="F65" s="78"/>
      <c r="G65" s="83"/>
      <c r="H65" s="78"/>
      <c r="I65" s="78"/>
      <c r="J65" s="78"/>
      <c r="K65" s="78"/>
      <c r="L65" s="78"/>
      <c r="M65" s="78"/>
      <c r="N65" s="78"/>
      <c r="O65" s="78"/>
      <c r="P65" s="78"/>
      <c r="Q65" s="98">
        <v>5678002</v>
      </c>
      <c r="R65" s="78"/>
      <c r="S65" s="83"/>
      <c r="T65" s="78"/>
      <c r="U65" s="78"/>
      <c r="V65" s="84"/>
      <c r="W65" s="78"/>
      <c r="X65" s="71"/>
    </row>
    <row r="66" spans="1:24" s="72" customFormat="1" x14ac:dyDescent="0.3">
      <c r="A66" s="63"/>
      <c r="B66" s="57" t="s">
        <v>100</v>
      </c>
      <c r="C66" s="103" t="s">
        <v>101</v>
      </c>
      <c r="D66" s="57"/>
      <c r="E66" s="83"/>
      <c r="F66" s="78"/>
      <c r="G66" s="83"/>
      <c r="H66" s="78"/>
      <c r="I66" s="78"/>
      <c r="J66" s="78"/>
      <c r="K66" s="78"/>
      <c r="L66" s="78"/>
      <c r="M66" s="78"/>
      <c r="N66" s="78"/>
      <c r="O66" s="78"/>
      <c r="P66" s="78"/>
      <c r="Q66" s="98">
        <v>233218000</v>
      </c>
      <c r="R66" s="78"/>
      <c r="S66" s="83"/>
      <c r="T66" s="78"/>
      <c r="U66" s="78"/>
      <c r="V66" s="84"/>
      <c r="W66" s="78"/>
      <c r="X66" s="71"/>
    </row>
    <row r="67" spans="1:24" s="72" customFormat="1" x14ac:dyDescent="0.3">
      <c r="A67" s="63"/>
      <c r="B67" s="57" t="s">
        <v>102</v>
      </c>
      <c r="C67" s="21" t="s">
        <v>103</v>
      </c>
      <c r="D67" s="57"/>
      <c r="E67" s="83"/>
      <c r="F67" s="78"/>
      <c r="G67" s="83"/>
      <c r="H67" s="78"/>
      <c r="I67" s="78"/>
      <c r="J67" s="78"/>
      <c r="K67" s="78"/>
      <c r="L67" s="78"/>
      <c r="M67" s="78"/>
      <c r="N67" s="78"/>
      <c r="O67" s="78"/>
      <c r="P67" s="78"/>
      <c r="Q67" s="98">
        <v>5321628</v>
      </c>
      <c r="R67" s="78"/>
      <c r="S67" s="83"/>
      <c r="T67" s="78"/>
      <c r="U67" s="78"/>
      <c r="V67" s="84"/>
      <c r="W67" s="78"/>
      <c r="X67" s="71"/>
    </row>
    <row r="68" spans="1:24" s="72" customFormat="1" x14ac:dyDescent="0.3">
      <c r="A68" s="63"/>
      <c r="B68" s="57" t="s">
        <v>104</v>
      </c>
      <c r="C68" s="21" t="s">
        <v>105</v>
      </c>
      <c r="D68" s="57"/>
      <c r="E68" s="83"/>
      <c r="F68" s="78"/>
      <c r="G68" s="83"/>
      <c r="H68" s="78"/>
      <c r="I68" s="78"/>
      <c r="J68" s="78"/>
      <c r="K68" s="78"/>
      <c r="L68" s="78"/>
      <c r="M68" s="78"/>
      <c r="N68" s="78"/>
      <c r="O68" s="78"/>
      <c r="P68" s="78"/>
      <c r="Q68" s="98">
        <v>0</v>
      </c>
      <c r="R68" s="78"/>
      <c r="S68" s="83"/>
      <c r="T68" s="78"/>
      <c r="U68" s="78"/>
      <c r="V68" s="84"/>
      <c r="W68" s="78"/>
      <c r="X68" s="71"/>
    </row>
    <row r="69" spans="1:24" s="72" customFormat="1" x14ac:dyDescent="0.3">
      <c r="A69" s="63"/>
      <c r="B69" s="57" t="s">
        <v>106</v>
      </c>
      <c r="C69" s="21" t="s">
        <v>107</v>
      </c>
      <c r="D69" s="57"/>
      <c r="E69" s="83"/>
      <c r="F69" s="78"/>
      <c r="G69" s="83"/>
      <c r="H69" s="78"/>
      <c r="I69" s="78"/>
      <c r="J69" s="78"/>
      <c r="K69" s="78"/>
      <c r="L69" s="78"/>
      <c r="M69" s="78"/>
      <c r="N69" s="78"/>
      <c r="O69" s="78"/>
      <c r="P69" s="78"/>
      <c r="Q69" s="58">
        <f>SUM(Q65:Q68)</f>
        <v>244217630</v>
      </c>
      <c r="R69" s="78"/>
      <c r="S69" s="83"/>
      <c r="T69" s="78"/>
      <c r="U69" s="78"/>
      <c r="V69" s="84"/>
      <c r="W69" s="78"/>
      <c r="X69" s="71"/>
    </row>
    <row r="70" spans="1:24" s="72" customFormat="1" x14ac:dyDescent="0.3">
      <c r="A70" s="63"/>
      <c r="B70" s="57"/>
      <c r="C70" s="21"/>
      <c r="D70" s="57"/>
      <c r="E70" s="83"/>
      <c r="F70" s="78"/>
      <c r="G70" s="83"/>
      <c r="H70" s="78"/>
      <c r="I70" s="78"/>
      <c r="J70" s="78"/>
      <c r="K70" s="78"/>
      <c r="L70" s="78"/>
      <c r="M70" s="78"/>
      <c r="N70" s="78"/>
      <c r="O70" s="78"/>
      <c r="P70" s="78"/>
      <c r="Q70" s="83"/>
      <c r="R70" s="78"/>
      <c r="S70" s="83"/>
      <c r="T70" s="78"/>
      <c r="U70" s="78"/>
      <c r="V70" s="84"/>
      <c r="W70" s="78"/>
      <c r="X70" s="71"/>
    </row>
    <row r="71" spans="1:24" s="72" customFormat="1" x14ac:dyDescent="0.3">
      <c r="A71" s="63"/>
      <c r="B71" s="57"/>
      <c r="C71" s="21"/>
      <c r="D71" s="57"/>
      <c r="E71" s="83"/>
      <c r="F71" s="78"/>
      <c r="G71" s="83"/>
      <c r="H71" s="78"/>
      <c r="I71" s="78"/>
      <c r="J71" s="78"/>
      <c r="K71" s="78"/>
      <c r="L71" s="78"/>
      <c r="M71" s="78"/>
      <c r="N71" s="78"/>
      <c r="O71" s="78"/>
      <c r="P71" s="78"/>
      <c r="Q71" s="87"/>
      <c r="R71" s="78"/>
      <c r="S71" s="83"/>
      <c r="T71" s="78"/>
      <c r="U71" s="78"/>
      <c r="V71" s="84"/>
      <c r="W71" s="78"/>
      <c r="X71" s="71"/>
    </row>
    <row r="72" spans="1:24" s="72" customFormat="1" x14ac:dyDescent="0.3">
      <c r="A72" s="63"/>
      <c r="B72" s="57" t="s">
        <v>108</v>
      </c>
      <c r="C72" s="103" t="s">
        <v>109</v>
      </c>
      <c r="D72" s="57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78"/>
      <c r="Q72" s="58">
        <f>Q69-U59</f>
        <v>6543002</v>
      </c>
      <c r="R72" s="78"/>
      <c r="S72" s="83"/>
      <c r="T72" s="78"/>
      <c r="U72" s="78"/>
      <c r="V72" s="84"/>
      <c r="W72" s="78"/>
      <c r="X72" s="71"/>
    </row>
    <row r="73" spans="1:24" s="72" customFormat="1" x14ac:dyDescent="0.3">
      <c r="A73" s="63"/>
      <c r="B73" s="40"/>
      <c r="C73" s="85"/>
      <c r="D73" s="74"/>
      <c r="E73" s="105"/>
      <c r="F73" s="106"/>
      <c r="G73" s="105"/>
      <c r="H73" s="106"/>
      <c r="I73" s="106"/>
      <c r="J73" s="106"/>
      <c r="K73" s="106"/>
      <c r="L73" s="106"/>
      <c r="M73" s="106"/>
      <c r="N73" s="106"/>
      <c r="O73" s="106"/>
      <c r="P73" s="107"/>
      <c r="Q73" s="107"/>
      <c r="R73" s="107"/>
      <c r="S73" s="108"/>
      <c r="T73" s="109"/>
      <c r="U73" s="110"/>
      <c r="V73" s="111"/>
      <c r="W73" s="110"/>
      <c r="X73" s="71"/>
    </row>
    <row r="74" spans="1:24" s="72" customFormat="1" x14ac:dyDescent="0.3">
      <c r="A74" s="63"/>
      <c r="B74" s="40"/>
      <c r="C74" s="85"/>
      <c r="D74" s="74"/>
      <c r="E74" s="105"/>
      <c r="F74" s="106"/>
      <c r="G74" s="105"/>
      <c r="H74" s="106"/>
      <c r="I74" s="106"/>
      <c r="J74" s="106"/>
      <c r="K74" s="106"/>
      <c r="L74" s="106"/>
      <c r="M74" s="106"/>
      <c r="N74" s="106"/>
      <c r="O74" s="106"/>
      <c r="P74" s="107"/>
      <c r="Q74" s="107"/>
      <c r="R74" s="107"/>
      <c r="S74" s="108"/>
      <c r="T74" s="109"/>
      <c r="U74" s="110"/>
      <c r="V74" s="111"/>
      <c r="W74" s="110"/>
      <c r="X74" s="71"/>
    </row>
    <row r="75" spans="1:24" s="14" customFormat="1" ht="46.8" x14ac:dyDescent="0.3">
      <c r="A75" s="13"/>
      <c r="B75" s="2"/>
      <c r="C75" s="41" t="s">
        <v>5</v>
      </c>
      <c r="D75" s="112"/>
      <c r="E75" s="43" t="s">
        <v>6</v>
      </c>
      <c r="F75" s="44"/>
      <c r="G75" s="43" t="s">
        <v>7</v>
      </c>
      <c r="H75" s="44"/>
      <c r="I75" s="43" t="s">
        <v>8</v>
      </c>
      <c r="J75" s="45"/>
      <c r="K75" s="43" t="s">
        <v>9</v>
      </c>
      <c r="L75" s="43"/>
      <c r="M75" s="43" t="s">
        <v>10</v>
      </c>
      <c r="N75" s="43"/>
      <c r="O75" s="43" t="s">
        <v>11</v>
      </c>
      <c r="P75" s="44"/>
      <c r="Q75" s="46" t="s">
        <v>12</v>
      </c>
      <c r="R75" s="44"/>
      <c r="S75" s="43" t="s">
        <v>13</v>
      </c>
      <c r="T75" s="47"/>
      <c r="U75" s="46" t="s">
        <v>14</v>
      </c>
      <c r="V75" s="48"/>
      <c r="W75" s="49" t="s">
        <v>15</v>
      </c>
      <c r="X75" s="50"/>
    </row>
    <row r="76" spans="1:24" s="14" customFormat="1" ht="15.6" x14ac:dyDescent="0.3">
      <c r="A76" s="13"/>
      <c r="B76" s="2"/>
      <c r="C76" s="42"/>
      <c r="D76" s="4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113"/>
      <c r="R76" s="62"/>
      <c r="S76" s="62"/>
      <c r="T76" s="114"/>
      <c r="U76" s="113"/>
      <c r="V76" s="114"/>
      <c r="W76" s="115"/>
      <c r="X76" s="50"/>
    </row>
    <row r="77" spans="1:24" s="14" customFormat="1" ht="31.2" x14ac:dyDescent="0.3">
      <c r="A77" s="13"/>
      <c r="B77" s="116">
        <v>2</v>
      </c>
      <c r="C77" s="86" t="s">
        <v>110</v>
      </c>
      <c r="D77" s="117" t="s">
        <v>111</v>
      </c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07"/>
      <c r="R77" s="118"/>
      <c r="S77" s="119"/>
      <c r="T77" s="120"/>
      <c r="U77" s="110"/>
      <c r="V77" s="121"/>
      <c r="W77" s="110"/>
      <c r="X77" s="50"/>
    </row>
    <row r="78" spans="1:24" s="14" customFormat="1" ht="15.6" x14ac:dyDescent="0.3">
      <c r="A78" s="13"/>
      <c r="B78" s="2"/>
      <c r="C78" s="86"/>
      <c r="D78" s="117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3"/>
      <c r="R78" s="122"/>
      <c r="S78" s="124"/>
      <c r="T78" s="122"/>
      <c r="U78" s="125"/>
      <c r="V78" s="126"/>
      <c r="W78" s="125"/>
      <c r="X78" s="50"/>
    </row>
    <row r="79" spans="1:24" s="14" customFormat="1" ht="15.6" x14ac:dyDescent="0.3">
      <c r="A79" s="13"/>
      <c r="B79" s="2" t="s">
        <v>112</v>
      </c>
      <c r="C79" s="85" t="s">
        <v>113</v>
      </c>
      <c r="D79" s="11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58">
        <v>79756</v>
      </c>
      <c r="R79" s="76"/>
      <c r="S79" s="58">
        <v>0</v>
      </c>
      <c r="T79" s="76"/>
      <c r="U79" s="58">
        <f>Q79-S79</f>
        <v>79756</v>
      </c>
      <c r="V79" s="59"/>
      <c r="W79" s="89">
        <v>95146</v>
      </c>
      <c r="X79" s="50"/>
    </row>
    <row r="80" spans="1:24" s="14" customFormat="1" ht="15.6" x14ac:dyDescent="0.3">
      <c r="A80" s="13"/>
      <c r="B80" s="2" t="s">
        <v>114</v>
      </c>
      <c r="C80" s="85" t="s">
        <v>115</v>
      </c>
      <c r="D80" s="11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58">
        <v>1761086</v>
      </c>
      <c r="R80" s="76"/>
      <c r="S80" s="58">
        <v>1496179</v>
      </c>
      <c r="T80" s="76"/>
      <c r="U80" s="58">
        <f t="shared" ref="U80:U86" si="6">Q80-S80</f>
        <v>264907</v>
      </c>
      <c r="V80" s="59"/>
      <c r="W80" s="89">
        <v>156020</v>
      </c>
      <c r="X80" s="50"/>
    </row>
    <row r="81" spans="1:24" s="14" customFormat="1" ht="15.6" x14ac:dyDescent="0.3">
      <c r="A81" s="13"/>
      <c r="B81" s="2" t="s">
        <v>116</v>
      </c>
      <c r="C81" s="85" t="s">
        <v>117</v>
      </c>
      <c r="D81" s="11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58">
        <v>0</v>
      </c>
      <c r="R81" s="76"/>
      <c r="S81" s="58">
        <v>0</v>
      </c>
      <c r="T81" s="76"/>
      <c r="U81" s="58">
        <f t="shared" si="6"/>
        <v>0</v>
      </c>
      <c r="V81" s="59"/>
      <c r="W81" s="89">
        <v>0</v>
      </c>
      <c r="X81" s="50"/>
    </row>
    <row r="82" spans="1:24" s="14" customFormat="1" ht="15.6" x14ac:dyDescent="0.3">
      <c r="A82" s="13"/>
      <c r="B82" s="2" t="s">
        <v>118</v>
      </c>
      <c r="C82" s="85" t="s">
        <v>119</v>
      </c>
      <c r="D82" s="11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58">
        <v>1511530</v>
      </c>
      <c r="R82" s="76"/>
      <c r="S82" s="58">
        <v>371555</v>
      </c>
      <c r="T82" s="76"/>
      <c r="U82" s="58">
        <f t="shared" si="6"/>
        <v>1139975</v>
      </c>
      <c r="V82" s="59"/>
      <c r="W82" s="89">
        <v>848883</v>
      </c>
      <c r="X82" s="50"/>
    </row>
    <row r="83" spans="1:24" s="14" customFormat="1" ht="15.6" x14ac:dyDescent="0.3">
      <c r="A83" s="13"/>
      <c r="B83" s="2" t="s">
        <v>120</v>
      </c>
      <c r="C83" s="85" t="s">
        <v>121</v>
      </c>
      <c r="D83" s="11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58">
        <v>366840</v>
      </c>
      <c r="R83" s="76"/>
      <c r="S83" s="58">
        <v>0</v>
      </c>
      <c r="T83" s="76"/>
      <c r="U83" s="58">
        <f t="shared" si="6"/>
        <v>366840</v>
      </c>
      <c r="V83" s="59"/>
      <c r="W83" s="89">
        <v>386000</v>
      </c>
      <c r="X83" s="50"/>
    </row>
    <row r="84" spans="1:24" s="14" customFormat="1" ht="15.6" x14ac:dyDescent="0.3">
      <c r="A84" s="13"/>
      <c r="B84" s="2" t="s">
        <v>122</v>
      </c>
      <c r="C84" s="85" t="s">
        <v>123</v>
      </c>
      <c r="D84" s="11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58">
        <v>10524017</v>
      </c>
      <c r="R84" s="76"/>
      <c r="S84" s="58">
        <v>9042216</v>
      </c>
      <c r="T84" s="76"/>
      <c r="U84" s="58">
        <f t="shared" si="6"/>
        <v>1481801</v>
      </c>
      <c r="V84" s="59"/>
      <c r="W84" s="89">
        <v>1511110</v>
      </c>
      <c r="X84" s="50"/>
    </row>
    <row r="85" spans="1:24" s="14" customFormat="1" ht="30" x14ac:dyDescent="0.3">
      <c r="A85" s="13"/>
      <c r="B85" s="2" t="s">
        <v>124</v>
      </c>
      <c r="C85" s="85" t="s">
        <v>125</v>
      </c>
      <c r="D85" s="11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58">
        <v>178404</v>
      </c>
      <c r="R85" s="76"/>
      <c r="S85" s="58">
        <v>0</v>
      </c>
      <c r="T85" s="76"/>
      <c r="U85" s="58">
        <f t="shared" si="6"/>
        <v>178404</v>
      </c>
      <c r="V85" s="59"/>
      <c r="W85" s="89">
        <v>181300</v>
      </c>
      <c r="X85" s="50"/>
    </row>
    <row r="86" spans="1:24" s="14" customFormat="1" ht="15.6" x14ac:dyDescent="0.3">
      <c r="A86" s="13"/>
      <c r="B86" s="2" t="s">
        <v>126</v>
      </c>
      <c r="C86" s="85" t="s">
        <v>127</v>
      </c>
      <c r="D86" s="11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58">
        <v>0</v>
      </c>
      <c r="R86" s="76"/>
      <c r="S86" s="58">
        <v>0</v>
      </c>
      <c r="T86" s="76"/>
      <c r="U86" s="58">
        <f t="shared" si="6"/>
        <v>0</v>
      </c>
      <c r="V86" s="59"/>
      <c r="W86" s="89">
        <v>0</v>
      </c>
      <c r="X86" s="50"/>
    </row>
    <row r="87" spans="1:24" s="14" customFormat="1" ht="15.6" x14ac:dyDescent="0.3">
      <c r="A87" s="13"/>
      <c r="B87" s="2"/>
      <c r="C87" s="86"/>
      <c r="D87" s="11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78"/>
      <c r="R87" s="127"/>
      <c r="S87" s="127"/>
      <c r="T87" s="127"/>
      <c r="U87" s="78"/>
      <c r="V87" s="59"/>
      <c r="W87" s="78"/>
      <c r="X87" s="50"/>
    </row>
    <row r="88" spans="1:24" s="14" customFormat="1" ht="15.6" x14ac:dyDescent="0.3">
      <c r="A88" s="13"/>
      <c r="B88" s="2"/>
      <c r="C88" s="86"/>
      <c r="D88" s="11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88"/>
      <c r="R88" s="127"/>
      <c r="S88" s="127"/>
      <c r="T88" s="127"/>
      <c r="U88" s="88"/>
      <c r="V88" s="59"/>
      <c r="W88" s="88"/>
      <c r="X88" s="50"/>
    </row>
    <row r="89" spans="1:24" x14ac:dyDescent="0.3">
      <c r="A89" s="80"/>
      <c r="B89" s="128" t="s">
        <v>128</v>
      </c>
      <c r="C89" s="85" t="s">
        <v>129</v>
      </c>
      <c r="D89" s="74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60"/>
      <c r="P89" s="75"/>
      <c r="Q89" s="58">
        <v>758096</v>
      </c>
      <c r="R89" s="76"/>
      <c r="S89" s="58">
        <v>191101</v>
      </c>
      <c r="T89" s="76"/>
      <c r="U89" s="58">
        <f t="shared" ref="U89:U97" si="7">Q89-S89</f>
        <v>566995</v>
      </c>
      <c r="V89" s="79"/>
      <c r="W89" s="89">
        <v>704578</v>
      </c>
      <c r="X89" s="71"/>
    </row>
    <row r="90" spans="1:24" ht="30" x14ac:dyDescent="0.3">
      <c r="A90" s="80"/>
      <c r="B90" s="128" t="s">
        <v>130</v>
      </c>
      <c r="C90" s="85" t="s">
        <v>131</v>
      </c>
      <c r="D90" s="74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60"/>
      <c r="P90" s="75"/>
      <c r="Q90" s="58">
        <v>881559</v>
      </c>
      <c r="R90" s="76"/>
      <c r="S90" s="58">
        <v>177109</v>
      </c>
      <c r="T90" s="76"/>
      <c r="U90" s="58">
        <f t="shared" si="7"/>
        <v>704450</v>
      </c>
      <c r="V90" s="79"/>
      <c r="W90" s="89">
        <v>753418</v>
      </c>
      <c r="X90" s="71"/>
    </row>
    <row r="91" spans="1:24" s="81" customFormat="1" x14ac:dyDescent="0.3">
      <c r="A91" s="80"/>
      <c r="B91" s="128" t="s">
        <v>132</v>
      </c>
      <c r="C91" s="85" t="s">
        <v>133</v>
      </c>
      <c r="D91" s="74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60"/>
      <c r="P91" s="129"/>
      <c r="Q91" s="58">
        <v>176205</v>
      </c>
      <c r="R91" s="76"/>
      <c r="S91" s="58">
        <v>90540</v>
      </c>
      <c r="T91" s="76"/>
      <c r="U91" s="58">
        <f t="shared" si="7"/>
        <v>85665</v>
      </c>
      <c r="V91" s="79"/>
      <c r="W91" s="89">
        <v>113245</v>
      </c>
      <c r="X91" s="71"/>
    </row>
    <row r="92" spans="1:24" ht="30" x14ac:dyDescent="0.3">
      <c r="A92" s="80"/>
      <c r="B92" s="128" t="s">
        <v>134</v>
      </c>
      <c r="C92" s="85" t="s">
        <v>135</v>
      </c>
      <c r="D92" s="74"/>
      <c r="E92" s="89">
        <v>0</v>
      </c>
      <c r="F92" s="78"/>
      <c r="G92" s="58">
        <v>0</v>
      </c>
      <c r="H92" s="78"/>
      <c r="I92" s="58">
        <v>0</v>
      </c>
      <c r="J92" s="78"/>
      <c r="K92" s="58">
        <v>3019111</v>
      </c>
      <c r="L92" s="60"/>
      <c r="M92" s="58">
        <v>341677</v>
      </c>
      <c r="N92" s="78"/>
      <c r="O92" s="58">
        <v>0</v>
      </c>
      <c r="P92" s="75"/>
      <c r="Q92" s="58">
        <f>SUM(E92:O92)</f>
        <v>3360788</v>
      </c>
      <c r="R92" s="76"/>
      <c r="S92" s="58">
        <v>638298</v>
      </c>
      <c r="T92" s="76"/>
      <c r="U92" s="58">
        <f t="shared" si="7"/>
        <v>2722490</v>
      </c>
      <c r="V92" s="79"/>
      <c r="W92" s="89">
        <v>2113031</v>
      </c>
      <c r="X92" s="71"/>
    </row>
    <row r="93" spans="1:24" ht="30" x14ac:dyDescent="0.3">
      <c r="A93" s="80"/>
      <c r="B93" s="128" t="s">
        <v>136</v>
      </c>
      <c r="C93" s="85" t="s">
        <v>137</v>
      </c>
      <c r="D93" s="74"/>
      <c r="E93" s="89">
        <v>95468</v>
      </c>
      <c r="F93" s="78"/>
      <c r="G93" s="89">
        <v>479028</v>
      </c>
      <c r="H93" s="78"/>
      <c r="I93" s="89">
        <v>129740</v>
      </c>
      <c r="J93" s="78"/>
      <c r="K93" s="89">
        <v>45146</v>
      </c>
      <c r="L93" s="78"/>
      <c r="M93" s="89">
        <v>5109</v>
      </c>
      <c r="N93" s="78"/>
      <c r="O93" s="58">
        <v>0</v>
      </c>
      <c r="P93" s="75"/>
      <c r="Q93" s="58">
        <f t="shared" ref="Q93:Q96" si="8">SUM(E93:O93)</f>
        <v>754491</v>
      </c>
      <c r="R93" s="76"/>
      <c r="S93" s="58">
        <v>0</v>
      </c>
      <c r="T93" s="76"/>
      <c r="U93" s="58">
        <f t="shared" si="7"/>
        <v>754491</v>
      </c>
      <c r="V93" s="79"/>
      <c r="W93" s="89">
        <v>893759</v>
      </c>
      <c r="X93" s="71"/>
    </row>
    <row r="94" spans="1:24" x14ac:dyDescent="0.3">
      <c r="A94" s="80"/>
      <c r="B94" s="128" t="s">
        <v>138</v>
      </c>
      <c r="C94" s="130" t="s">
        <v>139</v>
      </c>
      <c r="D94" s="74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58">
        <v>76352</v>
      </c>
      <c r="P94" s="75"/>
      <c r="Q94" s="58">
        <f t="shared" si="8"/>
        <v>76352</v>
      </c>
      <c r="R94" s="76"/>
      <c r="S94" s="58">
        <v>52842</v>
      </c>
      <c r="T94" s="76"/>
      <c r="U94" s="58">
        <f t="shared" si="7"/>
        <v>23510</v>
      </c>
      <c r="V94" s="79"/>
      <c r="W94" s="89">
        <v>59235</v>
      </c>
      <c r="X94" s="71"/>
    </row>
    <row r="95" spans="1:24" x14ac:dyDescent="0.3">
      <c r="A95" s="80"/>
      <c r="B95" s="128" t="s">
        <v>140</v>
      </c>
      <c r="C95" s="130" t="s">
        <v>141</v>
      </c>
      <c r="D95" s="74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58">
        <v>76352</v>
      </c>
      <c r="P95" s="75"/>
      <c r="Q95" s="58">
        <f t="shared" si="8"/>
        <v>76352</v>
      </c>
      <c r="R95" s="76"/>
      <c r="S95" s="58">
        <v>52842</v>
      </c>
      <c r="T95" s="76"/>
      <c r="U95" s="58">
        <f t="shared" si="7"/>
        <v>23510</v>
      </c>
      <c r="V95" s="79"/>
      <c r="W95" s="89">
        <v>59235</v>
      </c>
      <c r="X95" s="71"/>
    </row>
    <row r="96" spans="1:24" ht="45" x14ac:dyDescent="0.3">
      <c r="A96" s="80"/>
      <c r="B96" s="128" t="s">
        <v>142</v>
      </c>
      <c r="C96" s="91" t="s">
        <v>143</v>
      </c>
      <c r="D96" s="74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58">
        <v>296454</v>
      </c>
      <c r="P96" s="75"/>
      <c r="Q96" s="58">
        <f t="shared" si="8"/>
        <v>296454</v>
      </c>
      <c r="R96" s="76"/>
      <c r="S96" s="58">
        <v>0</v>
      </c>
      <c r="T96" s="76"/>
      <c r="U96" s="58">
        <f t="shared" si="7"/>
        <v>296454</v>
      </c>
      <c r="V96" s="79"/>
      <c r="W96" s="89">
        <v>232829</v>
      </c>
      <c r="X96" s="71"/>
    </row>
    <row r="97" spans="1:24" x14ac:dyDescent="0.3">
      <c r="A97" s="80"/>
      <c r="B97" s="128" t="s">
        <v>144</v>
      </c>
      <c r="C97" s="85" t="s">
        <v>145</v>
      </c>
      <c r="D97" s="74"/>
      <c r="E97" s="60"/>
      <c r="F97" s="78"/>
      <c r="G97" s="60"/>
      <c r="H97" s="78"/>
      <c r="I97" s="60"/>
      <c r="J97" s="78"/>
      <c r="K97" s="60"/>
      <c r="L97" s="60"/>
      <c r="M97" s="60"/>
      <c r="N97" s="78"/>
      <c r="O97" s="83"/>
      <c r="P97" s="78"/>
      <c r="Q97" s="58">
        <v>959641</v>
      </c>
      <c r="R97" s="76"/>
      <c r="S97" s="58">
        <v>931052</v>
      </c>
      <c r="T97" s="76"/>
      <c r="U97" s="58">
        <f t="shared" si="7"/>
        <v>28589</v>
      </c>
      <c r="V97" s="84"/>
      <c r="W97" s="89">
        <v>13887</v>
      </c>
      <c r="X97" s="71"/>
    </row>
    <row r="98" spans="1:24" x14ac:dyDescent="0.3">
      <c r="C98" s="85"/>
      <c r="D98" s="74"/>
      <c r="E98" s="60"/>
      <c r="F98" s="78"/>
      <c r="G98" s="60"/>
      <c r="H98" s="78"/>
      <c r="I98" s="60"/>
      <c r="J98" s="78"/>
      <c r="K98" s="60"/>
      <c r="L98" s="60"/>
      <c r="M98" s="60"/>
      <c r="N98" s="78"/>
      <c r="O98" s="83"/>
      <c r="P98" s="78"/>
      <c r="Q98" s="60"/>
      <c r="R98" s="78"/>
      <c r="S98" s="60"/>
      <c r="T98" s="78"/>
      <c r="U98" s="78"/>
      <c r="V98" s="84"/>
      <c r="W98" s="78"/>
      <c r="X98" s="71"/>
    </row>
    <row r="99" spans="1:24" x14ac:dyDescent="0.3">
      <c r="B99" s="128" t="s">
        <v>146</v>
      </c>
      <c r="C99" s="85" t="s">
        <v>147</v>
      </c>
      <c r="D99" s="74" t="s">
        <v>111</v>
      </c>
      <c r="E99" s="78"/>
      <c r="F99" s="78"/>
      <c r="G99" s="78"/>
      <c r="H99" s="78"/>
      <c r="I99" s="58">
        <v>3800771</v>
      </c>
      <c r="J99" s="78"/>
      <c r="K99" s="58">
        <v>1322581</v>
      </c>
      <c r="L99" s="60"/>
      <c r="M99" s="58">
        <v>149678</v>
      </c>
      <c r="N99" s="78"/>
      <c r="O99" s="83"/>
      <c r="P99" s="75"/>
      <c r="Q99" s="58">
        <f t="shared" ref="Q99" si="9">SUM(E99:O99)</f>
        <v>5273030</v>
      </c>
      <c r="R99" s="76"/>
      <c r="S99" s="58">
        <v>3732632</v>
      </c>
      <c r="T99" s="76"/>
      <c r="U99" s="58">
        <f t="shared" ref="U99:U103" si="10">Q99-S99</f>
        <v>1540398</v>
      </c>
      <c r="V99" s="79"/>
      <c r="W99" s="89">
        <v>2296342</v>
      </c>
      <c r="X99" s="71"/>
    </row>
    <row r="100" spans="1:24" x14ac:dyDescent="0.3">
      <c r="B100" s="128" t="s">
        <v>148</v>
      </c>
      <c r="C100" s="85" t="s">
        <v>149</v>
      </c>
      <c r="D100" s="74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60"/>
      <c r="P100" s="75"/>
      <c r="Q100" s="58">
        <v>6402305</v>
      </c>
      <c r="R100" s="76"/>
      <c r="S100" s="58">
        <v>5542568</v>
      </c>
      <c r="T100" s="76"/>
      <c r="U100" s="58">
        <f t="shared" si="10"/>
        <v>859737</v>
      </c>
      <c r="V100" s="79"/>
      <c r="W100" s="89">
        <v>496063</v>
      </c>
      <c r="X100" s="71"/>
    </row>
    <row r="101" spans="1:24" x14ac:dyDescent="0.3">
      <c r="B101" s="128" t="s">
        <v>150</v>
      </c>
      <c r="C101" s="85" t="s">
        <v>151</v>
      </c>
      <c r="D101" s="74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58">
        <v>4565113</v>
      </c>
      <c r="R101" s="76"/>
      <c r="S101" s="58">
        <v>776595</v>
      </c>
      <c r="T101" s="76"/>
      <c r="U101" s="58">
        <f t="shared" si="10"/>
        <v>3788518</v>
      </c>
      <c r="V101" s="77"/>
      <c r="W101" s="89">
        <v>4026200</v>
      </c>
      <c r="X101" s="131"/>
    </row>
    <row r="102" spans="1:24" x14ac:dyDescent="0.3">
      <c r="B102" s="128" t="s">
        <v>152</v>
      </c>
      <c r="C102" s="85" t="s">
        <v>153</v>
      </c>
      <c r="D102" s="74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58">
        <v>0</v>
      </c>
      <c r="R102" s="76"/>
      <c r="S102" s="58">
        <v>0</v>
      </c>
      <c r="T102" s="76"/>
      <c r="U102" s="58">
        <f t="shared" si="10"/>
        <v>0</v>
      </c>
      <c r="V102" s="77"/>
      <c r="W102" s="89">
        <v>0</v>
      </c>
      <c r="X102" s="131"/>
    </row>
    <row r="103" spans="1:24" x14ac:dyDescent="0.3">
      <c r="B103" s="128" t="s">
        <v>154</v>
      </c>
      <c r="C103" s="85" t="s">
        <v>29</v>
      </c>
      <c r="D103" s="74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58">
        <v>0</v>
      </c>
      <c r="R103" s="76"/>
      <c r="S103" s="58">
        <v>0</v>
      </c>
      <c r="T103" s="76"/>
      <c r="U103" s="58">
        <f t="shared" si="10"/>
        <v>0</v>
      </c>
      <c r="V103" s="77"/>
      <c r="W103" s="89">
        <v>0</v>
      </c>
      <c r="X103" s="131"/>
    </row>
    <row r="104" spans="1:24" x14ac:dyDescent="0.3">
      <c r="C104" s="85"/>
      <c r="D104" s="74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132"/>
      <c r="R104" s="78"/>
      <c r="S104" s="132"/>
      <c r="T104" s="78"/>
      <c r="U104" s="99"/>
      <c r="V104" s="78"/>
      <c r="W104" s="99"/>
      <c r="X104" s="131"/>
    </row>
    <row r="105" spans="1:24" x14ac:dyDescent="0.3">
      <c r="B105" s="128" t="s">
        <v>155</v>
      </c>
      <c r="C105" s="85" t="s">
        <v>156</v>
      </c>
      <c r="D105" s="74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58">
        <v>7254826</v>
      </c>
      <c r="R105" s="76"/>
      <c r="S105" s="58">
        <v>7205393</v>
      </c>
      <c r="T105" s="76"/>
      <c r="U105" s="58">
        <f t="shared" ref="U105" si="11">Q105-S105</f>
        <v>49433</v>
      </c>
      <c r="V105" s="77"/>
      <c r="W105" s="89">
        <v>0</v>
      </c>
      <c r="X105" s="131"/>
    </row>
    <row r="106" spans="1:24" x14ac:dyDescent="0.3">
      <c r="C106" s="85"/>
      <c r="D106" s="74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132"/>
      <c r="R106" s="78"/>
      <c r="S106" s="132"/>
      <c r="T106" s="78"/>
      <c r="U106" s="99"/>
      <c r="V106" s="78"/>
      <c r="W106" s="99"/>
      <c r="X106" s="131"/>
    </row>
    <row r="107" spans="1:24" ht="30" x14ac:dyDescent="0.3">
      <c r="B107" s="128" t="s">
        <v>157</v>
      </c>
      <c r="C107" s="85" t="s">
        <v>158</v>
      </c>
      <c r="D107" s="74" t="s">
        <v>111</v>
      </c>
      <c r="E107" s="60"/>
      <c r="F107" s="78"/>
      <c r="G107" s="60"/>
      <c r="H107" s="78"/>
      <c r="I107" s="60"/>
      <c r="J107" s="78"/>
      <c r="K107" s="60"/>
      <c r="L107" s="60"/>
      <c r="M107" s="60"/>
      <c r="N107" s="78"/>
      <c r="O107" s="83"/>
      <c r="P107" s="75"/>
      <c r="Q107" s="58">
        <f>SUM(Q77:Q106)</f>
        <v>45256845</v>
      </c>
      <c r="R107" s="76"/>
      <c r="S107" s="58">
        <f>SUM(S77:S106)</f>
        <v>30300922</v>
      </c>
      <c r="T107" s="76"/>
      <c r="U107" s="58">
        <f>SUM(U77:U106)</f>
        <v>14955923</v>
      </c>
      <c r="V107" s="79"/>
      <c r="W107" s="58">
        <f>SUM(W77:W106)</f>
        <v>14940281</v>
      </c>
      <c r="X107" s="71"/>
    </row>
    <row r="108" spans="1:24" x14ac:dyDescent="0.3">
      <c r="C108" s="85"/>
      <c r="D108" s="74"/>
      <c r="E108" s="60"/>
      <c r="F108" s="78"/>
      <c r="G108" s="60"/>
      <c r="H108" s="78"/>
      <c r="I108" s="60"/>
      <c r="J108" s="78"/>
      <c r="K108" s="60"/>
      <c r="L108" s="60"/>
      <c r="M108" s="60"/>
      <c r="N108" s="78"/>
      <c r="O108" s="83"/>
      <c r="P108" s="78"/>
      <c r="Q108" s="93"/>
      <c r="R108" s="78"/>
      <c r="S108" s="133"/>
      <c r="T108" s="78"/>
      <c r="U108" s="93"/>
      <c r="V108" s="84"/>
      <c r="W108" s="134"/>
      <c r="X108" s="71"/>
    </row>
    <row r="109" spans="1:24" x14ac:dyDescent="0.3">
      <c r="C109" s="85"/>
      <c r="D109" s="74"/>
      <c r="E109" s="60"/>
      <c r="F109" s="78"/>
      <c r="G109" s="60"/>
      <c r="H109" s="78"/>
      <c r="I109" s="60"/>
      <c r="J109" s="78"/>
      <c r="K109" s="60"/>
      <c r="L109" s="60"/>
      <c r="M109" s="60"/>
      <c r="N109" s="78"/>
      <c r="O109" s="83"/>
      <c r="P109" s="78"/>
      <c r="Q109" s="78"/>
      <c r="R109" s="78"/>
      <c r="S109" s="60"/>
      <c r="T109" s="78"/>
      <c r="U109" s="78"/>
      <c r="V109" s="84"/>
      <c r="W109" s="134"/>
      <c r="X109" s="71"/>
    </row>
    <row r="110" spans="1:24" ht="15.6" x14ac:dyDescent="0.3">
      <c r="B110" s="135">
        <v>2.5</v>
      </c>
      <c r="C110" s="86" t="s">
        <v>159</v>
      </c>
      <c r="D110" s="74"/>
      <c r="E110" s="60"/>
      <c r="F110" s="78"/>
      <c r="G110" s="60"/>
      <c r="H110" s="78"/>
      <c r="I110" s="60"/>
      <c r="J110" s="78"/>
      <c r="K110" s="60"/>
      <c r="L110" s="60"/>
      <c r="M110" s="60"/>
      <c r="N110" s="78"/>
      <c r="O110" s="83"/>
      <c r="P110" s="78"/>
      <c r="Q110" s="78"/>
      <c r="R110" s="78"/>
      <c r="S110" s="60"/>
      <c r="T110" s="78"/>
      <c r="U110" s="78"/>
      <c r="V110" s="84"/>
      <c r="W110" s="134"/>
      <c r="X110" s="71"/>
    </row>
    <row r="111" spans="1:24" x14ac:dyDescent="0.3">
      <c r="C111" s="85"/>
      <c r="D111" s="74"/>
      <c r="E111" s="60"/>
      <c r="F111" s="78"/>
      <c r="G111" s="60"/>
      <c r="H111" s="78"/>
      <c r="I111" s="60"/>
      <c r="J111" s="78"/>
      <c r="K111" s="60"/>
      <c r="L111" s="60"/>
      <c r="M111" s="60"/>
      <c r="N111" s="78"/>
      <c r="O111" s="83"/>
      <c r="P111" s="78"/>
      <c r="Q111" s="78"/>
      <c r="R111" s="78"/>
      <c r="S111" s="60"/>
      <c r="T111" s="78"/>
      <c r="U111" s="78"/>
      <c r="V111" s="84"/>
      <c r="W111" s="134"/>
      <c r="X111" s="71"/>
    </row>
    <row r="112" spans="1:24" x14ac:dyDescent="0.3">
      <c r="B112" s="128" t="s">
        <v>160</v>
      </c>
      <c r="C112" s="85" t="s">
        <v>161</v>
      </c>
      <c r="D112" s="74"/>
      <c r="E112" s="89">
        <v>1044091</v>
      </c>
      <c r="F112" s="78"/>
      <c r="G112" s="89">
        <v>20514025</v>
      </c>
      <c r="H112" s="78"/>
      <c r="I112" s="89">
        <v>10046246</v>
      </c>
      <c r="J112" s="78"/>
      <c r="K112" s="89">
        <v>14811</v>
      </c>
      <c r="L112" s="78"/>
      <c r="M112" s="89">
        <v>0</v>
      </c>
      <c r="N112" s="78"/>
      <c r="O112" s="83"/>
      <c r="P112" s="75"/>
      <c r="Q112" s="58">
        <f t="shared" ref="Q112" si="12">SUM(E112:O112)</f>
        <v>31619173</v>
      </c>
      <c r="R112" s="76"/>
      <c r="S112" s="58">
        <v>31619173</v>
      </c>
      <c r="T112" s="76"/>
      <c r="U112" s="58">
        <f t="shared" ref="U112" si="13">Q112-S112</f>
        <v>0</v>
      </c>
      <c r="V112" s="79"/>
      <c r="W112" s="89">
        <v>0</v>
      </c>
      <c r="X112" s="71"/>
    </row>
    <row r="113" spans="3:24" s="61" customFormat="1" x14ac:dyDescent="0.3">
      <c r="C113" s="21"/>
      <c r="D113" s="136"/>
      <c r="E113" s="82"/>
      <c r="F113" s="136"/>
      <c r="G113" s="82"/>
      <c r="H113" s="136"/>
      <c r="I113" s="82"/>
      <c r="J113" s="136"/>
      <c r="K113" s="82"/>
      <c r="L113" s="82"/>
      <c r="M113" s="82"/>
      <c r="N113" s="136"/>
      <c r="O113" s="82"/>
      <c r="P113" s="136"/>
      <c r="Q113" s="137"/>
      <c r="R113" s="136"/>
      <c r="S113" s="82"/>
      <c r="T113" s="50"/>
      <c r="U113" s="138"/>
      <c r="V113" s="50"/>
      <c r="W113" s="71"/>
      <c r="X113" s="71"/>
    </row>
    <row r="114" spans="3:24" s="61" customFormat="1" ht="15.6" thickBot="1" x14ac:dyDescent="0.35">
      <c r="C114" s="139"/>
      <c r="D114" s="140"/>
      <c r="E114" s="140"/>
      <c r="F114" s="140"/>
      <c r="G114" s="140"/>
      <c r="H114" s="140"/>
      <c r="I114" s="140"/>
      <c r="J114" s="140"/>
      <c r="K114" s="140"/>
      <c r="L114" s="82"/>
      <c r="M114" s="82"/>
      <c r="N114" s="136"/>
      <c r="O114" s="82"/>
      <c r="P114" s="136"/>
      <c r="Q114" s="137"/>
      <c r="R114" s="136"/>
      <c r="S114" s="82"/>
      <c r="T114" s="50"/>
      <c r="U114" s="138"/>
      <c r="V114" s="50"/>
      <c r="W114" s="71"/>
      <c r="X114" s="50"/>
    </row>
    <row r="115" spans="3:24" s="61" customFormat="1" ht="15.6" x14ac:dyDescent="0.3">
      <c r="C115" s="141" t="s">
        <v>162</v>
      </c>
      <c r="D115" s="142"/>
      <c r="E115" s="142"/>
      <c r="F115" s="142"/>
      <c r="G115" s="143"/>
      <c r="H115" s="144"/>
      <c r="I115" s="143"/>
      <c r="J115" s="144"/>
      <c r="K115" s="145"/>
      <c r="L115" s="146"/>
      <c r="M115" s="146"/>
      <c r="N115" s="136"/>
      <c r="O115" s="82"/>
      <c r="P115" s="136"/>
      <c r="Q115" s="137"/>
      <c r="R115" s="136"/>
      <c r="S115" s="82"/>
      <c r="T115" s="50"/>
      <c r="U115" s="138"/>
      <c r="V115" s="50"/>
      <c r="W115" s="71"/>
      <c r="X115" s="80"/>
    </row>
    <row r="116" spans="3:24" s="61" customFormat="1" ht="15.6" x14ac:dyDescent="0.3">
      <c r="C116" s="259" t="s">
        <v>163</v>
      </c>
      <c r="D116" s="260"/>
      <c r="E116" s="260"/>
      <c r="F116" s="260"/>
      <c r="G116" s="260"/>
      <c r="H116" s="260"/>
      <c r="I116" s="260"/>
      <c r="J116" s="147"/>
      <c r="K116" s="148"/>
      <c r="L116" s="149"/>
      <c r="M116" s="149"/>
      <c r="N116" s="136"/>
      <c r="O116" s="21"/>
      <c r="P116" s="136"/>
      <c r="Q116" s="137"/>
      <c r="R116" s="136"/>
      <c r="S116" s="82"/>
      <c r="T116" s="50"/>
      <c r="U116" s="138"/>
      <c r="V116" s="50"/>
      <c r="W116" s="71"/>
      <c r="X116" s="80"/>
    </row>
    <row r="117" spans="3:24" s="61" customFormat="1" x14ac:dyDescent="0.3">
      <c r="C117" s="261"/>
      <c r="D117" s="262"/>
      <c r="E117" s="262"/>
      <c r="F117" s="262"/>
      <c r="G117" s="262"/>
      <c r="H117" s="262"/>
      <c r="I117" s="262"/>
      <c r="J117" s="262"/>
      <c r="K117" s="263"/>
      <c r="L117" s="150"/>
      <c r="M117" s="150"/>
      <c r="N117" s="136"/>
      <c r="O117" s="82"/>
      <c r="P117" s="136"/>
      <c r="Q117" s="137"/>
      <c r="R117" s="136"/>
      <c r="S117" s="82"/>
      <c r="T117" s="50"/>
      <c r="U117" s="138"/>
      <c r="V117" s="50"/>
      <c r="W117" s="71"/>
      <c r="X117" s="80"/>
    </row>
    <row r="118" spans="3:24" s="61" customFormat="1" x14ac:dyDescent="0.3">
      <c r="C118" s="264"/>
      <c r="D118" s="265"/>
      <c r="E118" s="265"/>
      <c r="F118" s="265"/>
      <c r="G118" s="265"/>
      <c r="H118" s="265"/>
      <c r="I118" s="265"/>
      <c r="J118" s="265"/>
      <c r="K118" s="266"/>
      <c r="L118" s="150"/>
      <c r="M118" s="150"/>
      <c r="N118" s="136"/>
      <c r="O118" s="82"/>
      <c r="P118" s="136"/>
      <c r="Q118" s="137"/>
      <c r="R118" s="136"/>
      <c r="S118" s="82"/>
      <c r="T118" s="50"/>
      <c r="U118" s="138"/>
      <c r="V118" s="50"/>
      <c r="W118" s="71"/>
      <c r="X118" s="80"/>
    </row>
    <row r="119" spans="3:24" s="61" customFormat="1" x14ac:dyDescent="0.3">
      <c r="C119" s="264"/>
      <c r="D119" s="265"/>
      <c r="E119" s="265"/>
      <c r="F119" s="265"/>
      <c r="G119" s="265"/>
      <c r="H119" s="265"/>
      <c r="I119" s="265"/>
      <c r="J119" s="265"/>
      <c r="K119" s="266"/>
      <c r="L119" s="150"/>
      <c r="M119" s="150"/>
      <c r="N119" s="136"/>
      <c r="O119" s="82"/>
      <c r="P119" s="136"/>
      <c r="Q119" s="137"/>
      <c r="R119" s="136"/>
      <c r="S119" s="82"/>
      <c r="T119" s="50"/>
      <c r="U119" s="138"/>
      <c r="V119" s="50"/>
      <c r="W119" s="71"/>
      <c r="X119" s="80"/>
    </row>
    <row r="120" spans="3:24" s="61" customFormat="1" x14ac:dyDescent="0.3">
      <c r="C120" s="264"/>
      <c r="D120" s="265"/>
      <c r="E120" s="265"/>
      <c r="F120" s="265"/>
      <c r="G120" s="265"/>
      <c r="H120" s="265"/>
      <c r="I120" s="265"/>
      <c r="J120" s="265"/>
      <c r="K120" s="266"/>
      <c r="L120" s="150"/>
      <c r="M120" s="150"/>
      <c r="N120" s="136"/>
      <c r="O120" s="82"/>
      <c r="P120" s="136"/>
      <c r="Q120" s="137"/>
      <c r="R120" s="136"/>
      <c r="S120" s="82"/>
      <c r="T120" s="50"/>
      <c r="U120" s="138"/>
      <c r="V120" s="50"/>
      <c r="W120" s="71"/>
      <c r="X120" s="80"/>
    </row>
    <row r="121" spans="3:24" s="61" customFormat="1" x14ac:dyDescent="0.3">
      <c r="C121" s="264"/>
      <c r="D121" s="265"/>
      <c r="E121" s="265"/>
      <c r="F121" s="265"/>
      <c r="G121" s="265"/>
      <c r="H121" s="265"/>
      <c r="I121" s="265"/>
      <c r="J121" s="265"/>
      <c r="K121" s="266"/>
      <c r="L121" s="150"/>
      <c r="M121" s="150"/>
      <c r="N121" s="136"/>
      <c r="O121" s="82"/>
      <c r="P121" s="136"/>
      <c r="Q121" s="137"/>
      <c r="R121" s="136"/>
      <c r="S121" s="82"/>
      <c r="T121" s="50"/>
      <c r="U121" s="138"/>
      <c r="V121" s="50"/>
      <c r="W121" s="71"/>
      <c r="X121" s="80"/>
    </row>
    <row r="122" spans="3:24" s="61" customFormat="1" x14ac:dyDescent="0.3">
      <c r="C122" s="264"/>
      <c r="D122" s="265"/>
      <c r="E122" s="265"/>
      <c r="F122" s="265"/>
      <c r="G122" s="265"/>
      <c r="H122" s="265"/>
      <c r="I122" s="265"/>
      <c r="J122" s="265"/>
      <c r="K122" s="266"/>
      <c r="L122" s="150"/>
      <c r="M122" s="150"/>
      <c r="N122" s="136"/>
      <c r="O122" s="82"/>
      <c r="P122" s="136"/>
      <c r="Q122" s="137"/>
      <c r="R122" s="136"/>
      <c r="S122" s="82"/>
      <c r="T122" s="50"/>
      <c r="U122" s="138"/>
      <c r="V122" s="50"/>
      <c r="W122" s="71"/>
      <c r="X122" s="80"/>
    </row>
    <row r="123" spans="3:24" s="61" customFormat="1" x14ac:dyDescent="0.3">
      <c r="C123" s="264"/>
      <c r="D123" s="265"/>
      <c r="E123" s="265"/>
      <c r="F123" s="265"/>
      <c r="G123" s="265"/>
      <c r="H123" s="265"/>
      <c r="I123" s="265"/>
      <c r="J123" s="265"/>
      <c r="K123" s="266"/>
      <c r="L123" s="150"/>
      <c r="M123" s="150"/>
      <c r="N123" s="136"/>
      <c r="O123" s="82"/>
      <c r="P123" s="136"/>
      <c r="Q123" s="137"/>
      <c r="R123" s="136"/>
      <c r="S123" s="82"/>
      <c r="T123" s="50"/>
      <c r="U123" s="138"/>
      <c r="V123" s="50"/>
      <c r="W123" s="71"/>
      <c r="X123" s="80"/>
    </row>
    <row r="124" spans="3:24" s="61" customFormat="1" ht="15.6" thickBot="1" x14ac:dyDescent="0.35">
      <c r="C124" s="267"/>
      <c r="D124" s="268"/>
      <c r="E124" s="268"/>
      <c r="F124" s="268"/>
      <c r="G124" s="268"/>
      <c r="H124" s="268"/>
      <c r="I124" s="268"/>
      <c r="J124" s="268"/>
      <c r="K124" s="269"/>
      <c r="L124" s="150"/>
      <c r="M124" s="150"/>
      <c r="N124" s="136"/>
      <c r="O124" s="82"/>
      <c r="P124" s="136"/>
      <c r="Q124" s="137"/>
      <c r="R124" s="136"/>
      <c r="S124" s="82"/>
      <c r="T124" s="50"/>
      <c r="U124" s="138"/>
      <c r="V124" s="50"/>
      <c r="W124" s="71"/>
      <c r="X124" s="80"/>
    </row>
  </sheetData>
  <mergeCells count="2">
    <mergeCell ref="C116:I116"/>
    <mergeCell ref="C117:K124"/>
  </mergeCells>
  <conditionalFormatting sqref="I99:J99 E56:M56 O45 E13:E19 K13:M19 E10 G10 I10 Q10 S10 S98 U10 Q92:Q96 E43:F46 H43:H46 H50:H54 J43:J46 J50:J54 Q98:Q99 G13:G21 I13:I21 K10:M10 S13:S21">
    <cfRule type="expression" dxfId="149" priority="119" stopIfTrue="1">
      <formula>( E10="" )</formula>
    </cfRule>
    <cfRule type="expression" dxfId="148" priority="120" stopIfTrue="1">
      <formula>AND(E10&lt;&gt;"",OR(ISNUMBER(E10)=FALSE,E10&lt;0))</formula>
    </cfRule>
  </conditionalFormatting>
  <conditionalFormatting sqref="O44">
    <cfRule type="expression" dxfId="147" priority="121" stopIfTrue="1">
      <formula>( O44="" )</formula>
    </cfRule>
    <cfRule type="expression" dxfId="146" priority="122" stopIfTrue="1">
      <formula>AND(O44&lt;&gt;"",OR(ISNUMBER(O44)=FALSE,O44&lt;0))</formula>
    </cfRule>
  </conditionalFormatting>
  <conditionalFormatting sqref="O13 E12">
    <cfRule type="expression" dxfId="145" priority="123" stopIfTrue="1">
      <formula>( E12="" )</formula>
    </cfRule>
    <cfRule type="expression" dxfId="144" priority="124" stopIfTrue="1">
      <formula>AND(E12&lt;&gt;"",OR(ISNUMBER(E12)=FALSE,E12&lt;0))</formula>
    </cfRule>
  </conditionalFormatting>
  <conditionalFormatting sqref="E39">
    <cfRule type="expression" dxfId="143" priority="125" stopIfTrue="1">
      <formula>( E39="" )</formula>
    </cfRule>
    <cfRule type="expression" dxfId="142" priority="126" stopIfTrue="1">
      <formula>AND(E39&lt;&gt;"",OR(ISNUMBER(E39)=FALSE,E39&lt;=0))</formula>
    </cfRule>
  </conditionalFormatting>
  <conditionalFormatting sqref="Q79:Q86">
    <cfRule type="expression" dxfId="141" priority="127" stopIfTrue="1">
      <formula>( Q79="" )</formula>
    </cfRule>
    <cfRule type="expression" dxfId="140" priority="128" stopIfTrue="1">
      <formula>AND(Q79&lt;&gt;"",OR(ISNUMBER(Q79)=FALSE,Q79&lt;0))</formula>
    </cfRule>
    <cfRule type="expression" dxfId="139" priority="129" stopIfTrue="1">
      <formula>(#REF!&lt;Q79)</formula>
    </cfRule>
  </conditionalFormatting>
  <conditionalFormatting sqref="W10">
    <cfRule type="expression" dxfId="138" priority="117" stopIfTrue="1">
      <formula>( W10="" )</formula>
    </cfRule>
    <cfRule type="expression" dxfId="137" priority="118" stopIfTrue="1">
      <formula>AND(W10&lt;&gt;"",OR(ISNUMBER(W10)=FALSE,W10&lt;0))</formula>
    </cfRule>
  </conditionalFormatting>
  <conditionalFormatting sqref="Q57 Q39 Q13:Q21 Q24:Q35 Q43:Q55">
    <cfRule type="expression" dxfId="136" priority="115" stopIfTrue="1">
      <formula>( Q13="" )</formula>
    </cfRule>
    <cfRule type="expression" dxfId="135" priority="116" stopIfTrue="1">
      <formula>AND(Q13&lt;&gt;"",OR(ISNUMBER(Q13)=FALSE,Q13&lt;0))</formula>
    </cfRule>
  </conditionalFormatting>
  <conditionalFormatting sqref="U57 U39 U13:U21 U24:U35 U43:U55">
    <cfRule type="expression" dxfId="134" priority="113" stopIfTrue="1">
      <formula>( U13="" )</formula>
    </cfRule>
    <cfRule type="expression" dxfId="133" priority="114" stopIfTrue="1">
      <formula>AND(U13&lt;&gt;"",OR(ISNUMBER(U13)=FALSE,U13&lt;0))</formula>
    </cfRule>
  </conditionalFormatting>
  <conditionalFormatting sqref="E59">
    <cfRule type="expression" dxfId="132" priority="111" stopIfTrue="1">
      <formula>( E59="" )</formula>
    </cfRule>
    <cfRule type="expression" dxfId="131" priority="112" stopIfTrue="1">
      <formula>AND(E59&lt;&gt;"",OR(ISNUMBER(E59)=FALSE,E59&lt;0))</formula>
    </cfRule>
  </conditionalFormatting>
  <conditionalFormatting sqref="W59 U59 S59 Q59 O59 I59 G59 K59:M59">
    <cfRule type="expression" dxfId="130" priority="109" stopIfTrue="1">
      <formula>( G59="" )</formula>
    </cfRule>
    <cfRule type="expression" dxfId="129" priority="110" stopIfTrue="1">
      <formula>AND(G59&lt;&gt;"",OR(ISNUMBER(G59)=FALSE,G59&lt;0))</formula>
    </cfRule>
  </conditionalFormatting>
  <conditionalFormatting sqref="Q69">
    <cfRule type="expression" dxfId="128" priority="107" stopIfTrue="1">
      <formula>( Q69="" )</formula>
    </cfRule>
    <cfRule type="expression" dxfId="127" priority="108" stopIfTrue="1">
      <formula>AND(Q69&lt;&gt;"",OR(ISNUMBER(Q69)=FALSE,Q69&lt;0))</formula>
    </cfRule>
  </conditionalFormatting>
  <conditionalFormatting sqref="Q72">
    <cfRule type="expression" dxfId="126" priority="105" stopIfTrue="1">
      <formula>( Q72="" )</formula>
    </cfRule>
    <cfRule type="expression" dxfId="125" priority="106" stopIfTrue="1">
      <formula>AND(Q72&lt;&gt;"",OR(ISNUMBER(Q72)=FALSE,Q72&lt;0))</formula>
    </cfRule>
  </conditionalFormatting>
  <conditionalFormatting sqref="U79:U86">
    <cfRule type="expression" dxfId="124" priority="103" stopIfTrue="1">
      <formula>( U79="" )</formula>
    </cfRule>
    <cfRule type="expression" dxfId="123" priority="104" stopIfTrue="1">
      <formula>AND(U79&lt;&gt;"",OR(ISNUMBER(U79)=FALSE,U79&lt;0))</formula>
    </cfRule>
  </conditionalFormatting>
  <conditionalFormatting sqref="U89:U97">
    <cfRule type="expression" dxfId="122" priority="101" stopIfTrue="1">
      <formula>( U89="" )</formula>
    </cfRule>
    <cfRule type="expression" dxfId="121" priority="102" stopIfTrue="1">
      <formula>AND(U89&lt;&gt;"",OR(ISNUMBER(U89)=FALSE,U89&lt;0))</formula>
    </cfRule>
  </conditionalFormatting>
  <conditionalFormatting sqref="U99:U103">
    <cfRule type="expression" dxfId="120" priority="99" stopIfTrue="1">
      <formula>( U99="" )</formula>
    </cfRule>
    <cfRule type="expression" dxfId="119" priority="100" stopIfTrue="1">
      <formula>AND(U99&lt;&gt;"",OR(ISNUMBER(U99)=FALSE,U99&lt;0))</formula>
    </cfRule>
  </conditionalFormatting>
  <conditionalFormatting sqref="U105">
    <cfRule type="expression" dxfId="118" priority="97" stopIfTrue="1">
      <formula>( U105="" )</formula>
    </cfRule>
    <cfRule type="expression" dxfId="117" priority="98" stopIfTrue="1">
      <formula>AND(U105&lt;&gt;"",OR(ISNUMBER(U105)=FALSE,U105&lt;0))</formula>
    </cfRule>
  </conditionalFormatting>
  <conditionalFormatting sqref="S112 Q112">
    <cfRule type="expression" dxfId="116" priority="95" stopIfTrue="1">
      <formula>( Q112="" )</formula>
    </cfRule>
    <cfRule type="expression" dxfId="115" priority="96" stopIfTrue="1">
      <formula>AND(Q112&lt;&gt;"",OR(ISNUMBER(Q112)=FALSE,Q112&lt;0))</formula>
    </cfRule>
  </conditionalFormatting>
  <conditionalFormatting sqref="U112">
    <cfRule type="expression" dxfId="114" priority="93" stopIfTrue="1">
      <formula>( U112="" )</formula>
    </cfRule>
    <cfRule type="expression" dxfId="113" priority="94" stopIfTrue="1">
      <formula>AND(U112&lt;&gt;"",OR(ISNUMBER(U112)=FALSE,U112&lt;0))</formula>
    </cfRule>
  </conditionalFormatting>
  <conditionalFormatting sqref="G24:G28">
    <cfRule type="expression" dxfId="112" priority="91" stopIfTrue="1">
      <formula>( G24="" )</formula>
    </cfRule>
    <cfRule type="expression" dxfId="111" priority="92" stopIfTrue="1">
      <formula>AND(G24&lt;&gt;"",OR(ISNUMBER(G24)=FALSE,G24&lt;0))</formula>
    </cfRule>
  </conditionalFormatting>
  <conditionalFormatting sqref="I92">
    <cfRule type="expression" dxfId="110" priority="77" stopIfTrue="1">
      <formula>( I92="" )</formula>
    </cfRule>
    <cfRule type="expression" dxfId="109" priority="78" stopIfTrue="1">
      <formula>AND(I92&lt;&gt;"",OR(ISNUMBER(I92)=FALSE,I92&lt;0))</formula>
    </cfRule>
  </conditionalFormatting>
  <conditionalFormatting sqref="G43:G55">
    <cfRule type="expression" dxfId="108" priority="89" stopIfTrue="1">
      <formula>( G43="" )</formula>
    </cfRule>
    <cfRule type="expression" dxfId="107" priority="90" stopIfTrue="1">
      <formula>AND(G43&lt;&gt;"",OR(ISNUMBER(G43)=FALSE,G43&lt;0))</formula>
    </cfRule>
  </conditionalFormatting>
  <conditionalFormatting sqref="G57">
    <cfRule type="expression" dxfId="106" priority="87" stopIfTrue="1">
      <formula>( G57="" )</formula>
    </cfRule>
    <cfRule type="expression" dxfId="105" priority="88" stopIfTrue="1">
      <formula>AND(G57&lt;&gt;"",OR(ISNUMBER(G57)=FALSE,G57&lt;0))</formula>
    </cfRule>
  </conditionalFormatting>
  <conditionalFormatting sqref="G92">
    <cfRule type="expression" dxfId="104" priority="85" stopIfTrue="1">
      <formula>( G92="" )</formula>
    </cfRule>
    <cfRule type="expression" dxfId="103" priority="86" stopIfTrue="1">
      <formula>AND(G92&lt;&gt;"",OR(ISNUMBER(G92)=FALSE,G92&lt;0))</formula>
    </cfRule>
  </conditionalFormatting>
  <conditionalFormatting sqref="I24:I28">
    <cfRule type="expression" dxfId="102" priority="83" stopIfTrue="1">
      <formula>( I24="" )</formula>
    </cfRule>
    <cfRule type="expression" dxfId="101" priority="84" stopIfTrue="1">
      <formula>AND(I24&lt;&gt;"",OR(ISNUMBER(I24)=FALSE,I24&lt;0))</formula>
    </cfRule>
  </conditionalFormatting>
  <conditionalFormatting sqref="K57:L57">
    <cfRule type="expression" dxfId="100" priority="71" stopIfTrue="1">
      <formula>( K57="" )</formula>
    </cfRule>
    <cfRule type="expression" dxfId="99" priority="72" stopIfTrue="1">
      <formula>AND(K57&lt;&gt;"",OR(ISNUMBER(K57)=FALSE,K57&lt;0))</formula>
    </cfRule>
  </conditionalFormatting>
  <conditionalFormatting sqref="I43:I55">
    <cfRule type="expression" dxfId="98" priority="81" stopIfTrue="1">
      <formula>( I43="" )</formula>
    </cfRule>
    <cfRule type="expression" dxfId="97" priority="82" stopIfTrue="1">
      <formula>AND(I43&lt;&gt;"",OR(ISNUMBER(I43)=FALSE,I43&lt;0))</formula>
    </cfRule>
  </conditionalFormatting>
  <conditionalFormatting sqref="I57">
    <cfRule type="expression" dxfId="96" priority="79" stopIfTrue="1">
      <formula>( I57="" )</formula>
    </cfRule>
    <cfRule type="expression" dxfId="95" priority="80" stopIfTrue="1">
      <formula>AND(I57&lt;&gt;"",OR(ISNUMBER(I57)=FALSE,I57&lt;0))</formula>
    </cfRule>
  </conditionalFormatting>
  <conditionalFormatting sqref="N27:O27 K24:M34 I35:M35">
    <cfRule type="expression" dxfId="94" priority="75" stopIfTrue="1">
      <formula>( I24="" )</formula>
    </cfRule>
    <cfRule type="expression" dxfId="93" priority="76" stopIfTrue="1">
      <formula>AND(I24&lt;&gt;"",OR(ISNUMBER(I24)=FALSE,I24&lt;0))</formula>
    </cfRule>
  </conditionalFormatting>
  <conditionalFormatting sqref="K55 K43:L54">
    <cfRule type="expression" dxfId="92" priority="73" stopIfTrue="1">
      <formula>( K43="" )</formula>
    </cfRule>
    <cfRule type="expression" dxfId="91" priority="74" stopIfTrue="1">
      <formula>AND(K43&lt;&gt;"",OR(ISNUMBER(K43)=FALSE,K43&lt;0))</formula>
    </cfRule>
  </conditionalFormatting>
  <conditionalFormatting sqref="K92:L92">
    <cfRule type="expression" dxfId="90" priority="69" stopIfTrue="1">
      <formula>( K92="" )</formula>
    </cfRule>
    <cfRule type="expression" dxfId="89" priority="70" stopIfTrue="1">
      <formula>AND(K92&lt;&gt;"",OR(ISNUMBER(K92)=FALSE,K92&lt;0))</formula>
    </cfRule>
  </conditionalFormatting>
  <conditionalFormatting sqref="O57">
    <cfRule type="expression" dxfId="88" priority="67" stopIfTrue="1">
      <formula>( O57="" )</formula>
    </cfRule>
    <cfRule type="expression" dxfId="87" priority="68" stopIfTrue="1">
      <formula>AND(O57&lt;&gt;"",OR(ISNUMBER(O57)=FALSE,O57&lt;0))</formula>
    </cfRule>
  </conditionalFormatting>
  <conditionalFormatting sqref="O94:O96">
    <cfRule type="expression" dxfId="86" priority="65" stopIfTrue="1">
      <formula>( O94="" )</formula>
    </cfRule>
    <cfRule type="expression" dxfId="85" priority="66" stopIfTrue="1">
      <formula>AND(O94&lt;&gt;"",OR(ISNUMBER(O94)=FALSE,O94&lt;0))</formula>
    </cfRule>
  </conditionalFormatting>
  <conditionalFormatting sqref="Q89:Q91">
    <cfRule type="expression" dxfId="84" priority="62" stopIfTrue="1">
      <formula>( Q89="" )</formula>
    </cfRule>
    <cfRule type="expression" dxfId="83" priority="63" stopIfTrue="1">
      <formula>AND(Q89&lt;&gt;"",OR(ISNUMBER(Q89)=FALSE,Q89&lt;0))</formula>
    </cfRule>
    <cfRule type="expression" dxfId="82" priority="64" stopIfTrue="1">
      <formula>(#REF!&lt;Q89)</formula>
    </cfRule>
  </conditionalFormatting>
  <conditionalFormatting sqref="Q97">
    <cfRule type="expression" dxfId="81" priority="59" stopIfTrue="1">
      <formula>( Q97="" )</formula>
    </cfRule>
    <cfRule type="expression" dxfId="80" priority="60" stopIfTrue="1">
      <formula>AND(Q97&lt;&gt;"",OR(ISNUMBER(Q97)=FALSE,Q97&lt;0))</formula>
    </cfRule>
    <cfRule type="expression" dxfId="79" priority="61" stopIfTrue="1">
      <formula>(#REF!&lt;Q97)</formula>
    </cfRule>
  </conditionalFormatting>
  <conditionalFormatting sqref="Q100:Q103">
    <cfRule type="expression" dxfId="78" priority="56" stopIfTrue="1">
      <formula>( Q100="" )</formula>
    </cfRule>
    <cfRule type="expression" dxfId="77" priority="57" stopIfTrue="1">
      <formula>AND(Q100&lt;&gt;"",OR(ISNUMBER(Q100)=FALSE,Q100&lt;0))</formula>
    </cfRule>
    <cfRule type="expression" dxfId="76" priority="58" stopIfTrue="1">
      <formula>(#REF!&lt;Q100)</formula>
    </cfRule>
  </conditionalFormatting>
  <conditionalFormatting sqref="Q105">
    <cfRule type="expression" dxfId="75" priority="53" stopIfTrue="1">
      <formula>( Q105="" )</formula>
    </cfRule>
    <cfRule type="expression" dxfId="74" priority="54" stopIfTrue="1">
      <formula>AND(Q105&lt;&gt;"",OR(ISNUMBER(Q105)=FALSE,Q105&lt;0))</formula>
    </cfRule>
    <cfRule type="expression" dxfId="73" priority="55" stopIfTrue="1">
      <formula>(#REF!&lt;Q105)</formula>
    </cfRule>
  </conditionalFormatting>
  <conditionalFormatting sqref="S24:S35">
    <cfRule type="expression" dxfId="72" priority="51" stopIfTrue="1">
      <formula>( S24="" )</formula>
    </cfRule>
    <cfRule type="expression" dxfId="71" priority="52" stopIfTrue="1">
      <formula>AND(S24&lt;&gt;"",OR(ISNUMBER(S24)=FALSE,S24&lt;0))</formula>
    </cfRule>
  </conditionalFormatting>
  <conditionalFormatting sqref="S39">
    <cfRule type="expression" dxfId="70" priority="49" stopIfTrue="1">
      <formula>( S39="" )</formula>
    </cfRule>
    <cfRule type="expression" dxfId="69" priority="50" stopIfTrue="1">
      <formula>AND(S39&lt;&gt;"",OR(ISNUMBER(S39)=FALSE,S39&lt;0))</formula>
    </cfRule>
  </conditionalFormatting>
  <conditionalFormatting sqref="S43:S55">
    <cfRule type="expression" dxfId="68" priority="47" stopIfTrue="1">
      <formula>( S43="" )</formula>
    </cfRule>
    <cfRule type="expression" dxfId="67" priority="48" stopIfTrue="1">
      <formula>AND(S43&lt;&gt;"",OR(ISNUMBER(S43)=FALSE,S43&lt;0))</formula>
    </cfRule>
  </conditionalFormatting>
  <conditionalFormatting sqref="S57">
    <cfRule type="expression" dxfId="66" priority="45" stopIfTrue="1">
      <formula>( S57="" )</formula>
    </cfRule>
    <cfRule type="expression" dxfId="65" priority="46" stopIfTrue="1">
      <formula>AND(S57&lt;&gt;"",OR(ISNUMBER(S57)=FALSE,S57&lt;0))</formula>
    </cfRule>
  </conditionalFormatting>
  <conditionalFormatting sqref="S79:S86">
    <cfRule type="expression" dxfId="64" priority="43" stopIfTrue="1">
      <formula>( S79="" )</formula>
    </cfRule>
    <cfRule type="expression" dxfId="63" priority="44" stopIfTrue="1">
      <formula>AND(S79&lt;&gt;"",OR(ISNUMBER(S79)=FALSE,S79&lt;0))</formula>
    </cfRule>
  </conditionalFormatting>
  <conditionalFormatting sqref="S89:S97">
    <cfRule type="expression" dxfId="62" priority="41" stopIfTrue="1">
      <formula>( S89="" )</formula>
    </cfRule>
    <cfRule type="expression" dxfId="61" priority="42" stopIfTrue="1">
      <formula>AND(S89&lt;&gt;"",OR(ISNUMBER(S89)=FALSE,S89&lt;0))</formula>
    </cfRule>
  </conditionalFormatting>
  <conditionalFormatting sqref="S99:S103">
    <cfRule type="expression" dxfId="60" priority="39" stopIfTrue="1">
      <formula>( S99="" )</formula>
    </cfRule>
    <cfRule type="expression" dxfId="59" priority="40" stopIfTrue="1">
      <formula>AND(S99&lt;&gt;"",OR(ISNUMBER(S99)=FALSE,S99&lt;0))</formula>
    </cfRule>
  </conditionalFormatting>
  <conditionalFormatting sqref="S105">
    <cfRule type="expression" dxfId="58" priority="37" stopIfTrue="1">
      <formula>( S105="" )</formula>
    </cfRule>
    <cfRule type="expression" dxfId="57" priority="38" stopIfTrue="1">
      <formula>AND(S105&lt;&gt;"",OR(ISNUMBER(S105)=FALSE,S105&lt;0))</formula>
    </cfRule>
  </conditionalFormatting>
  <conditionalFormatting sqref="L99">
    <cfRule type="expression" dxfId="56" priority="35" stopIfTrue="1">
      <formula>( L99="" )</formula>
    </cfRule>
    <cfRule type="expression" dxfId="55" priority="36" stopIfTrue="1">
      <formula>AND(L99&lt;&gt;"",OR(ISNUMBER(L99)=FALSE,L99&lt;0))</formula>
    </cfRule>
  </conditionalFormatting>
  <conditionalFormatting sqref="H55 J55">
    <cfRule type="expression" dxfId="54" priority="33" stopIfTrue="1">
      <formula>( H55="" )</formula>
    </cfRule>
    <cfRule type="expression" dxfId="53" priority="34" stopIfTrue="1">
      <formula>AND(H55&lt;&gt;"",OR(ISNUMBER(H55)=FALSE,H55&lt;0))</formula>
    </cfRule>
  </conditionalFormatting>
  <conditionalFormatting sqref="L55">
    <cfRule type="expression" dxfId="52" priority="31" stopIfTrue="1">
      <formula>( L55="" )</formula>
    </cfRule>
    <cfRule type="expression" dxfId="51" priority="32" stopIfTrue="1">
      <formula>AND(L55&lt;&gt;"",OR(ISNUMBER(L55)=FALSE,L55&lt;0))</formula>
    </cfRule>
  </conditionalFormatting>
  <conditionalFormatting sqref="G34">
    <cfRule type="expression" dxfId="50" priority="27" stopIfTrue="1">
      <formula>( G34="" )</formula>
    </cfRule>
    <cfRule type="expression" dxfId="49" priority="28" stopIfTrue="1">
      <formula>AND(G34&lt;&gt;"",OR(ISNUMBER(G34)=FALSE,G34&lt;0))</formula>
    </cfRule>
  </conditionalFormatting>
  <conditionalFormatting sqref="G30:G31">
    <cfRule type="expression" dxfId="48" priority="29" stopIfTrue="1">
      <formula>( G30="" )</formula>
    </cfRule>
    <cfRule type="expression" dxfId="47" priority="30" stopIfTrue="1">
      <formula>AND(G30&lt;&gt;"",OR(ISNUMBER(G30)=FALSE,G30&lt;0))</formula>
    </cfRule>
  </conditionalFormatting>
  <conditionalFormatting sqref="I30:I31">
    <cfRule type="expression" dxfId="46" priority="25" stopIfTrue="1">
      <formula>( I30="" )</formula>
    </cfRule>
    <cfRule type="expression" dxfId="45" priority="26" stopIfTrue="1">
      <formula>AND(I30&lt;&gt;"",OR(ISNUMBER(I30)=FALSE,I30&lt;0))</formula>
    </cfRule>
  </conditionalFormatting>
  <conditionalFormatting sqref="I34">
    <cfRule type="expression" dxfId="44" priority="23" stopIfTrue="1">
      <formula>( I34="" )</formula>
    </cfRule>
    <cfRule type="expression" dxfId="43" priority="24" stopIfTrue="1">
      <formula>AND(I34&lt;&gt;"",OR(ISNUMBER(I34)=FALSE,I34&lt;0))</formula>
    </cfRule>
  </conditionalFormatting>
  <conditionalFormatting sqref="M43:M55">
    <cfRule type="expression" dxfId="42" priority="21" stopIfTrue="1">
      <formula>( M43="" )</formula>
    </cfRule>
    <cfRule type="expression" dxfId="41" priority="22" stopIfTrue="1">
      <formula>AND(M43&lt;&gt;"",OR(ISNUMBER(M43)=FALSE,M43&lt;0))</formula>
    </cfRule>
  </conditionalFormatting>
  <conditionalFormatting sqref="M57">
    <cfRule type="expression" dxfId="40" priority="19" stopIfTrue="1">
      <formula>( M57="" )</formula>
    </cfRule>
    <cfRule type="expression" dxfId="39" priority="20" stopIfTrue="1">
      <formula>AND(M57&lt;&gt;"",OR(ISNUMBER(M57)=FALSE,M57&lt;0))</formula>
    </cfRule>
  </conditionalFormatting>
  <conditionalFormatting sqref="M92">
    <cfRule type="expression" dxfId="38" priority="15" stopIfTrue="1">
      <formula>( M92="" )</formula>
    </cfRule>
    <cfRule type="expression" dxfId="37" priority="16" stopIfTrue="1">
      <formula>AND(M92&lt;&gt;"",OR(ISNUMBER(M92)=FALSE,M92&lt;0))</formula>
    </cfRule>
  </conditionalFormatting>
  <conditionalFormatting sqref="O92:O93">
    <cfRule type="expression" dxfId="36" priority="17" stopIfTrue="1">
      <formula>( O92="" )</formula>
    </cfRule>
    <cfRule type="expression" dxfId="35" priority="18" stopIfTrue="1">
      <formula>AND(O92&lt;&gt;"",OR(ISNUMBER(O92)=FALSE,O92&lt;0))</formula>
    </cfRule>
  </conditionalFormatting>
  <conditionalFormatting sqref="K99">
    <cfRule type="expression" dxfId="34" priority="13" stopIfTrue="1">
      <formula>( K99="" )</formula>
    </cfRule>
    <cfRule type="expression" dxfId="33" priority="14" stopIfTrue="1">
      <formula>AND(K99&lt;&gt;"",OR(ISNUMBER(K99)=FALSE,K99&lt;0))</formula>
    </cfRule>
  </conditionalFormatting>
  <conditionalFormatting sqref="M99">
    <cfRule type="expression" dxfId="32" priority="11" stopIfTrue="1">
      <formula>( M99="" )</formula>
    </cfRule>
    <cfRule type="expression" dxfId="31" priority="12" stopIfTrue="1">
      <formula>AND(M99&lt;&gt;"",OR(ISNUMBER(M99)=FALSE,M99&lt;0))</formula>
    </cfRule>
  </conditionalFormatting>
  <conditionalFormatting sqref="W13:W21">
    <cfRule type="expression" dxfId="30" priority="9" stopIfTrue="1">
      <formula>( W13="" )</formula>
    </cfRule>
    <cfRule type="expression" dxfId="29" priority="10" stopIfTrue="1">
      <formula>AND(W13&lt;&gt;"",OR(ISNUMBER(W13)=FALSE,W13&lt;0))</formula>
    </cfRule>
  </conditionalFormatting>
  <conditionalFormatting sqref="W24:W35">
    <cfRule type="expression" dxfId="28" priority="7" stopIfTrue="1">
      <formula>( W24="" )</formula>
    </cfRule>
    <cfRule type="expression" dxfId="27" priority="8" stopIfTrue="1">
      <formula>AND(W24&lt;&gt;"",OR(ISNUMBER(W24)=FALSE,W24&lt;0))</formula>
    </cfRule>
  </conditionalFormatting>
  <conditionalFormatting sqref="W39">
    <cfRule type="expression" dxfId="26" priority="5" stopIfTrue="1">
      <formula>( W39="" )</formula>
    </cfRule>
    <cfRule type="expression" dxfId="25" priority="6" stopIfTrue="1">
      <formula>AND(W39&lt;&gt;"",OR(ISNUMBER(W39)=FALSE,W39&lt;0))</formula>
    </cfRule>
  </conditionalFormatting>
  <conditionalFormatting sqref="W43:W55">
    <cfRule type="expression" dxfId="24" priority="3" stopIfTrue="1">
      <formula>( W43="" )</formula>
    </cfRule>
    <cfRule type="expression" dxfId="23" priority="4" stopIfTrue="1">
      <formula>AND(W43&lt;&gt;"",OR(ISNUMBER(W43)=FALSE,W43&lt;0))</formula>
    </cfRule>
  </conditionalFormatting>
  <conditionalFormatting sqref="W57">
    <cfRule type="expression" dxfId="22" priority="1" stopIfTrue="1">
      <formula>( W57="" )</formula>
    </cfRule>
    <cfRule type="expression" dxfId="21" priority="2" stopIfTrue="1">
      <formula>AND(W57&lt;&gt;"",OR(ISNUMBER(W57)=FALSE,W57&lt;0))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5"/>
  <sheetViews>
    <sheetView workbookViewId="0"/>
  </sheetViews>
  <sheetFormatPr defaultColWidth="9.109375" defaultRowHeight="14.4" x14ac:dyDescent="0.3"/>
  <cols>
    <col min="1" max="1" width="4.44140625" style="162" customWidth="1"/>
    <col min="2" max="2" width="7.109375" style="162" customWidth="1"/>
    <col min="3" max="3" width="65.88671875" style="162" customWidth="1"/>
    <col min="4" max="4" width="2" style="162" customWidth="1"/>
    <col min="5" max="5" width="1.109375" style="162" hidden="1" customWidth="1"/>
    <col min="6" max="12" width="18.109375" style="162" customWidth="1"/>
    <col min="13" max="13" width="0.88671875" style="162" customWidth="1"/>
    <col min="14" max="16" width="18.109375" style="162" customWidth="1"/>
    <col min="17" max="17" width="2.88671875" style="162" customWidth="1"/>
    <col min="18" max="16384" width="9.109375" style="162"/>
  </cols>
  <sheetData>
    <row r="1" spans="1:17" ht="15.6" x14ac:dyDescent="0.3">
      <c r="A1" s="155"/>
      <c r="B1" s="156"/>
      <c r="C1" s="85"/>
      <c r="D1" s="157"/>
      <c r="E1" s="158"/>
      <c r="F1" s="159"/>
      <c r="G1" s="158"/>
      <c r="H1" s="159"/>
      <c r="I1" s="158"/>
      <c r="J1" s="159"/>
      <c r="K1" s="158"/>
      <c r="L1" s="159"/>
      <c r="M1" s="160"/>
      <c r="N1" s="159"/>
      <c r="O1" s="161"/>
      <c r="P1" s="159"/>
    </row>
    <row r="2" spans="1:17" ht="21" x14ac:dyDescent="0.4">
      <c r="A2" s="285" t="s">
        <v>165</v>
      </c>
      <c r="B2" s="285"/>
      <c r="C2" s="285"/>
      <c r="D2" s="163"/>
      <c r="E2" s="164"/>
      <c r="F2" s="165"/>
      <c r="G2" s="286"/>
      <c r="H2" s="287"/>
      <c r="I2" s="287"/>
      <c r="J2" s="287"/>
      <c r="K2" s="288"/>
      <c r="L2" s="164"/>
      <c r="M2" s="164"/>
      <c r="N2" s="159"/>
      <c r="O2" s="161"/>
      <c r="P2" s="159"/>
    </row>
    <row r="3" spans="1:17" ht="15.6" x14ac:dyDescent="0.3">
      <c r="A3" s="163"/>
      <c r="B3" s="164"/>
      <c r="C3" s="164"/>
      <c r="D3" s="164"/>
      <c r="E3" s="164"/>
      <c r="F3" s="165"/>
      <c r="G3" s="286"/>
      <c r="H3" s="287"/>
      <c r="I3" s="287"/>
      <c r="J3" s="287"/>
      <c r="K3" s="288"/>
      <c r="L3" s="164"/>
      <c r="M3" s="164"/>
      <c r="N3" s="159"/>
      <c r="O3" s="161"/>
      <c r="P3" s="159"/>
    </row>
    <row r="4" spans="1:17" ht="16.2" thickBot="1" x14ac:dyDescent="0.3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59"/>
      <c r="O4" s="161"/>
      <c r="P4" s="159"/>
    </row>
    <row r="5" spans="1:17" ht="15.6" x14ac:dyDescent="0.3">
      <c r="A5" s="166" t="s">
        <v>166</v>
      </c>
      <c r="B5" s="167"/>
      <c r="C5" s="168"/>
      <c r="D5" s="169"/>
      <c r="E5" s="164"/>
      <c r="F5" s="170" t="s">
        <v>167</v>
      </c>
      <c r="G5" s="289" t="s">
        <v>3</v>
      </c>
      <c r="H5" s="290"/>
      <c r="I5" s="291"/>
      <c r="J5" s="170" t="s">
        <v>168</v>
      </c>
      <c r="K5" s="289">
        <v>373</v>
      </c>
      <c r="L5" s="290"/>
      <c r="M5" s="291"/>
      <c r="N5" s="159"/>
      <c r="O5" s="161"/>
      <c r="P5" s="159"/>
    </row>
    <row r="6" spans="1:17" ht="32.25" customHeight="1" x14ac:dyDescent="0.3">
      <c r="A6" s="171" t="s">
        <v>169</v>
      </c>
      <c r="B6" s="172"/>
      <c r="C6" s="173"/>
      <c r="D6" s="169"/>
      <c r="E6" s="164"/>
      <c r="F6" s="170" t="s">
        <v>170</v>
      </c>
      <c r="G6" s="270" t="s">
        <v>171</v>
      </c>
      <c r="H6" s="271"/>
      <c r="I6" s="272"/>
      <c r="J6" s="170" t="s">
        <v>172</v>
      </c>
      <c r="K6" s="292" t="s">
        <v>173</v>
      </c>
      <c r="L6" s="271"/>
      <c r="M6" s="272"/>
      <c r="N6" s="159"/>
      <c r="O6" s="161"/>
      <c r="P6" s="159"/>
    </row>
    <row r="7" spans="1:17" ht="16.2" thickBot="1" x14ac:dyDescent="0.35">
      <c r="A7" s="174" t="s">
        <v>174</v>
      </c>
      <c r="B7" s="175"/>
      <c r="C7" s="176"/>
      <c r="D7" s="169"/>
      <c r="E7" s="164"/>
      <c r="F7" s="170" t="s">
        <v>175</v>
      </c>
      <c r="G7" s="270" t="s">
        <v>176</v>
      </c>
      <c r="H7" s="271"/>
      <c r="I7" s="272"/>
      <c r="J7" s="177"/>
      <c r="K7" s="178"/>
      <c r="L7" s="178"/>
      <c r="M7" s="178"/>
      <c r="N7" s="159"/>
      <c r="O7" s="161"/>
      <c r="P7" s="159"/>
    </row>
    <row r="8" spans="1:17" ht="15.6" x14ac:dyDescent="0.3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59"/>
      <c r="O8" s="161"/>
      <c r="P8" s="159"/>
    </row>
    <row r="9" spans="1:17" ht="15.6" x14ac:dyDescent="0.3">
      <c r="A9" s="155"/>
      <c r="B9" s="156"/>
      <c r="C9" s="85"/>
      <c r="D9" s="157"/>
      <c r="E9" s="158"/>
      <c r="F9" s="159"/>
      <c r="G9" s="158"/>
      <c r="H9" s="159"/>
      <c r="I9" s="158"/>
      <c r="J9" s="159"/>
      <c r="K9" s="158"/>
      <c r="L9" s="159"/>
      <c r="M9" s="160"/>
      <c r="N9" s="159"/>
      <c r="O9" s="161"/>
      <c r="P9" s="159"/>
    </row>
    <row r="10" spans="1:17" s="179" customFormat="1" ht="15" x14ac:dyDescent="0.25">
      <c r="A10" s="155"/>
      <c r="B10" s="156"/>
      <c r="C10" s="85"/>
      <c r="D10" s="157"/>
      <c r="E10" s="158"/>
      <c r="F10" s="159"/>
      <c r="G10" s="158"/>
      <c r="H10" s="159"/>
      <c r="I10" s="158"/>
      <c r="J10" s="159"/>
      <c r="K10" s="158"/>
      <c r="L10" s="159"/>
      <c r="M10" s="160"/>
      <c r="N10" s="159"/>
      <c r="O10" s="161"/>
      <c r="P10" s="159"/>
    </row>
    <row r="11" spans="1:17" s="186" customFormat="1" ht="15.6" x14ac:dyDescent="0.25">
      <c r="A11" s="180"/>
      <c r="B11" s="181"/>
      <c r="C11" s="182" t="s">
        <v>177</v>
      </c>
      <c r="D11" s="182"/>
      <c r="E11" s="182"/>
      <c r="F11" s="183"/>
      <c r="G11" s="273" t="s">
        <v>178</v>
      </c>
      <c r="H11" s="273"/>
      <c r="I11" s="273"/>
      <c r="J11" s="184"/>
      <c r="K11" s="184"/>
      <c r="L11" s="184"/>
      <c r="M11" s="185"/>
      <c r="N11" s="159"/>
      <c r="O11" s="159"/>
      <c r="P11" s="159"/>
    </row>
    <row r="12" spans="1:17" s="186" customFormat="1" ht="63" customHeight="1" x14ac:dyDescent="0.25">
      <c r="A12" s="180"/>
      <c r="B12" s="187"/>
      <c r="C12" s="182"/>
      <c r="D12" s="182"/>
      <c r="E12" s="182"/>
      <c r="F12" s="183" t="s">
        <v>179</v>
      </c>
      <c r="G12" s="183" t="s">
        <v>180</v>
      </c>
      <c r="H12" s="183" t="s">
        <v>181</v>
      </c>
      <c r="I12" s="183" t="s">
        <v>182</v>
      </c>
      <c r="J12" s="183" t="s">
        <v>183</v>
      </c>
      <c r="K12" s="188" t="s">
        <v>184</v>
      </c>
      <c r="L12" s="188" t="s">
        <v>185</v>
      </c>
      <c r="M12" s="185"/>
      <c r="N12" s="189" t="s">
        <v>186</v>
      </c>
      <c r="O12" s="189" t="s">
        <v>187</v>
      </c>
      <c r="P12" s="189" t="s">
        <v>188</v>
      </c>
    </row>
    <row r="13" spans="1:17" s="186" customFormat="1" ht="15.6" x14ac:dyDescent="0.25">
      <c r="A13" s="180"/>
      <c r="B13" s="187"/>
      <c r="C13" s="86" t="s">
        <v>189</v>
      </c>
      <c r="D13" s="190" t="s">
        <v>111</v>
      </c>
      <c r="E13" s="185"/>
      <c r="F13" s="191" t="s">
        <v>190</v>
      </c>
      <c r="G13" s="188" t="s">
        <v>191</v>
      </c>
      <c r="H13" s="191" t="s">
        <v>192</v>
      </c>
      <c r="I13" s="191" t="s">
        <v>193</v>
      </c>
      <c r="J13" s="191" t="s">
        <v>194</v>
      </c>
      <c r="K13" s="191" t="s">
        <v>195</v>
      </c>
      <c r="L13" s="191" t="s">
        <v>196</v>
      </c>
      <c r="M13" s="185"/>
      <c r="N13" s="191" t="s">
        <v>197</v>
      </c>
      <c r="O13" s="191" t="s">
        <v>198</v>
      </c>
      <c r="P13" s="191" t="s">
        <v>199</v>
      </c>
    </row>
    <row r="14" spans="1:17" s="186" customFormat="1" ht="15.6" x14ac:dyDescent="0.25">
      <c r="A14" s="180"/>
      <c r="B14" s="187"/>
      <c r="C14" s="86"/>
      <c r="D14" s="190"/>
      <c r="E14" s="185"/>
      <c r="F14" s="185"/>
      <c r="G14" s="185"/>
      <c r="H14" s="185"/>
      <c r="I14" s="185"/>
      <c r="J14" s="185"/>
      <c r="K14" s="185"/>
      <c r="L14" s="185"/>
      <c r="M14" s="185"/>
      <c r="N14" s="159"/>
      <c r="O14" s="192"/>
      <c r="P14" s="159"/>
    </row>
    <row r="15" spans="1:17" s="179" customFormat="1" ht="15.6" x14ac:dyDescent="0.25">
      <c r="A15" s="193"/>
      <c r="B15" s="156" t="s">
        <v>200</v>
      </c>
      <c r="C15" s="91" t="s">
        <v>201</v>
      </c>
      <c r="D15" s="74"/>
      <c r="E15" s="107"/>
      <c r="F15" s="194">
        <v>1568533</v>
      </c>
      <c r="G15" s="194">
        <v>0</v>
      </c>
      <c r="H15" s="194">
        <v>0</v>
      </c>
      <c r="I15" s="194">
        <v>0</v>
      </c>
      <c r="J15" s="194">
        <f>SUM(F15:I15)</f>
        <v>1568533</v>
      </c>
      <c r="K15" s="194">
        <v>60448</v>
      </c>
      <c r="L15" s="194">
        <f>J15-K15</f>
        <v>1508085</v>
      </c>
      <c r="M15" s="195"/>
      <c r="N15" s="194">
        <v>0</v>
      </c>
      <c r="O15" s="194">
        <v>0</v>
      </c>
      <c r="P15" s="194">
        <f>L15-N15-O15</f>
        <v>1508085</v>
      </c>
      <c r="Q15" s="196"/>
    </row>
    <row r="16" spans="1:17" s="179" customFormat="1" ht="30" x14ac:dyDescent="0.25">
      <c r="A16" s="193"/>
      <c r="B16" s="156" t="s">
        <v>202</v>
      </c>
      <c r="C16" s="85" t="s">
        <v>203</v>
      </c>
      <c r="D16" s="74"/>
      <c r="E16" s="107"/>
      <c r="F16" s="194">
        <v>0</v>
      </c>
      <c r="G16" s="194">
        <v>0</v>
      </c>
      <c r="H16" s="194">
        <v>0</v>
      </c>
      <c r="I16" s="194">
        <v>0</v>
      </c>
      <c r="J16" s="194">
        <f t="shared" ref="J16:J18" si="0">SUM(F16:I16)</f>
        <v>0</v>
      </c>
      <c r="K16" s="194">
        <v>0</v>
      </c>
      <c r="L16" s="194">
        <f t="shared" ref="L16:L18" si="1">J16-K16</f>
        <v>0</v>
      </c>
      <c r="M16" s="195"/>
      <c r="N16" s="194">
        <v>0</v>
      </c>
      <c r="O16" s="194">
        <v>0</v>
      </c>
      <c r="P16" s="194">
        <f t="shared" ref="P16:P18" si="2">L16-N16-O16</f>
        <v>0</v>
      </c>
      <c r="Q16" s="196"/>
    </row>
    <row r="17" spans="1:17" s="179" customFormat="1" ht="30" x14ac:dyDescent="0.25">
      <c r="A17" s="193"/>
      <c r="B17" s="156" t="s">
        <v>204</v>
      </c>
      <c r="C17" s="85" t="s">
        <v>205</v>
      </c>
      <c r="D17" s="74"/>
      <c r="E17" s="107"/>
      <c r="F17" s="194">
        <v>0</v>
      </c>
      <c r="G17" s="194">
        <v>0</v>
      </c>
      <c r="H17" s="194">
        <v>0</v>
      </c>
      <c r="I17" s="194">
        <v>0</v>
      </c>
      <c r="J17" s="194">
        <f t="shared" si="0"/>
        <v>0</v>
      </c>
      <c r="K17" s="194">
        <v>0</v>
      </c>
      <c r="L17" s="194">
        <f t="shared" si="1"/>
        <v>0</v>
      </c>
      <c r="M17" s="195"/>
      <c r="N17" s="194">
        <v>0</v>
      </c>
      <c r="O17" s="194">
        <v>0</v>
      </c>
      <c r="P17" s="194">
        <f t="shared" si="2"/>
        <v>0</v>
      </c>
      <c r="Q17" s="196"/>
    </row>
    <row r="18" spans="1:17" s="179" customFormat="1" ht="15.6" x14ac:dyDescent="0.25">
      <c r="A18" s="193"/>
      <c r="B18" s="156" t="s">
        <v>206</v>
      </c>
      <c r="C18" s="85" t="s">
        <v>207</v>
      </c>
      <c r="D18" s="74"/>
      <c r="E18" s="107"/>
      <c r="F18" s="194">
        <v>2167066</v>
      </c>
      <c r="G18" s="194">
        <v>386114</v>
      </c>
      <c r="H18" s="194">
        <v>0</v>
      </c>
      <c r="I18" s="194">
        <v>0</v>
      </c>
      <c r="J18" s="194">
        <f t="shared" si="0"/>
        <v>2553180</v>
      </c>
      <c r="K18" s="194">
        <v>542045</v>
      </c>
      <c r="L18" s="194">
        <f t="shared" si="1"/>
        <v>2011135</v>
      </c>
      <c r="M18" s="195"/>
      <c r="N18" s="194">
        <v>0</v>
      </c>
      <c r="O18" s="194">
        <v>0</v>
      </c>
      <c r="P18" s="194">
        <f t="shared" si="2"/>
        <v>2011135</v>
      </c>
      <c r="Q18" s="196"/>
    </row>
    <row r="19" spans="1:17" s="179" customFormat="1" ht="16.2" thickBot="1" x14ac:dyDescent="0.3">
      <c r="A19" s="193"/>
      <c r="B19" s="156"/>
      <c r="C19" s="85"/>
      <c r="D19" s="74"/>
      <c r="E19" s="107"/>
      <c r="F19" s="197"/>
      <c r="G19" s="197"/>
      <c r="H19" s="197"/>
      <c r="I19" s="197"/>
      <c r="J19" s="197"/>
      <c r="K19" s="197"/>
      <c r="L19" s="197"/>
      <c r="M19" s="195"/>
      <c r="N19" s="197"/>
      <c r="O19" s="198"/>
      <c r="P19" s="197"/>
      <c r="Q19" s="196"/>
    </row>
    <row r="20" spans="1:17" s="186" customFormat="1" ht="16.2" thickBot="1" x14ac:dyDescent="0.3">
      <c r="A20" s="199"/>
      <c r="B20" s="187" t="s">
        <v>208</v>
      </c>
      <c r="C20" s="85" t="s">
        <v>209</v>
      </c>
      <c r="D20" s="74" t="s">
        <v>111</v>
      </c>
      <c r="E20" s="107"/>
      <c r="F20" s="200">
        <f>SUM(F15:F18)</f>
        <v>3735599</v>
      </c>
      <c r="G20" s="201">
        <f t="shared" ref="G20:L20" si="3">SUM(G15:G18)</f>
        <v>386114</v>
      </c>
      <c r="H20" s="201">
        <f t="shared" si="3"/>
        <v>0</v>
      </c>
      <c r="I20" s="201">
        <f t="shared" si="3"/>
        <v>0</v>
      </c>
      <c r="J20" s="201">
        <f t="shared" si="3"/>
        <v>4121713</v>
      </c>
      <c r="K20" s="201">
        <f t="shared" si="3"/>
        <v>602493</v>
      </c>
      <c r="L20" s="202">
        <f t="shared" si="3"/>
        <v>3519220</v>
      </c>
      <c r="M20" s="203"/>
      <c r="N20" s="200">
        <f t="shared" ref="N20:P20" si="4">SUM(N15:N18)</f>
        <v>0</v>
      </c>
      <c r="O20" s="201">
        <f t="shared" si="4"/>
        <v>0</v>
      </c>
      <c r="P20" s="202">
        <f t="shared" si="4"/>
        <v>3519220</v>
      </c>
      <c r="Q20" s="204"/>
    </row>
    <row r="21" spans="1:17" s="186" customFormat="1" ht="15.6" x14ac:dyDescent="0.25">
      <c r="A21" s="199"/>
      <c r="B21" s="187"/>
      <c r="C21" s="85"/>
      <c r="D21" s="74"/>
      <c r="E21" s="107"/>
      <c r="F21" s="197"/>
      <c r="G21" s="197"/>
      <c r="H21" s="197"/>
      <c r="I21" s="197"/>
      <c r="J21" s="197"/>
      <c r="K21" s="197"/>
      <c r="L21" s="197"/>
      <c r="M21" s="203"/>
      <c r="N21" s="197"/>
      <c r="O21" s="205"/>
      <c r="P21" s="197"/>
      <c r="Q21" s="204"/>
    </row>
    <row r="22" spans="1:17" s="186" customFormat="1" ht="15.6" x14ac:dyDescent="0.25">
      <c r="A22" s="199"/>
      <c r="B22" s="187"/>
      <c r="C22" s="85"/>
      <c r="D22" s="74"/>
      <c r="E22" s="107"/>
      <c r="F22" s="197"/>
      <c r="G22" s="197"/>
      <c r="H22" s="197"/>
      <c r="I22" s="197"/>
      <c r="J22" s="197"/>
      <c r="K22" s="197"/>
      <c r="L22" s="197"/>
      <c r="M22" s="197"/>
      <c r="N22" s="206"/>
      <c r="O22" s="205"/>
      <c r="P22" s="206"/>
      <c r="Q22" s="204"/>
    </row>
    <row r="23" spans="1:17" s="186" customFormat="1" ht="15.6" x14ac:dyDescent="0.25">
      <c r="A23" s="199"/>
      <c r="B23" s="187"/>
      <c r="C23" s="86" t="s">
        <v>210</v>
      </c>
      <c r="D23" s="190" t="s">
        <v>111</v>
      </c>
      <c r="E23" s="185"/>
      <c r="F23" s="206"/>
      <c r="G23" s="206"/>
      <c r="H23" s="206"/>
      <c r="I23" s="206"/>
      <c r="J23" s="206"/>
      <c r="K23" s="206"/>
      <c r="L23" s="206"/>
      <c r="M23" s="206"/>
      <c r="N23" s="206"/>
      <c r="O23" s="205"/>
      <c r="P23" s="206"/>
      <c r="Q23" s="204"/>
    </row>
    <row r="24" spans="1:17" s="186" customFormat="1" ht="15.6" x14ac:dyDescent="0.25">
      <c r="A24" s="199"/>
      <c r="B24" s="187"/>
      <c r="C24" s="86"/>
      <c r="D24" s="190"/>
      <c r="E24" s="185"/>
      <c r="F24" s="206"/>
      <c r="G24" s="206"/>
      <c r="H24" s="206"/>
      <c r="I24" s="206"/>
      <c r="J24" s="206"/>
      <c r="K24" s="206"/>
      <c r="L24" s="206"/>
      <c r="M24" s="206"/>
      <c r="N24" s="197"/>
      <c r="O24" s="207"/>
      <c r="P24" s="197"/>
      <c r="Q24" s="204"/>
    </row>
    <row r="25" spans="1:17" s="179" customFormat="1" ht="15.6" x14ac:dyDescent="0.25">
      <c r="A25" s="193"/>
      <c r="B25" s="156" t="s">
        <v>211</v>
      </c>
      <c r="C25" s="85" t="s">
        <v>212</v>
      </c>
      <c r="D25" s="74"/>
      <c r="E25" s="107"/>
      <c r="F25" s="194">
        <v>4222888</v>
      </c>
      <c r="G25" s="194">
        <v>5241434</v>
      </c>
      <c r="H25" s="194">
        <v>0</v>
      </c>
      <c r="I25" s="194">
        <v>0</v>
      </c>
      <c r="J25" s="194">
        <f t="shared" ref="J25:J34" si="5">SUM(F25:I25)</f>
        <v>9464322</v>
      </c>
      <c r="K25" s="194">
        <v>916056</v>
      </c>
      <c r="L25" s="194">
        <f t="shared" ref="L25:L34" si="6">J25-K25</f>
        <v>8548266</v>
      </c>
      <c r="M25" s="195"/>
      <c r="N25" s="194">
        <v>0</v>
      </c>
      <c r="O25" s="194">
        <v>0</v>
      </c>
      <c r="P25" s="194">
        <f t="shared" ref="P25:P34" si="7">L25-N25-O25</f>
        <v>8548266</v>
      </c>
      <c r="Q25" s="208"/>
    </row>
    <row r="26" spans="1:17" s="179" customFormat="1" ht="15.6" x14ac:dyDescent="0.25">
      <c r="A26" s="193"/>
      <c r="B26" s="156" t="s">
        <v>213</v>
      </c>
      <c r="C26" s="85" t="s">
        <v>214</v>
      </c>
      <c r="D26" s="74"/>
      <c r="E26" s="107"/>
      <c r="F26" s="194">
        <v>1613141</v>
      </c>
      <c r="G26" s="194">
        <v>9088244</v>
      </c>
      <c r="H26" s="194">
        <v>0</v>
      </c>
      <c r="I26" s="194">
        <v>0</v>
      </c>
      <c r="J26" s="194">
        <f t="shared" si="5"/>
        <v>10701385</v>
      </c>
      <c r="K26" s="194">
        <v>152641</v>
      </c>
      <c r="L26" s="194">
        <f t="shared" si="6"/>
        <v>10548744</v>
      </c>
      <c r="M26" s="195"/>
      <c r="N26" s="194">
        <v>112420</v>
      </c>
      <c r="O26" s="194">
        <v>0</v>
      </c>
      <c r="P26" s="194">
        <f t="shared" si="7"/>
        <v>10436324</v>
      </c>
      <c r="Q26" s="208"/>
    </row>
    <row r="27" spans="1:17" s="179" customFormat="1" ht="15.6" x14ac:dyDescent="0.25">
      <c r="A27" s="193"/>
      <c r="B27" s="156" t="s">
        <v>215</v>
      </c>
      <c r="C27" s="85" t="s">
        <v>216</v>
      </c>
      <c r="D27" s="74"/>
      <c r="E27" s="107"/>
      <c r="F27" s="194">
        <v>1632844</v>
      </c>
      <c r="G27" s="194">
        <v>2074584</v>
      </c>
      <c r="H27" s="194">
        <v>21126</v>
      </c>
      <c r="I27" s="194">
        <v>0</v>
      </c>
      <c r="J27" s="194">
        <f t="shared" si="5"/>
        <v>3728554</v>
      </c>
      <c r="K27" s="194">
        <v>348363</v>
      </c>
      <c r="L27" s="194">
        <f t="shared" si="6"/>
        <v>3380191</v>
      </c>
      <c r="M27" s="195"/>
      <c r="N27" s="194">
        <v>575125</v>
      </c>
      <c r="O27" s="194">
        <v>0</v>
      </c>
      <c r="P27" s="194">
        <f t="shared" si="7"/>
        <v>2805066</v>
      </c>
      <c r="Q27" s="208"/>
    </row>
    <row r="28" spans="1:17" s="179" customFormat="1" ht="15.6" x14ac:dyDescent="0.25">
      <c r="A28" s="193"/>
      <c r="B28" s="156" t="s">
        <v>217</v>
      </c>
      <c r="C28" s="85" t="s">
        <v>218</v>
      </c>
      <c r="D28" s="74"/>
      <c r="E28" s="107"/>
      <c r="F28" s="194">
        <v>93179</v>
      </c>
      <c r="G28" s="194">
        <v>1765150</v>
      </c>
      <c r="H28" s="194">
        <v>0</v>
      </c>
      <c r="I28" s="194">
        <v>0</v>
      </c>
      <c r="J28" s="194">
        <f t="shared" si="5"/>
        <v>1858329</v>
      </c>
      <c r="K28" s="194">
        <v>7391</v>
      </c>
      <c r="L28" s="194">
        <f t="shared" si="6"/>
        <v>1850938</v>
      </c>
      <c r="M28" s="195"/>
      <c r="N28" s="194">
        <v>0</v>
      </c>
      <c r="O28" s="194">
        <v>0</v>
      </c>
      <c r="P28" s="194">
        <f t="shared" si="7"/>
        <v>1850938</v>
      </c>
      <c r="Q28" s="208"/>
    </row>
    <row r="29" spans="1:17" s="179" customFormat="1" ht="15.6" x14ac:dyDescent="0.25">
      <c r="A29" s="193"/>
      <c r="B29" s="156" t="s">
        <v>219</v>
      </c>
      <c r="C29" s="85" t="s">
        <v>220</v>
      </c>
      <c r="D29" s="74"/>
      <c r="E29" s="107"/>
      <c r="F29" s="194">
        <v>315205</v>
      </c>
      <c r="G29" s="194">
        <v>589052</v>
      </c>
      <c r="H29" s="194">
        <v>0</v>
      </c>
      <c r="I29" s="194">
        <v>0</v>
      </c>
      <c r="J29" s="194">
        <f t="shared" si="5"/>
        <v>904257</v>
      </c>
      <c r="K29" s="194">
        <v>419718</v>
      </c>
      <c r="L29" s="194">
        <f t="shared" si="6"/>
        <v>484539</v>
      </c>
      <c r="M29" s="195"/>
      <c r="N29" s="194">
        <v>0</v>
      </c>
      <c r="O29" s="194">
        <v>0</v>
      </c>
      <c r="P29" s="194">
        <f t="shared" si="7"/>
        <v>484539</v>
      </c>
      <c r="Q29" s="208"/>
    </row>
    <row r="30" spans="1:17" s="179" customFormat="1" ht="15.6" x14ac:dyDescent="0.25">
      <c r="A30" s="193"/>
      <c r="B30" s="156" t="s">
        <v>221</v>
      </c>
      <c r="C30" s="85" t="s">
        <v>222</v>
      </c>
      <c r="D30" s="74"/>
      <c r="E30" s="107"/>
      <c r="F30" s="194">
        <v>440269</v>
      </c>
      <c r="G30" s="194">
        <v>0</v>
      </c>
      <c r="H30" s="194">
        <v>0</v>
      </c>
      <c r="I30" s="194">
        <v>0</v>
      </c>
      <c r="J30" s="194">
        <f t="shared" si="5"/>
        <v>440269</v>
      </c>
      <c r="K30" s="194">
        <v>3996</v>
      </c>
      <c r="L30" s="194">
        <f t="shared" si="6"/>
        <v>436273</v>
      </c>
      <c r="M30" s="195"/>
      <c r="N30" s="194">
        <v>0</v>
      </c>
      <c r="O30" s="194">
        <v>0</v>
      </c>
      <c r="P30" s="194">
        <f t="shared" si="7"/>
        <v>436273</v>
      </c>
      <c r="Q30" s="208"/>
    </row>
    <row r="31" spans="1:17" s="179" customFormat="1" ht="15.6" x14ac:dyDescent="0.25">
      <c r="A31" s="193"/>
      <c r="B31" s="156" t="s">
        <v>223</v>
      </c>
      <c r="C31" s="85" t="s">
        <v>224</v>
      </c>
      <c r="D31" s="74"/>
      <c r="E31" s="107"/>
      <c r="F31" s="194">
        <v>0</v>
      </c>
      <c r="G31" s="194">
        <v>0</v>
      </c>
      <c r="H31" s="194">
        <v>0</v>
      </c>
      <c r="I31" s="194">
        <v>0</v>
      </c>
      <c r="J31" s="194">
        <f t="shared" si="5"/>
        <v>0</v>
      </c>
      <c r="K31" s="194">
        <v>0</v>
      </c>
      <c r="L31" s="194">
        <f t="shared" si="6"/>
        <v>0</v>
      </c>
      <c r="M31" s="195"/>
      <c r="N31" s="194">
        <v>0</v>
      </c>
      <c r="O31" s="194">
        <v>0</v>
      </c>
      <c r="P31" s="194">
        <f t="shared" si="7"/>
        <v>0</v>
      </c>
      <c r="Q31" s="208"/>
    </row>
    <row r="32" spans="1:17" s="179" customFormat="1" ht="15.6" x14ac:dyDescent="0.25">
      <c r="A32" s="193"/>
      <c r="B32" s="156" t="s">
        <v>225</v>
      </c>
      <c r="C32" s="85" t="s">
        <v>226</v>
      </c>
      <c r="D32" s="74" t="s">
        <v>111</v>
      </c>
      <c r="E32" s="209"/>
      <c r="F32" s="194">
        <v>0</v>
      </c>
      <c r="G32" s="194">
        <v>0</v>
      </c>
      <c r="H32" s="194">
        <v>0</v>
      </c>
      <c r="I32" s="194">
        <v>0</v>
      </c>
      <c r="J32" s="194">
        <f t="shared" si="5"/>
        <v>0</v>
      </c>
      <c r="K32" s="194">
        <v>0</v>
      </c>
      <c r="L32" s="194">
        <f t="shared" si="6"/>
        <v>0</v>
      </c>
      <c r="M32" s="203"/>
      <c r="N32" s="194">
        <v>0</v>
      </c>
      <c r="O32" s="194">
        <v>0</v>
      </c>
      <c r="P32" s="194">
        <f t="shared" si="7"/>
        <v>0</v>
      </c>
      <c r="Q32" s="208"/>
    </row>
    <row r="33" spans="1:17" s="179" customFormat="1" ht="15.6" x14ac:dyDescent="0.25">
      <c r="A33" s="193"/>
      <c r="B33" s="156" t="s">
        <v>227</v>
      </c>
      <c r="C33" s="85" t="s">
        <v>228</v>
      </c>
      <c r="D33" s="74"/>
      <c r="E33" s="106"/>
      <c r="F33" s="194">
        <v>523741</v>
      </c>
      <c r="G33" s="194">
        <v>2375468</v>
      </c>
      <c r="H33" s="194">
        <v>0</v>
      </c>
      <c r="I33" s="194">
        <v>0</v>
      </c>
      <c r="J33" s="194">
        <f t="shared" si="5"/>
        <v>2899209</v>
      </c>
      <c r="K33" s="194">
        <v>42421</v>
      </c>
      <c r="L33" s="194">
        <f t="shared" si="6"/>
        <v>2856788</v>
      </c>
      <c r="M33" s="195"/>
      <c r="N33" s="194">
        <v>0</v>
      </c>
      <c r="O33" s="194">
        <v>0</v>
      </c>
      <c r="P33" s="194">
        <f t="shared" si="7"/>
        <v>2856788</v>
      </c>
      <c r="Q33" s="208"/>
    </row>
    <row r="34" spans="1:17" s="179" customFormat="1" ht="15.6" x14ac:dyDescent="0.25">
      <c r="A34" s="193"/>
      <c r="B34" s="156" t="s">
        <v>229</v>
      </c>
      <c r="C34" s="91" t="s">
        <v>230</v>
      </c>
      <c r="D34" s="74"/>
      <c r="E34" s="106"/>
      <c r="F34" s="194">
        <v>746612</v>
      </c>
      <c r="G34" s="194">
        <v>976404</v>
      </c>
      <c r="H34" s="194">
        <v>0</v>
      </c>
      <c r="I34" s="194">
        <v>0</v>
      </c>
      <c r="J34" s="194">
        <f t="shared" si="5"/>
        <v>1723016</v>
      </c>
      <c r="K34" s="194">
        <v>25009</v>
      </c>
      <c r="L34" s="194">
        <f t="shared" si="6"/>
        <v>1698007</v>
      </c>
      <c r="M34" s="195"/>
      <c r="N34" s="194">
        <v>490553</v>
      </c>
      <c r="O34" s="194">
        <v>0</v>
      </c>
      <c r="P34" s="194">
        <f t="shared" si="7"/>
        <v>1207454</v>
      </c>
      <c r="Q34" s="208"/>
    </row>
    <row r="35" spans="1:17" s="179" customFormat="1" ht="16.2" thickBot="1" x14ac:dyDescent="0.3">
      <c r="A35" s="193"/>
      <c r="B35" s="156"/>
      <c r="C35" s="85"/>
      <c r="D35" s="74"/>
      <c r="E35" s="106"/>
      <c r="F35" s="210"/>
      <c r="G35" s="210"/>
      <c r="H35" s="210"/>
      <c r="I35" s="210"/>
      <c r="J35" s="210"/>
      <c r="K35" s="210"/>
      <c r="L35" s="197"/>
      <c r="M35" s="195"/>
      <c r="N35" s="197"/>
      <c r="O35" s="198"/>
      <c r="P35" s="197"/>
      <c r="Q35" s="208"/>
    </row>
    <row r="36" spans="1:17" s="186" customFormat="1" ht="16.2" thickBot="1" x14ac:dyDescent="0.3">
      <c r="A36" s="199"/>
      <c r="B36" s="156" t="s">
        <v>231</v>
      </c>
      <c r="C36" s="85" t="s">
        <v>232</v>
      </c>
      <c r="D36" s="74" t="s">
        <v>111</v>
      </c>
      <c r="E36" s="211"/>
      <c r="F36" s="200">
        <f>SUM(F25:F34)</f>
        <v>9587879</v>
      </c>
      <c r="G36" s="212">
        <f>SUM(G25:G34)</f>
        <v>22110336</v>
      </c>
      <c r="H36" s="201">
        <f t="shared" ref="H36:L36" si="8">SUM(H25:H34)</f>
        <v>21126</v>
      </c>
      <c r="I36" s="212">
        <f t="shared" si="8"/>
        <v>0</v>
      </c>
      <c r="J36" s="201">
        <f t="shared" si="8"/>
        <v>31719341</v>
      </c>
      <c r="K36" s="212">
        <f t="shared" si="8"/>
        <v>1915595</v>
      </c>
      <c r="L36" s="202">
        <f t="shared" si="8"/>
        <v>29803746</v>
      </c>
      <c r="M36" s="203"/>
      <c r="N36" s="200">
        <f t="shared" ref="N36:P36" si="9">SUM(N25:N34)</f>
        <v>1178098</v>
      </c>
      <c r="O36" s="201">
        <f t="shared" si="9"/>
        <v>0</v>
      </c>
      <c r="P36" s="202">
        <f t="shared" si="9"/>
        <v>28625648</v>
      </c>
      <c r="Q36" s="204"/>
    </row>
    <row r="37" spans="1:17" s="186" customFormat="1" ht="15.6" x14ac:dyDescent="0.25">
      <c r="A37" s="199"/>
      <c r="B37" s="187"/>
      <c r="C37" s="85"/>
      <c r="D37" s="74"/>
      <c r="E37" s="211"/>
      <c r="F37" s="210"/>
      <c r="G37" s="213"/>
      <c r="H37" s="210"/>
      <c r="I37" s="213"/>
      <c r="J37" s="210"/>
      <c r="K37" s="213"/>
      <c r="L37" s="197"/>
      <c r="M37" s="203"/>
      <c r="N37" s="197"/>
      <c r="O37" s="205"/>
      <c r="P37" s="197"/>
      <c r="Q37" s="204"/>
    </row>
    <row r="38" spans="1:17" s="186" customFormat="1" ht="15.6" x14ac:dyDescent="0.25">
      <c r="A38" s="199"/>
      <c r="B38" s="187"/>
      <c r="C38" s="85"/>
      <c r="D38" s="74"/>
      <c r="E38" s="107"/>
      <c r="F38" s="197"/>
      <c r="G38" s="197"/>
      <c r="H38" s="197"/>
      <c r="I38" s="197"/>
      <c r="J38" s="197"/>
      <c r="K38" s="197"/>
      <c r="L38" s="197"/>
      <c r="M38" s="197"/>
      <c r="N38" s="197"/>
      <c r="O38" s="205"/>
      <c r="P38" s="197"/>
      <c r="Q38" s="204"/>
    </row>
    <row r="39" spans="1:17" s="186" customFormat="1" ht="15.6" x14ac:dyDescent="0.25">
      <c r="A39" s="199"/>
      <c r="B39" s="187"/>
      <c r="C39" s="86" t="s">
        <v>233</v>
      </c>
      <c r="D39" s="74"/>
      <c r="E39" s="107"/>
      <c r="F39" s="197"/>
      <c r="G39" s="197"/>
      <c r="H39" s="197"/>
      <c r="I39" s="197"/>
      <c r="J39" s="197"/>
      <c r="K39" s="197"/>
      <c r="L39" s="197"/>
      <c r="M39" s="197"/>
      <c r="N39" s="197"/>
      <c r="O39" s="205"/>
      <c r="P39" s="197"/>
      <c r="Q39" s="204"/>
    </row>
    <row r="40" spans="1:17" s="186" customFormat="1" ht="16.2" thickBot="1" x14ac:dyDescent="0.3">
      <c r="A40" s="199"/>
      <c r="B40" s="187"/>
      <c r="C40" s="85"/>
      <c r="D40" s="74"/>
      <c r="E40" s="107"/>
      <c r="F40" s="197"/>
      <c r="G40" s="197"/>
      <c r="H40" s="197"/>
      <c r="I40" s="197"/>
      <c r="J40" s="197"/>
      <c r="K40" s="197"/>
      <c r="L40" s="197"/>
      <c r="M40" s="197"/>
      <c r="N40" s="197"/>
      <c r="O40" s="207"/>
      <c r="P40" s="197"/>
      <c r="Q40" s="204"/>
    </row>
    <row r="41" spans="1:17" s="186" customFormat="1" ht="16.2" thickBot="1" x14ac:dyDescent="0.3">
      <c r="A41" s="199"/>
      <c r="B41" s="187" t="s">
        <v>234</v>
      </c>
      <c r="C41" s="85" t="s">
        <v>235</v>
      </c>
      <c r="D41" s="74"/>
      <c r="E41" s="107"/>
      <c r="F41" s="200">
        <v>600590</v>
      </c>
      <c r="G41" s="201">
        <v>0</v>
      </c>
      <c r="H41" s="201">
        <v>0</v>
      </c>
      <c r="I41" s="201">
        <v>0</v>
      </c>
      <c r="J41" s="201">
        <f t="shared" ref="J41" si="10">SUM(F41:I41)</f>
        <v>600590</v>
      </c>
      <c r="K41" s="201">
        <v>9788</v>
      </c>
      <c r="L41" s="202">
        <f t="shared" ref="L41" si="11">J41-K41</f>
        <v>590802</v>
      </c>
      <c r="M41" s="197"/>
      <c r="N41" s="200">
        <v>0</v>
      </c>
      <c r="O41" s="201">
        <v>0</v>
      </c>
      <c r="P41" s="202">
        <f>L41-N41-O41</f>
        <v>590802</v>
      </c>
      <c r="Q41" s="204"/>
    </row>
    <row r="42" spans="1:17" s="186" customFormat="1" ht="15.6" x14ac:dyDescent="0.25">
      <c r="A42" s="199"/>
      <c r="B42" s="187"/>
      <c r="C42" s="85"/>
      <c r="D42" s="74"/>
      <c r="E42" s="107"/>
      <c r="F42" s="197"/>
      <c r="G42" s="197"/>
      <c r="H42" s="197"/>
      <c r="I42" s="197"/>
      <c r="J42" s="197"/>
      <c r="K42" s="197"/>
      <c r="L42" s="197"/>
      <c r="M42" s="197"/>
      <c r="N42" s="197"/>
      <c r="O42" s="205"/>
      <c r="P42" s="197"/>
      <c r="Q42" s="204"/>
    </row>
    <row r="43" spans="1:17" s="186" customFormat="1" ht="15.6" x14ac:dyDescent="0.25">
      <c r="A43" s="199"/>
      <c r="B43" s="187"/>
      <c r="C43" s="85"/>
      <c r="D43" s="74"/>
      <c r="E43" s="107"/>
      <c r="F43" s="197"/>
      <c r="G43" s="197"/>
      <c r="H43" s="197"/>
      <c r="I43" s="197"/>
      <c r="J43" s="197"/>
      <c r="K43" s="197"/>
      <c r="L43" s="197"/>
      <c r="M43" s="197"/>
      <c r="N43" s="206"/>
      <c r="O43" s="205"/>
      <c r="P43" s="206"/>
      <c r="Q43" s="204"/>
    </row>
    <row r="44" spans="1:17" s="186" customFormat="1" ht="31.2" x14ac:dyDescent="0.25">
      <c r="A44" s="199"/>
      <c r="B44" s="187"/>
      <c r="C44" s="86" t="s">
        <v>236</v>
      </c>
      <c r="D44" s="190" t="s">
        <v>111</v>
      </c>
      <c r="E44" s="185"/>
      <c r="F44" s="206"/>
      <c r="G44" s="206"/>
      <c r="H44" s="206"/>
      <c r="I44" s="206"/>
      <c r="J44" s="206"/>
      <c r="K44" s="206"/>
      <c r="L44" s="206"/>
      <c r="M44" s="206"/>
      <c r="N44" s="206"/>
      <c r="O44" s="205"/>
      <c r="P44" s="206"/>
      <c r="Q44" s="204"/>
    </row>
    <row r="45" spans="1:17" s="186" customFormat="1" ht="15.6" x14ac:dyDescent="0.25">
      <c r="A45" s="199"/>
      <c r="B45" s="187"/>
      <c r="C45" s="86"/>
      <c r="D45" s="190"/>
      <c r="E45" s="185"/>
      <c r="F45" s="206"/>
      <c r="G45" s="206"/>
      <c r="H45" s="206"/>
      <c r="I45" s="206"/>
      <c r="J45" s="206"/>
      <c r="K45" s="206"/>
      <c r="L45" s="206"/>
      <c r="M45" s="206"/>
      <c r="N45" s="197"/>
      <c r="O45" s="207"/>
      <c r="P45" s="197"/>
      <c r="Q45" s="204"/>
    </row>
    <row r="46" spans="1:17" s="179" customFormat="1" ht="15.6" x14ac:dyDescent="0.25">
      <c r="A46" s="193"/>
      <c r="B46" s="156" t="s">
        <v>237</v>
      </c>
      <c r="C46" s="85" t="s">
        <v>238</v>
      </c>
      <c r="D46" s="74"/>
      <c r="E46" s="107"/>
      <c r="F46" s="194">
        <v>11166433</v>
      </c>
      <c r="G46" s="194">
        <v>1155865</v>
      </c>
      <c r="H46" s="194">
        <v>89685</v>
      </c>
      <c r="I46" s="194">
        <v>0</v>
      </c>
      <c r="J46" s="194">
        <f t="shared" ref="J46:J48" si="12">SUM(F46:I46)</f>
        <v>12411983</v>
      </c>
      <c r="K46" s="194">
        <v>850258</v>
      </c>
      <c r="L46" s="194">
        <f t="shared" ref="L46:L48" si="13">J46-K46</f>
        <v>11561725</v>
      </c>
      <c r="M46" s="195"/>
      <c r="N46" s="194">
        <v>1341896</v>
      </c>
      <c r="O46" s="194">
        <v>0</v>
      </c>
      <c r="P46" s="194">
        <f t="shared" ref="P46:P48" si="14">L46-N46-O46</f>
        <v>10219829</v>
      </c>
      <c r="Q46" s="208"/>
    </row>
    <row r="47" spans="1:17" s="179" customFormat="1" ht="15.6" x14ac:dyDescent="0.25">
      <c r="A47" s="193"/>
      <c r="B47" s="156" t="s">
        <v>239</v>
      </c>
      <c r="C47" s="85" t="s">
        <v>240</v>
      </c>
      <c r="D47" s="74"/>
      <c r="E47" s="107"/>
      <c r="F47" s="194">
        <v>6063266</v>
      </c>
      <c r="G47" s="194">
        <v>450</v>
      </c>
      <c r="H47" s="194">
        <v>0</v>
      </c>
      <c r="I47" s="194">
        <v>0</v>
      </c>
      <c r="J47" s="194">
        <f t="shared" si="12"/>
        <v>6063716</v>
      </c>
      <c r="K47" s="194">
        <v>190015</v>
      </c>
      <c r="L47" s="194">
        <f t="shared" si="13"/>
        <v>5873701</v>
      </c>
      <c r="M47" s="195"/>
      <c r="N47" s="194">
        <v>341995</v>
      </c>
      <c r="O47" s="194">
        <v>0</v>
      </c>
      <c r="P47" s="194">
        <f t="shared" si="14"/>
        <v>5531706</v>
      </c>
      <c r="Q47" s="208"/>
    </row>
    <row r="48" spans="1:17" s="179" customFormat="1" ht="15.6" x14ac:dyDescent="0.25">
      <c r="A48" s="193"/>
      <c r="B48" s="156" t="s">
        <v>241</v>
      </c>
      <c r="C48" s="85" t="s">
        <v>242</v>
      </c>
      <c r="D48" s="74"/>
      <c r="E48" s="107"/>
      <c r="F48" s="194">
        <v>852146</v>
      </c>
      <c r="G48" s="194">
        <v>0</v>
      </c>
      <c r="H48" s="194">
        <v>0</v>
      </c>
      <c r="I48" s="194">
        <v>0</v>
      </c>
      <c r="J48" s="194">
        <f t="shared" si="12"/>
        <v>852146</v>
      </c>
      <c r="K48" s="194">
        <v>308248</v>
      </c>
      <c r="L48" s="194">
        <f t="shared" si="13"/>
        <v>543898</v>
      </c>
      <c r="M48" s="195"/>
      <c r="N48" s="194">
        <v>1250</v>
      </c>
      <c r="O48" s="194">
        <v>0</v>
      </c>
      <c r="P48" s="194">
        <f t="shared" si="14"/>
        <v>542648</v>
      </c>
      <c r="Q48" s="208"/>
    </row>
    <row r="49" spans="1:17" s="179" customFormat="1" ht="16.2" thickBot="1" x14ac:dyDescent="0.3">
      <c r="A49" s="193"/>
      <c r="B49" s="156"/>
      <c r="C49" s="85"/>
      <c r="D49" s="74"/>
      <c r="E49" s="107"/>
      <c r="F49" s="197"/>
      <c r="G49" s="197"/>
      <c r="H49" s="197"/>
      <c r="I49" s="197"/>
      <c r="J49" s="197"/>
      <c r="K49" s="197"/>
      <c r="L49" s="197"/>
      <c r="M49" s="195"/>
      <c r="N49" s="197"/>
      <c r="O49" s="198"/>
      <c r="P49" s="197"/>
      <c r="Q49" s="208"/>
    </row>
    <row r="50" spans="1:17" s="216" customFormat="1" ht="16.2" thickBot="1" x14ac:dyDescent="0.3">
      <c r="A50" s="214"/>
      <c r="B50" s="187" t="s">
        <v>243</v>
      </c>
      <c r="C50" s="85" t="s">
        <v>244</v>
      </c>
      <c r="D50" s="74" t="s">
        <v>111</v>
      </c>
      <c r="E50" s="107"/>
      <c r="F50" s="200">
        <f>SUM(F46:F48)</f>
        <v>18081845</v>
      </c>
      <c r="G50" s="201">
        <f t="shared" ref="G50:L50" si="15">SUM(G46:G48)</f>
        <v>1156315</v>
      </c>
      <c r="H50" s="201">
        <f t="shared" si="15"/>
        <v>89685</v>
      </c>
      <c r="I50" s="201">
        <f>SUM(I46:I49)</f>
        <v>0</v>
      </c>
      <c r="J50" s="201">
        <f t="shared" si="15"/>
        <v>19327845</v>
      </c>
      <c r="K50" s="201">
        <f t="shared" si="15"/>
        <v>1348521</v>
      </c>
      <c r="L50" s="202">
        <f t="shared" si="15"/>
        <v>17979324</v>
      </c>
      <c r="M50" s="203"/>
      <c r="N50" s="200">
        <f t="shared" ref="N50:P50" si="16">SUM(N46:N48)</f>
        <v>1685141</v>
      </c>
      <c r="O50" s="201">
        <f t="shared" si="16"/>
        <v>0</v>
      </c>
      <c r="P50" s="202">
        <f t="shared" si="16"/>
        <v>16294183</v>
      </c>
      <c r="Q50" s="215"/>
    </row>
    <row r="51" spans="1:17" s="216" customFormat="1" ht="15.6" x14ac:dyDescent="0.25">
      <c r="A51" s="214"/>
      <c r="B51" s="187"/>
      <c r="C51" s="85"/>
      <c r="D51" s="74"/>
      <c r="E51" s="107"/>
      <c r="F51" s="197"/>
      <c r="G51" s="197"/>
      <c r="H51" s="197"/>
      <c r="I51" s="197"/>
      <c r="J51" s="197"/>
      <c r="K51" s="197"/>
      <c r="L51" s="197"/>
      <c r="M51" s="203"/>
      <c r="N51" s="197"/>
      <c r="O51" s="198"/>
      <c r="P51" s="197"/>
      <c r="Q51" s="215"/>
    </row>
    <row r="52" spans="1:17" s="216" customFormat="1" ht="15.6" x14ac:dyDescent="0.25">
      <c r="A52" s="214"/>
      <c r="B52" s="187"/>
      <c r="C52" s="85"/>
      <c r="D52" s="74"/>
      <c r="E52" s="107"/>
      <c r="F52" s="197"/>
      <c r="G52" s="197"/>
      <c r="H52" s="197"/>
      <c r="I52" s="197"/>
      <c r="J52" s="197"/>
      <c r="K52" s="197"/>
      <c r="L52" s="197"/>
      <c r="M52" s="203"/>
      <c r="N52" s="197"/>
      <c r="O52" s="198"/>
      <c r="P52" s="197"/>
      <c r="Q52" s="215"/>
    </row>
    <row r="53" spans="1:17" s="220" customFormat="1" ht="15.6" x14ac:dyDescent="0.25">
      <c r="A53" s="217"/>
      <c r="B53" s="218"/>
      <c r="C53" s="86" t="s">
        <v>245</v>
      </c>
      <c r="D53" s="74" t="s">
        <v>111</v>
      </c>
      <c r="E53" s="107"/>
      <c r="F53" s="197"/>
      <c r="G53" s="197"/>
      <c r="H53" s="197"/>
      <c r="I53" s="197"/>
      <c r="J53" s="197"/>
      <c r="K53" s="197"/>
      <c r="L53" s="197"/>
      <c r="M53" s="197"/>
      <c r="N53" s="197"/>
      <c r="O53" s="205"/>
      <c r="P53" s="197"/>
      <c r="Q53" s="219"/>
    </row>
    <row r="54" spans="1:17" s="220" customFormat="1" ht="15.6" x14ac:dyDescent="0.25">
      <c r="A54" s="217"/>
      <c r="B54" s="218"/>
      <c r="C54" s="85"/>
      <c r="D54" s="74"/>
      <c r="E54" s="107"/>
      <c r="F54" s="197"/>
      <c r="G54" s="197"/>
      <c r="H54" s="197"/>
      <c r="I54" s="197"/>
      <c r="J54" s="197"/>
      <c r="K54" s="197"/>
      <c r="L54" s="197"/>
      <c r="M54" s="197"/>
      <c r="N54" s="197"/>
      <c r="O54" s="207"/>
      <c r="P54" s="197"/>
      <c r="Q54" s="219"/>
    </row>
    <row r="55" spans="1:17" s="220" customFormat="1" ht="15.6" x14ac:dyDescent="0.25">
      <c r="A55" s="217"/>
      <c r="B55" s="218" t="s">
        <v>246</v>
      </c>
      <c r="C55" s="85" t="s">
        <v>247</v>
      </c>
      <c r="D55" s="74"/>
      <c r="E55" s="107"/>
      <c r="F55" s="194">
        <v>59064</v>
      </c>
      <c r="G55" s="194">
        <v>1025298</v>
      </c>
      <c r="H55" s="194">
        <v>0</v>
      </c>
      <c r="I55" s="194">
        <v>0</v>
      </c>
      <c r="J55" s="194">
        <f t="shared" ref="J55:J59" si="17">SUM(F55:I55)</f>
        <v>1084362</v>
      </c>
      <c r="K55" s="194">
        <v>0</v>
      </c>
      <c r="L55" s="194">
        <f t="shared" ref="L55:L59" si="18">J55-K55</f>
        <v>1084362</v>
      </c>
      <c r="M55" s="197"/>
      <c r="N55" s="194">
        <v>0</v>
      </c>
      <c r="O55" s="194">
        <v>0</v>
      </c>
      <c r="P55" s="194">
        <f t="shared" ref="P55:P59" si="19">L55-N55-O55</f>
        <v>1084362</v>
      </c>
      <c r="Q55" s="219"/>
    </row>
    <row r="56" spans="1:17" s="220" customFormat="1" ht="15.6" x14ac:dyDescent="0.25">
      <c r="A56" s="217"/>
      <c r="B56" s="218" t="s">
        <v>248</v>
      </c>
      <c r="C56" s="85" t="s">
        <v>249</v>
      </c>
      <c r="D56" s="74"/>
      <c r="E56" s="107"/>
      <c r="F56" s="194">
        <v>2636501</v>
      </c>
      <c r="G56" s="194">
        <v>697745</v>
      </c>
      <c r="H56" s="194">
        <v>0</v>
      </c>
      <c r="I56" s="194">
        <v>0</v>
      </c>
      <c r="J56" s="194">
        <f t="shared" si="17"/>
        <v>3334246</v>
      </c>
      <c r="K56" s="194">
        <v>22613</v>
      </c>
      <c r="L56" s="194">
        <f t="shared" si="18"/>
        <v>3311633</v>
      </c>
      <c r="M56" s="197"/>
      <c r="N56" s="194">
        <v>0</v>
      </c>
      <c r="O56" s="194">
        <v>0</v>
      </c>
      <c r="P56" s="194">
        <f t="shared" si="19"/>
        <v>3311633</v>
      </c>
      <c r="Q56" s="219"/>
    </row>
    <row r="57" spans="1:17" s="220" customFormat="1" ht="15.6" x14ac:dyDescent="0.25">
      <c r="A57" s="217"/>
      <c r="B57" s="218" t="s">
        <v>250</v>
      </c>
      <c r="C57" s="85" t="s">
        <v>251</v>
      </c>
      <c r="D57" s="74"/>
      <c r="E57" s="107"/>
      <c r="F57" s="194">
        <v>0</v>
      </c>
      <c r="G57" s="194">
        <v>0</v>
      </c>
      <c r="H57" s="194">
        <v>0</v>
      </c>
      <c r="I57" s="194">
        <v>0</v>
      </c>
      <c r="J57" s="194">
        <f t="shared" si="17"/>
        <v>0</v>
      </c>
      <c r="K57" s="194">
        <v>0</v>
      </c>
      <c r="L57" s="194">
        <f t="shared" si="18"/>
        <v>0</v>
      </c>
      <c r="M57" s="197"/>
      <c r="N57" s="194">
        <v>0</v>
      </c>
      <c r="O57" s="194">
        <v>0</v>
      </c>
      <c r="P57" s="194">
        <f t="shared" si="19"/>
        <v>0</v>
      </c>
      <c r="Q57" s="219"/>
    </row>
    <row r="58" spans="1:17" s="220" customFormat="1" ht="15.6" x14ac:dyDescent="0.25">
      <c r="A58" s="217"/>
      <c r="B58" s="218" t="s">
        <v>252</v>
      </c>
      <c r="C58" s="85" t="s">
        <v>253</v>
      </c>
      <c r="D58" s="74"/>
      <c r="E58" s="107"/>
      <c r="F58" s="194">
        <v>4036337</v>
      </c>
      <c r="G58" s="194">
        <v>1931803</v>
      </c>
      <c r="H58" s="194">
        <v>0</v>
      </c>
      <c r="I58" s="194">
        <v>0</v>
      </c>
      <c r="J58" s="194">
        <f t="shared" si="17"/>
        <v>5968140</v>
      </c>
      <c r="K58" s="194">
        <v>122109</v>
      </c>
      <c r="L58" s="194">
        <f t="shared" si="18"/>
        <v>5846031</v>
      </c>
      <c r="M58" s="197"/>
      <c r="N58" s="194">
        <v>1369600</v>
      </c>
      <c r="O58" s="194">
        <v>0</v>
      </c>
      <c r="P58" s="194">
        <f t="shared" si="19"/>
        <v>4476431</v>
      </c>
      <c r="Q58" s="219"/>
    </row>
    <row r="59" spans="1:17" s="220" customFormat="1" ht="15.6" x14ac:dyDescent="0.25">
      <c r="A59" s="217"/>
      <c r="B59" s="218" t="s">
        <v>254</v>
      </c>
      <c r="C59" s="85" t="s">
        <v>255</v>
      </c>
      <c r="D59" s="74"/>
      <c r="E59" s="107"/>
      <c r="F59" s="194">
        <v>2819278</v>
      </c>
      <c r="G59" s="194">
        <v>583275</v>
      </c>
      <c r="H59" s="194">
        <v>0</v>
      </c>
      <c r="I59" s="194">
        <v>0</v>
      </c>
      <c r="J59" s="194">
        <f t="shared" si="17"/>
        <v>3402553</v>
      </c>
      <c r="K59" s="194">
        <v>284673</v>
      </c>
      <c r="L59" s="194">
        <f t="shared" si="18"/>
        <v>3117880</v>
      </c>
      <c r="M59" s="197"/>
      <c r="N59" s="194">
        <v>0</v>
      </c>
      <c r="O59" s="194">
        <v>0</v>
      </c>
      <c r="P59" s="194">
        <f t="shared" si="19"/>
        <v>3117880</v>
      </c>
      <c r="Q59" s="219"/>
    </row>
    <row r="60" spans="1:17" s="220" customFormat="1" ht="16.2" thickBot="1" x14ac:dyDescent="0.3">
      <c r="A60" s="217"/>
      <c r="B60" s="218"/>
      <c r="C60" s="85"/>
      <c r="D60" s="74"/>
      <c r="E60" s="107"/>
      <c r="F60" s="197"/>
      <c r="G60" s="197"/>
      <c r="H60" s="197"/>
      <c r="I60" s="197"/>
      <c r="J60" s="197"/>
      <c r="K60" s="197"/>
      <c r="L60" s="197"/>
      <c r="M60" s="197"/>
      <c r="N60" s="197"/>
      <c r="O60" s="198"/>
      <c r="P60" s="197"/>
      <c r="Q60" s="219"/>
    </row>
    <row r="61" spans="1:17" s="186" customFormat="1" ht="16.2" thickBot="1" x14ac:dyDescent="0.3">
      <c r="A61" s="199"/>
      <c r="B61" s="187" t="s">
        <v>256</v>
      </c>
      <c r="C61" s="85" t="s">
        <v>257</v>
      </c>
      <c r="D61" s="74" t="s">
        <v>111</v>
      </c>
      <c r="E61" s="107"/>
      <c r="F61" s="200">
        <f>SUM(F55:F59)</f>
        <v>9551180</v>
      </c>
      <c r="G61" s="201">
        <f t="shared" ref="G61:L61" si="20">SUM(G55:G59)</f>
        <v>4238121</v>
      </c>
      <c r="H61" s="201">
        <f t="shared" si="20"/>
        <v>0</v>
      </c>
      <c r="I61" s="201">
        <f t="shared" si="20"/>
        <v>0</v>
      </c>
      <c r="J61" s="201">
        <f t="shared" si="20"/>
        <v>13789301</v>
      </c>
      <c r="K61" s="201">
        <f t="shared" si="20"/>
        <v>429395</v>
      </c>
      <c r="L61" s="202">
        <f t="shared" si="20"/>
        <v>13359906</v>
      </c>
      <c r="M61" s="197"/>
      <c r="N61" s="200">
        <f t="shared" ref="N61:P61" si="21">SUM(N55:N59)</f>
        <v>1369600</v>
      </c>
      <c r="O61" s="201">
        <f t="shared" si="21"/>
        <v>0</v>
      </c>
      <c r="P61" s="202">
        <f t="shared" si="21"/>
        <v>11990306</v>
      </c>
      <c r="Q61" s="204"/>
    </row>
    <row r="62" spans="1:17" s="186" customFormat="1" ht="15.6" x14ac:dyDescent="0.25">
      <c r="A62" s="199"/>
      <c r="B62" s="187"/>
      <c r="C62" s="85"/>
      <c r="D62" s="74"/>
      <c r="E62" s="107"/>
      <c r="F62" s="197"/>
      <c r="G62" s="197"/>
      <c r="H62" s="197"/>
      <c r="I62" s="197"/>
      <c r="J62" s="197"/>
      <c r="K62" s="197"/>
      <c r="L62" s="197"/>
      <c r="M62" s="197"/>
      <c r="N62" s="197"/>
      <c r="O62" s="205"/>
      <c r="P62" s="197"/>
      <c r="Q62" s="204"/>
    </row>
    <row r="63" spans="1:17" s="186" customFormat="1" ht="15.6" x14ac:dyDescent="0.25">
      <c r="A63" s="199"/>
      <c r="B63" s="187"/>
      <c r="C63" s="85"/>
      <c r="D63" s="74"/>
      <c r="E63" s="107"/>
      <c r="F63" s="197"/>
      <c r="G63" s="197"/>
      <c r="H63" s="197"/>
      <c r="I63" s="197"/>
      <c r="J63" s="197"/>
      <c r="K63" s="197"/>
      <c r="L63" s="197"/>
      <c r="M63" s="197"/>
      <c r="N63" s="206"/>
      <c r="O63" s="205"/>
      <c r="P63" s="206"/>
      <c r="Q63" s="204"/>
    </row>
    <row r="64" spans="1:17" s="186" customFormat="1" ht="15.6" x14ac:dyDescent="0.25">
      <c r="A64" s="199"/>
      <c r="B64" s="187"/>
      <c r="C64" s="86" t="s">
        <v>258</v>
      </c>
      <c r="D64" s="190" t="s">
        <v>111</v>
      </c>
      <c r="E64" s="185"/>
      <c r="F64" s="206"/>
      <c r="G64" s="206"/>
      <c r="H64" s="206"/>
      <c r="I64" s="206"/>
      <c r="J64" s="206"/>
      <c r="K64" s="206"/>
      <c r="L64" s="206"/>
      <c r="M64" s="206"/>
      <c r="N64" s="206"/>
      <c r="O64" s="205"/>
      <c r="P64" s="206"/>
      <c r="Q64" s="204"/>
    </row>
    <row r="65" spans="1:17" s="186" customFormat="1" ht="15.6" x14ac:dyDescent="0.25">
      <c r="A65" s="199"/>
      <c r="B65" s="187"/>
      <c r="C65" s="86"/>
      <c r="D65" s="190"/>
      <c r="E65" s="185"/>
      <c r="F65" s="206"/>
      <c r="G65" s="206"/>
      <c r="H65" s="206"/>
      <c r="I65" s="206"/>
      <c r="J65" s="206"/>
      <c r="K65" s="206"/>
      <c r="L65" s="206"/>
      <c r="M65" s="206"/>
      <c r="N65" s="197"/>
      <c r="O65" s="207"/>
      <c r="P65" s="197"/>
      <c r="Q65" s="204"/>
    </row>
    <row r="66" spans="1:17" s="179" customFormat="1" ht="15.6" x14ac:dyDescent="0.25">
      <c r="A66" s="193"/>
      <c r="B66" s="156" t="s">
        <v>259</v>
      </c>
      <c r="C66" s="85" t="s">
        <v>260</v>
      </c>
      <c r="D66" s="74"/>
      <c r="E66" s="107"/>
      <c r="F66" s="194">
        <v>5374680</v>
      </c>
      <c r="G66" s="194">
        <v>2517</v>
      </c>
      <c r="H66" s="194">
        <v>0</v>
      </c>
      <c r="I66" s="194">
        <v>0</v>
      </c>
      <c r="J66" s="194">
        <f t="shared" ref="J66:J67" si="22">SUM(F66:I66)</f>
        <v>5377197</v>
      </c>
      <c r="K66" s="194">
        <v>699816</v>
      </c>
      <c r="L66" s="194">
        <f t="shared" ref="L66:L67" si="23">J66-K66</f>
        <v>4677381</v>
      </c>
      <c r="M66" s="195"/>
      <c r="N66" s="194">
        <v>0</v>
      </c>
      <c r="O66" s="194">
        <v>0</v>
      </c>
      <c r="P66" s="194">
        <f t="shared" ref="P66:P67" si="24">L66-N66-O66</f>
        <v>4677381</v>
      </c>
      <c r="Q66" s="208"/>
    </row>
    <row r="67" spans="1:17" s="179" customFormat="1" ht="15.6" x14ac:dyDescent="0.25">
      <c r="A67" s="193"/>
      <c r="B67" s="156" t="s">
        <v>261</v>
      </c>
      <c r="C67" s="85" t="s">
        <v>262</v>
      </c>
      <c r="D67" s="74"/>
      <c r="E67" s="107"/>
      <c r="F67" s="194">
        <v>2452781</v>
      </c>
      <c r="G67" s="194">
        <v>0</v>
      </c>
      <c r="H67" s="194">
        <v>0</v>
      </c>
      <c r="I67" s="194">
        <v>0</v>
      </c>
      <c r="J67" s="194">
        <f t="shared" si="22"/>
        <v>2452781</v>
      </c>
      <c r="K67" s="194">
        <v>559577</v>
      </c>
      <c r="L67" s="194">
        <f t="shared" si="23"/>
        <v>1893204</v>
      </c>
      <c r="M67" s="195"/>
      <c r="N67" s="194">
        <v>0</v>
      </c>
      <c r="O67" s="194">
        <v>98545</v>
      </c>
      <c r="P67" s="194">
        <f t="shared" si="24"/>
        <v>1794659</v>
      </c>
      <c r="Q67" s="208"/>
    </row>
    <row r="68" spans="1:17" s="179" customFormat="1" ht="16.2" thickBot="1" x14ac:dyDescent="0.3">
      <c r="A68" s="193"/>
      <c r="B68" s="156"/>
      <c r="C68" s="85"/>
      <c r="D68" s="74"/>
      <c r="E68" s="107"/>
      <c r="F68" s="197"/>
      <c r="G68" s="197"/>
      <c r="H68" s="197"/>
      <c r="I68" s="197"/>
      <c r="J68" s="197"/>
      <c r="K68" s="197"/>
      <c r="L68" s="197"/>
      <c r="M68" s="195"/>
      <c r="N68" s="197"/>
      <c r="O68" s="198"/>
      <c r="P68" s="197"/>
      <c r="Q68" s="208"/>
    </row>
    <row r="69" spans="1:17" s="216" customFormat="1" ht="16.2" thickBot="1" x14ac:dyDescent="0.3">
      <c r="A69" s="214"/>
      <c r="B69" s="187" t="s">
        <v>263</v>
      </c>
      <c r="C69" s="85" t="s">
        <v>264</v>
      </c>
      <c r="D69" s="74" t="s">
        <v>111</v>
      </c>
      <c r="E69" s="107"/>
      <c r="F69" s="200">
        <f>SUM(F66:F67)</f>
        <v>7827461</v>
      </c>
      <c r="G69" s="201">
        <f t="shared" ref="G69:L69" si="25">SUM(G66:G67)</f>
        <v>2517</v>
      </c>
      <c r="H69" s="201">
        <f t="shared" si="25"/>
        <v>0</v>
      </c>
      <c r="I69" s="201">
        <f t="shared" si="25"/>
        <v>0</v>
      </c>
      <c r="J69" s="201">
        <f t="shared" si="25"/>
        <v>7829978</v>
      </c>
      <c r="K69" s="201">
        <f t="shared" si="25"/>
        <v>1259393</v>
      </c>
      <c r="L69" s="202">
        <f t="shared" si="25"/>
        <v>6570585</v>
      </c>
      <c r="M69" s="203"/>
      <c r="N69" s="200">
        <f t="shared" ref="N69:P69" si="26">SUM(N66:N67)</f>
        <v>0</v>
      </c>
      <c r="O69" s="201">
        <f t="shared" si="26"/>
        <v>98545</v>
      </c>
      <c r="P69" s="202">
        <f t="shared" si="26"/>
        <v>6472040</v>
      </c>
      <c r="Q69" s="215"/>
    </row>
    <row r="70" spans="1:17" s="216" customFormat="1" ht="15.6" x14ac:dyDescent="0.25">
      <c r="A70" s="214"/>
      <c r="B70" s="187"/>
      <c r="C70" s="85"/>
      <c r="D70" s="74"/>
      <c r="E70" s="221"/>
      <c r="F70" s="197"/>
      <c r="G70" s="222"/>
      <c r="H70" s="197"/>
      <c r="I70" s="222"/>
      <c r="J70" s="197"/>
      <c r="K70" s="222"/>
      <c r="L70" s="197"/>
      <c r="M70" s="203"/>
      <c r="N70" s="197"/>
      <c r="O70" s="198"/>
      <c r="P70" s="197"/>
      <c r="Q70" s="215"/>
    </row>
    <row r="71" spans="1:17" s="216" customFormat="1" ht="15.6" x14ac:dyDescent="0.25">
      <c r="A71" s="214"/>
      <c r="B71" s="187"/>
      <c r="C71" s="85"/>
      <c r="D71" s="74"/>
      <c r="E71" s="221"/>
      <c r="F71" s="197"/>
      <c r="G71" s="222"/>
      <c r="H71" s="197"/>
      <c r="I71" s="222"/>
      <c r="J71" s="197"/>
      <c r="K71" s="222"/>
      <c r="L71" s="197"/>
      <c r="M71" s="203"/>
      <c r="N71" s="197"/>
      <c r="O71" s="198"/>
      <c r="P71" s="197"/>
      <c r="Q71" s="215"/>
    </row>
    <row r="72" spans="1:17" s="216" customFormat="1" ht="15.6" x14ac:dyDescent="0.25">
      <c r="A72" s="214"/>
      <c r="B72" s="187"/>
      <c r="C72" s="85"/>
      <c r="D72" s="74"/>
      <c r="E72" s="221"/>
      <c r="F72" s="197"/>
      <c r="G72" s="222"/>
      <c r="H72" s="197"/>
      <c r="I72" s="222"/>
      <c r="J72" s="197"/>
      <c r="K72" s="222"/>
      <c r="L72" s="197"/>
      <c r="M72" s="203"/>
      <c r="N72" s="197"/>
      <c r="O72" s="198"/>
      <c r="P72" s="197"/>
      <c r="Q72" s="215"/>
    </row>
    <row r="73" spans="1:17" s="216" customFormat="1" ht="15.6" x14ac:dyDescent="0.25">
      <c r="A73" s="214"/>
      <c r="B73" s="187"/>
      <c r="C73" s="85"/>
      <c r="D73" s="74"/>
      <c r="E73" s="221"/>
      <c r="F73" s="197"/>
      <c r="G73" s="222"/>
      <c r="H73" s="197"/>
      <c r="I73" s="222"/>
      <c r="J73" s="197"/>
      <c r="K73" s="222"/>
      <c r="L73" s="197"/>
      <c r="M73" s="203"/>
      <c r="N73" s="197"/>
      <c r="O73" s="198"/>
      <c r="P73" s="197"/>
      <c r="Q73" s="215"/>
    </row>
    <row r="74" spans="1:17" s="216" customFormat="1" ht="15.6" x14ac:dyDescent="0.25">
      <c r="A74" s="214"/>
      <c r="B74" s="187"/>
      <c r="C74" s="86" t="s">
        <v>265</v>
      </c>
      <c r="D74" s="74"/>
      <c r="E74" s="221"/>
      <c r="F74" s="197"/>
      <c r="G74" s="222"/>
      <c r="H74" s="197"/>
      <c r="I74" s="222"/>
      <c r="J74" s="197"/>
      <c r="K74" s="222"/>
      <c r="L74" s="197"/>
      <c r="M74" s="203"/>
      <c r="N74" s="197"/>
      <c r="O74" s="198"/>
      <c r="P74" s="197"/>
      <c r="Q74" s="215"/>
    </row>
    <row r="75" spans="1:17" s="216" customFormat="1" ht="15.6" x14ac:dyDescent="0.25">
      <c r="A75" s="214"/>
      <c r="B75" s="187"/>
      <c r="C75" s="85"/>
      <c r="D75" s="74"/>
      <c r="E75" s="221"/>
      <c r="F75" s="223"/>
      <c r="G75" s="222"/>
      <c r="H75" s="197"/>
      <c r="I75" s="222"/>
      <c r="J75" s="197"/>
      <c r="K75" s="222"/>
      <c r="L75" s="197"/>
      <c r="M75" s="203"/>
      <c r="N75" s="197"/>
      <c r="O75" s="207"/>
      <c r="P75" s="197"/>
      <c r="Q75" s="215"/>
    </row>
    <row r="76" spans="1:17" s="216" customFormat="1" ht="15.6" x14ac:dyDescent="0.25">
      <c r="A76" s="214"/>
      <c r="B76" s="187" t="s">
        <v>266</v>
      </c>
      <c r="C76" s="85" t="s">
        <v>267</v>
      </c>
      <c r="D76" s="74"/>
      <c r="E76" s="221"/>
      <c r="F76" s="197"/>
      <c r="G76" s="197"/>
      <c r="H76" s="197"/>
      <c r="I76" s="197"/>
      <c r="J76" s="194">
        <v>4960723</v>
      </c>
      <c r="K76" s="194">
        <v>3812650</v>
      </c>
      <c r="L76" s="194">
        <f t="shared" ref="L76" si="27">J76-K76</f>
        <v>1148073</v>
      </c>
      <c r="M76" s="203"/>
      <c r="N76" s="197"/>
      <c r="O76" s="207"/>
      <c r="P76" s="197"/>
      <c r="Q76" s="215"/>
    </row>
    <row r="77" spans="1:17" s="186" customFormat="1" ht="15.6" x14ac:dyDescent="0.25">
      <c r="A77" s="199"/>
      <c r="B77" s="187"/>
      <c r="C77" s="85"/>
      <c r="D77" s="74"/>
      <c r="E77" s="221"/>
      <c r="F77" s="197"/>
      <c r="G77" s="197"/>
      <c r="H77" s="197"/>
      <c r="I77" s="197"/>
      <c r="J77" s="197"/>
      <c r="K77" s="205"/>
      <c r="L77" s="197"/>
      <c r="M77" s="197"/>
      <c r="N77" s="197"/>
      <c r="O77" s="207"/>
      <c r="P77" s="197"/>
      <c r="Q77" s="204"/>
    </row>
    <row r="78" spans="1:17" s="186" customFormat="1" ht="15.6" x14ac:dyDescent="0.25">
      <c r="A78" s="199"/>
      <c r="B78" s="187"/>
      <c r="C78" s="85"/>
      <c r="D78" s="74"/>
      <c r="E78" s="221"/>
      <c r="F78" s="197"/>
      <c r="G78" s="197"/>
      <c r="H78" s="197"/>
      <c r="I78" s="197"/>
      <c r="J78" s="197"/>
      <c r="K78" s="207"/>
      <c r="L78" s="197"/>
      <c r="M78" s="197"/>
      <c r="N78" s="197"/>
      <c r="O78" s="207"/>
      <c r="P78" s="197"/>
      <c r="Q78" s="204"/>
    </row>
    <row r="79" spans="1:17" s="179" customFormat="1" ht="30" x14ac:dyDescent="0.25">
      <c r="A79" s="193"/>
      <c r="B79" s="156" t="s">
        <v>268</v>
      </c>
      <c r="C79" s="224" t="s">
        <v>269</v>
      </c>
      <c r="D79" s="225"/>
      <c r="E79" s="225"/>
      <c r="F79" s="226"/>
      <c r="G79" s="226"/>
      <c r="H79" s="197"/>
      <c r="I79" s="197"/>
      <c r="J79" s="194">
        <v>38213</v>
      </c>
      <c r="K79" s="194">
        <v>0</v>
      </c>
      <c r="L79" s="194">
        <f t="shared" ref="L79" si="28">J79-K79</f>
        <v>38213</v>
      </c>
      <c r="M79" s="195"/>
      <c r="N79" s="197"/>
      <c r="O79" s="207"/>
      <c r="P79" s="197"/>
      <c r="Q79" s="208"/>
    </row>
    <row r="80" spans="1:17" s="186" customFormat="1" ht="15.6" x14ac:dyDescent="0.25">
      <c r="A80" s="199"/>
      <c r="B80" s="187"/>
      <c r="C80" s="85"/>
      <c r="D80" s="74"/>
      <c r="E80" s="221"/>
      <c r="F80" s="197"/>
      <c r="G80" s="197"/>
      <c r="H80" s="197"/>
      <c r="I80" s="197"/>
      <c r="J80" s="197"/>
      <c r="K80" s="198"/>
      <c r="L80" s="197"/>
      <c r="M80" s="197"/>
      <c r="N80" s="197"/>
      <c r="O80" s="207"/>
      <c r="P80" s="197"/>
      <c r="Q80" s="204"/>
    </row>
    <row r="81" spans="1:17" s="186" customFormat="1" ht="30" x14ac:dyDescent="0.25">
      <c r="A81" s="199"/>
      <c r="B81" s="187" t="s">
        <v>270</v>
      </c>
      <c r="C81" s="85" t="s">
        <v>271</v>
      </c>
      <c r="D81" s="74"/>
      <c r="E81" s="221"/>
      <c r="F81" s="197"/>
      <c r="G81" s="197"/>
      <c r="H81" s="197"/>
      <c r="I81" s="197"/>
      <c r="J81" s="194">
        <f>'Table A'!Q59+'Table A'!Q107</f>
        <v>316466683</v>
      </c>
      <c r="K81" s="194">
        <f>'Table A'!S59+'Table A'!S107</f>
        <v>63836132</v>
      </c>
      <c r="L81" s="194">
        <f>'Table A'!U59+'Table A'!U107</f>
        <v>252630551</v>
      </c>
      <c r="M81" s="197"/>
      <c r="N81" s="197"/>
      <c r="O81" s="207"/>
      <c r="P81" s="197"/>
      <c r="Q81" s="204"/>
    </row>
    <row r="82" spans="1:17" s="186" customFormat="1" ht="15.6" x14ac:dyDescent="0.25">
      <c r="A82" s="199"/>
      <c r="B82" s="187"/>
      <c r="C82" s="85"/>
      <c r="D82" s="74"/>
      <c r="E82" s="221"/>
      <c r="F82" s="197"/>
      <c r="G82" s="197"/>
      <c r="H82" s="197"/>
      <c r="I82" s="197"/>
      <c r="J82" s="197"/>
      <c r="K82" s="198"/>
      <c r="L82" s="197"/>
      <c r="M82" s="197"/>
      <c r="N82" s="197"/>
      <c r="O82" s="207"/>
      <c r="P82" s="197"/>
      <c r="Q82" s="204"/>
    </row>
    <row r="83" spans="1:17" s="179" customFormat="1" ht="30" x14ac:dyDescent="0.25">
      <c r="A83" s="193"/>
      <c r="B83" s="156" t="s">
        <v>272</v>
      </c>
      <c r="C83" s="227" t="s">
        <v>273</v>
      </c>
      <c r="D83" s="74" t="s">
        <v>111</v>
      </c>
      <c r="E83" s="107"/>
      <c r="F83" s="197"/>
      <c r="G83" s="197"/>
      <c r="H83" s="197"/>
      <c r="I83" s="197"/>
      <c r="J83" s="194">
        <f>J20+J36+J41+J50+J61+J69+J76</f>
        <v>82349491</v>
      </c>
      <c r="K83" s="194">
        <f>K20+K36+K41+K50+K61+K69+K76</f>
        <v>9377835</v>
      </c>
      <c r="L83" s="194">
        <f t="shared" ref="L83" si="29">L20+L36+L41+L50+L61+L69+L76</f>
        <v>72971656</v>
      </c>
      <c r="M83" s="195"/>
      <c r="N83" s="197"/>
      <c r="O83" s="207"/>
      <c r="P83" s="197"/>
      <c r="Q83" s="208"/>
    </row>
    <row r="84" spans="1:17" s="231" customFormat="1" ht="15.6" x14ac:dyDescent="0.25">
      <c r="A84" s="228"/>
      <c r="B84" s="229"/>
      <c r="C84" s="227"/>
      <c r="D84" s="74"/>
      <c r="E84" s="107"/>
      <c r="F84" s="197"/>
      <c r="G84" s="197"/>
      <c r="H84" s="197"/>
      <c r="I84" s="197"/>
      <c r="J84" s="197"/>
      <c r="K84" s="198"/>
      <c r="L84" s="197"/>
      <c r="M84" s="195"/>
      <c r="N84" s="197"/>
      <c r="O84" s="207"/>
      <c r="P84" s="197"/>
      <c r="Q84" s="230"/>
    </row>
    <row r="85" spans="1:17" s="179" customFormat="1" ht="30" x14ac:dyDescent="0.25">
      <c r="A85" s="193"/>
      <c r="B85" s="156" t="s">
        <v>274</v>
      </c>
      <c r="C85" s="227" t="s">
        <v>275</v>
      </c>
      <c r="D85" s="74" t="s">
        <v>111</v>
      </c>
      <c r="E85" s="221"/>
      <c r="F85" s="197"/>
      <c r="G85" s="197"/>
      <c r="H85" s="197"/>
      <c r="I85" s="197"/>
      <c r="J85" s="194">
        <f>J20+J36+J41+J50+J61+J69+J76+J79</f>
        <v>82387704</v>
      </c>
      <c r="K85" s="194">
        <f t="shared" ref="K85:L85" si="30">K20+K36+K41+K50+K61+K69+K76+K79</f>
        <v>9377835</v>
      </c>
      <c r="L85" s="194">
        <f t="shared" si="30"/>
        <v>73009869</v>
      </c>
      <c r="M85" s="195"/>
      <c r="N85" s="197"/>
      <c r="O85" s="207"/>
      <c r="P85" s="197"/>
      <c r="Q85" s="208"/>
    </row>
    <row r="86" spans="1:17" s="231" customFormat="1" ht="15.6" x14ac:dyDescent="0.25">
      <c r="A86" s="228"/>
      <c r="B86" s="229"/>
      <c r="C86" s="227"/>
      <c r="D86" s="74"/>
      <c r="E86" s="107"/>
      <c r="F86" s="197"/>
      <c r="G86" s="197"/>
      <c r="H86" s="197"/>
      <c r="I86" s="197"/>
      <c r="J86" s="197"/>
      <c r="K86" s="197"/>
      <c r="L86" s="197"/>
      <c r="M86" s="195"/>
      <c r="N86" s="197"/>
      <c r="O86" s="207"/>
      <c r="P86" s="197"/>
      <c r="Q86" s="230"/>
    </row>
    <row r="87" spans="1:17" s="186" customFormat="1" ht="15.6" x14ac:dyDescent="0.25">
      <c r="A87" s="199"/>
      <c r="B87" s="187"/>
      <c r="C87" s="85"/>
      <c r="D87" s="74"/>
      <c r="E87" s="221"/>
      <c r="F87" s="197"/>
      <c r="G87" s="222"/>
      <c r="H87" s="197"/>
      <c r="I87" s="222"/>
      <c r="J87" s="197"/>
      <c r="K87" s="222"/>
      <c r="L87" s="197"/>
      <c r="M87" s="197"/>
      <c r="N87" s="197"/>
      <c r="O87" s="205"/>
      <c r="P87" s="197"/>
      <c r="Q87" s="204"/>
    </row>
    <row r="88" spans="1:17" s="179" customFormat="1" ht="15.6" x14ac:dyDescent="0.25">
      <c r="A88" s="193"/>
      <c r="B88" s="156"/>
      <c r="C88" s="86" t="s">
        <v>276</v>
      </c>
      <c r="D88" s="74" t="s">
        <v>111</v>
      </c>
      <c r="E88" s="221"/>
      <c r="F88" s="197"/>
      <c r="G88" s="222"/>
      <c r="H88" s="197"/>
      <c r="I88" s="222"/>
      <c r="J88" s="197"/>
      <c r="K88" s="222"/>
      <c r="L88" s="197"/>
      <c r="M88" s="195"/>
      <c r="N88" s="197"/>
      <c r="O88" s="205"/>
      <c r="P88" s="197"/>
      <c r="Q88" s="208"/>
    </row>
    <row r="89" spans="1:17" s="179" customFormat="1" ht="15.6" x14ac:dyDescent="0.25">
      <c r="A89" s="193"/>
      <c r="B89" s="156"/>
      <c r="C89" s="86"/>
      <c r="D89" s="74"/>
      <c r="E89" s="221"/>
      <c r="F89" s="197"/>
      <c r="G89" s="222"/>
      <c r="H89" s="197"/>
      <c r="I89" s="222"/>
      <c r="J89" s="197"/>
      <c r="K89" s="222"/>
      <c r="L89" s="197"/>
      <c r="M89" s="195"/>
      <c r="N89" s="206"/>
      <c r="O89" s="205"/>
      <c r="P89" s="206"/>
      <c r="Q89" s="208"/>
    </row>
    <row r="90" spans="1:17" s="186" customFormat="1" ht="15.6" x14ac:dyDescent="0.25">
      <c r="A90" s="199"/>
      <c r="B90" s="181"/>
      <c r="C90" s="86" t="s">
        <v>277</v>
      </c>
      <c r="D90" s="190" t="s">
        <v>111</v>
      </c>
      <c r="E90" s="190"/>
      <c r="F90" s="232"/>
      <c r="G90" s="232"/>
      <c r="H90" s="232"/>
      <c r="I90" s="206"/>
      <c r="J90" s="206"/>
      <c r="K90" s="206"/>
      <c r="L90" s="206"/>
      <c r="M90" s="206"/>
      <c r="N90" s="206"/>
      <c r="O90" s="205"/>
      <c r="P90" s="206"/>
      <c r="Q90" s="204"/>
    </row>
    <row r="91" spans="1:17" s="186" customFormat="1" ht="15.6" x14ac:dyDescent="0.25">
      <c r="A91" s="199"/>
      <c r="B91" s="187"/>
      <c r="C91" s="86"/>
      <c r="D91" s="190"/>
      <c r="E91" s="190"/>
      <c r="F91" s="232"/>
      <c r="G91" s="232"/>
      <c r="H91" s="232"/>
      <c r="I91" s="206"/>
      <c r="J91" s="206"/>
      <c r="K91" s="206"/>
      <c r="L91" s="206"/>
      <c r="M91" s="206"/>
      <c r="N91" s="197"/>
      <c r="O91" s="207"/>
      <c r="P91" s="197"/>
      <c r="Q91" s="204"/>
    </row>
    <row r="92" spans="1:17" s="179" customFormat="1" ht="30" x14ac:dyDescent="0.25">
      <c r="A92" s="193"/>
      <c r="B92" s="156" t="s">
        <v>278</v>
      </c>
      <c r="C92" s="224" t="s">
        <v>279</v>
      </c>
      <c r="D92" s="225"/>
      <c r="E92" s="225"/>
      <c r="F92" s="226"/>
      <c r="G92" s="233"/>
      <c r="H92" s="233"/>
      <c r="I92" s="223"/>
      <c r="J92" s="223"/>
      <c r="K92" s="223"/>
      <c r="L92" s="194">
        <v>82273.16</v>
      </c>
      <c r="M92" s="195"/>
      <c r="N92" s="197"/>
      <c r="O92" s="234"/>
      <c r="P92" s="234"/>
      <c r="Q92" s="208"/>
    </row>
    <row r="93" spans="1:17" s="186" customFormat="1" ht="15.6" x14ac:dyDescent="0.25">
      <c r="A93" s="199"/>
      <c r="B93" s="187"/>
      <c r="C93" s="235"/>
      <c r="D93" s="236"/>
      <c r="E93" s="237"/>
      <c r="F93" s="238"/>
      <c r="G93" s="238"/>
      <c r="H93" s="238"/>
      <c r="I93" s="234"/>
      <c r="J93" s="234"/>
      <c r="K93" s="234"/>
      <c r="L93" s="234"/>
      <c r="M93" s="234"/>
      <c r="N93" s="197"/>
      <c r="O93" s="207"/>
      <c r="P93" s="197"/>
      <c r="Q93" s="204"/>
    </row>
    <row r="94" spans="1:17" s="186" customFormat="1" ht="15.6" x14ac:dyDescent="0.25">
      <c r="A94" s="199"/>
      <c r="B94" s="187" t="s">
        <v>280</v>
      </c>
      <c r="C94" s="85" t="s">
        <v>281</v>
      </c>
      <c r="D94" s="236"/>
      <c r="E94" s="237"/>
      <c r="F94" s="238"/>
      <c r="G94" s="238"/>
      <c r="H94" s="238"/>
      <c r="I94" s="234"/>
      <c r="J94" s="234"/>
      <c r="K94" s="234"/>
      <c r="L94" s="194">
        <v>0</v>
      </c>
      <c r="M94" s="234"/>
      <c r="N94" s="197"/>
      <c r="O94" s="234"/>
      <c r="P94" s="234"/>
      <c r="Q94" s="204"/>
    </row>
    <row r="95" spans="1:17" s="186" customFormat="1" ht="15" x14ac:dyDescent="0.25">
      <c r="A95" s="199"/>
      <c r="B95" s="187"/>
      <c r="C95" s="235"/>
      <c r="D95" s="236"/>
      <c r="E95" s="237"/>
      <c r="F95" s="236"/>
      <c r="G95" s="237"/>
      <c r="H95" s="236"/>
      <c r="I95" s="239"/>
      <c r="J95" s="240"/>
      <c r="K95" s="239"/>
      <c r="L95" s="240"/>
      <c r="M95" s="239"/>
      <c r="N95" s="239"/>
      <c r="O95" s="239"/>
      <c r="P95" s="239"/>
      <c r="Q95" s="204"/>
    </row>
    <row r="96" spans="1:17" s="186" customFormat="1" ht="15" x14ac:dyDescent="0.25">
      <c r="A96" s="180"/>
      <c r="B96" s="187"/>
      <c r="C96" s="235"/>
      <c r="D96" s="241"/>
      <c r="E96" s="242"/>
      <c r="F96" s="241"/>
      <c r="G96" s="242"/>
      <c r="H96" s="241"/>
      <c r="I96" s="243"/>
      <c r="J96" s="244"/>
      <c r="K96" s="243"/>
      <c r="L96" s="244"/>
      <c r="M96" s="243"/>
      <c r="N96" s="241"/>
      <c r="O96" s="245"/>
      <c r="P96" s="241"/>
    </row>
    <row r="97" spans="1:17" s="179" customFormat="1" ht="15.6" x14ac:dyDescent="0.3">
      <c r="A97" s="155"/>
      <c r="B97" s="156"/>
      <c r="C97" s="235"/>
      <c r="D97" s="241"/>
      <c r="E97" s="242"/>
      <c r="F97" s="241"/>
      <c r="G97" s="242"/>
      <c r="H97" s="241"/>
      <c r="I97" s="242"/>
      <c r="J97" s="241"/>
      <c r="K97" s="242"/>
      <c r="L97" s="241"/>
      <c r="M97" s="242"/>
      <c r="N97" s="241"/>
      <c r="O97" s="245"/>
      <c r="P97" s="241"/>
      <c r="Q97" s="162"/>
    </row>
    <row r="98" spans="1:17" s="179" customFormat="1" ht="16.2" thickBot="1" x14ac:dyDescent="0.35">
      <c r="A98" s="155"/>
      <c r="B98" s="156"/>
      <c r="C98" s="246"/>
      <c r="D98" s="247"/>
      <c r="E98" s="247"/>
      <c r="F98" s="247"/>
      <c r="G98" s="247"/>
      <c r="H98" s="247"/>
      <c r="I98" s="247"/>
      <c r="J98" s="247"/>
      <c r="K98" s="247"/>
      <c r="L98" s="241"/>
      <c r="M98" s="242"/>
      <c r="N98" s="241"/>
      <c r="O98" s="245"/>
      <c r="P98" s="241"/>
      <c r="Q98" s="162"/>
    </row>
    <row r="99" spans="1:17" s="179" customFormat="1" ht="15.6" x14ac:dyDescent="0.3">
      <c r="A99" s="155"/>
      <c r="B99" s="156"/>
      <c r="C99" s="248" t="s">
        <v>282</v>
      </c>
      <c r="D99" s="249"/>
      <c r="E99" s="249"/>
      <c r="F99" s="249"/>
      <c r="G99" s="250"/>
      <c r="H99" s="251"/>
      <c r="I99" s="250"/>
      <c r="J99" s="251"/>
      <c r="K99" s="252"/>
      <c r="L99" s="241"/>
      <c r="M99" s="242"/>
      <c r="N99" s="241"/>
      <c r="O99" s="245"/>
      <c r="P99" s="241"/>
      <c r="Q99" s="162"/>
    </row>
    <row r="100" spans="1:17" s="179" customFormat="1" ht="15.6" x14ac:dyDescent="0.3">
      <c r="A100" s="155"/>
      <c r="B100" s="156"/>
      <c r="C100" s="274" t="s">
        <v>163</v>
      </c>
      <c r="D100" s="275"/>
      <c r="E100" s="275"/>
      <c r="F100" s="275"/>
      <c r="G100" s="275"/>
      <c r="H100" s="275"/>
      <c r="I100" s="275"/>
      <c r="J100" s="253"/>
      <c r="K100" s="254"/>
      <c r="L100" s="241"/>
      <c r="M100" s="255"/>
      <c r="N100" s="241"/>
      <c r="O100" s="245"/>
      <c r="P100" s="241"/>
      <c r="Q100" s="162"/>
    </row>
    <row r="101" spans="1:17" s="179" customFormat="1" ht="15.6" x14ac:dyDescent="0.3">
      <c r="A101" s="155"/>
      <c r="B101" s="156"/>
      <c r="C101" s="276"/>
      <c r="D101" s="277"/>
      <c r="E101" s="277"/>
      <c r="F101" s="277"/>
      <c r="G101" s="277"/>
      <c r="H101" s="277"/>
      <c r="I101" s="277"/>
      <c r="J101" s="277"/>
      <c r="K101" s="278"/>
      <c r="L101" s="241"/>
      <c r="M101" s="242"/>
      <c r="N101" s="241"/>
      <c r="O101" s="245"/>
      <c r="P101" s="241"/>
      <c r="Q101" s="162"/>
    </row>
    <row r="102" spans="1:17" s="179" customFormat="1" ht="15.6" x14ac:dyDescent="0.3">
      <c r="A102" s="155"/>
      <c r="B102" s="156"/>
      <c r="C102" s="279"/>
      <c r="D102" s="280"/>
      <c r="E102" s="280"/>
      <c r="F102" s="280"/>
      <c r="G102" s="280"/>
      <c r="H102" s="280"/>
      <c r="I102" s="280"/>
      <c r="J102" s="280"/>
      <c r="K102" s="281"/>
      <c r="L102" s="241"/>
      <c r="M102" s="242"/>
      <c r="N102" s="241"/>
      <c r="O102" s="245"/>
      <c r="P102" s="241"/>
      <c r="Q102" s="162"/>
    </row>
    <row r="103" spans="1:17" s="155" customFormat="1" ht="15.6" x14ac:dyDescent="0.3">
      <c r="A103" s="256"/>
      <c r="B103" s="256"/>
      <c r="C103" s="279"/>
      <c r="D103" s="280"/>
      <c r="E103" s="280"/>
      <c r="F103" s="280"/>
      <c r="G103" s="280"/>
      <c r="H103" s="280"/>
      <c r="I103" s="280"/>
      <c r="J103" s="280"/>
      <c r="K103" s="281"/>
      <c r="L103" s="241"/>
      <c r="M103" s="242"/>
      <c r="N103" s="241"/>
      <c r="O103" s="245"/>
      <c r="P103" s="241"/>
      <c r="Q103" s="162"/>
    </row>
    <row r="104" spans="1:17" s="155" customFormat="1" ht="15.6" x14ac:dyDescent="0.3">
      <c r="A104" s="256"/>
      <c r="B104" s="256"/>
      <c r="C104" s="279"/>
      <c r="D104" s="280"/>
      <c r="E104" s="280"/>
      <c r="F104" s="280"/>
      <c r="G104" s="280"/>
      <c r="H104" s="280"/>
      <c r="I104" s="280"/>
      <c r="J104" s="280"/>
      <c r="K104" s="281"/>
      <c r="L104" s="241"/>
      <c r="M104" s="242"/>
      <c r="N104" s="241"/>
      <c r="O104" s="245"/>
      <c r="P104" s="241"/>
      <c r="Q104" s="162"/>
    </row>
    <row r="105" spans="1:17" s="155" customFormat="1" ht="15.6" x14ac:dyDescent="0.3">
      <c r="A105" s="256"/>
      <c r="B105" s="256"/>
      <c r="C105" s="279"/>
      <c r="D105" s="280"/>
      <c r="E105" s="280"/>
      <c r="F105" s="280"/>
      <c r="G105" s="280"/>
      <c r="H105" s="280"/>
      <c r="I105" s="280"/>
      <c r="J105" s="280"/>
      <c r="K105" s="281"/>
      <c r="L105" s="241"/>
      <c r="M105" s="242"/>
      <c r="N105" s="241"/>
      <c r="O105" s="245"/>
      <c r="P105" s="241"/>
      <c r="Q105" s="162"/>
    </row>
    <row r="106" spans="1:17" s="155" customFormat="1" ht="15.6" x14ac:dyDescent="0.3">
      <c r="A106" s="256"/>
      <c r="B106" s="256"/>
      <c r="C106" s="279"/>
      <c r="D106" s="280"/>
      <c r="E106" s="280"/>
      <c r="F106" s="280"/>
      <c r="G106" s="280"/>
      <c r="H106" s="280"/>
      <c r="I106" s="280"/>
      <c r="J106" s="280"/>
      <c r="K106" s="281"/>
      <c r="L106" s="241"/>
      <c r="M106" s="242"/>
      <c r="N106" s="241"/>
      <c r="O106" s="245"/>
      <c r="P106" s="241"/>
      <c r="Q106" s="162"/>
    </row>
    <row r="107" spans="1:17" s="155" customFormat="1" ht="15.6" x14ac:dyDescent="0.3">
      <c r="A107" s="256"/>
      <c r="B107" s="256"/>
      <c r="C107" s="279"/>
      <c r="D107" s="280"/>
      <c r="E107" s="280"/>
      <c r="F107" s="280"/>
      <c r="G107" s="280"/>
      <c r="H107" s="280"/>
      <c r="I107" s="280"/>
      <c r="J107" s="280"/>
      <c r="K107" s="281"/>
      <c r="L107" s="241"/>
      <c r="M107" s="242"/>
      <c r="N107" s="241"/>
      <c r="O107" s="245"/>
      <c r="P107" s="241"/>
      <c r="Q107" s="162"/>
    </row>
    <row r="108" spans="1:17" s="155" customFormat="1" ht="16.2" thickBot="1" x14ac:dyDescent="0.35">
      <c r="A108" s="256"/>
      <c r="B108" s="256"/>
      <c r="C108" s="282"/>
      <c r="D108" s="283"/>
      <c r="E108" s="283"/>
      <c r="F108" s="283"/>
      <c r="G108" s="283"/>
      <c r="H108" s="283"/>
      <c r="I108" s="283"/>
      <c r="J108" s="283"/>
      <c r="K108" s="284"/>
      <c r="L108" s="241"/>
      <c r="M108" s="242"/>
      <c r="N108" s="241"/>
      <c r="O108" s="245"/>
      <c r="P108" s="241"/>
      <c r="Q108" s="162"/>
    </row>
    <row r="109" spans="1:17" s="155" customFormat="1" ht="15.6" x14ac:dyDescent="0.3">
      <c r="A109" s="256"/>
      <c r="B109" s="256"/>
      <c r="C109" s="235"/>
      <c r="D109" s="241"/>
      <c r="E109" s="257"/>
      <c r="F109" s="241"/>
      <c r="G109" s="257"/>
      <c r="H109" s="241"/>
      <c r="I109" s="257"/>
      <c r="J109" s="241"/>
      <c r="K109" s="257"/>
      <c r="L109" s="241"/>
      <c r="M109" s="257"/>
      <c r="N109" s="241"/>
      <c r="O109" s="245"/>
      <c r="P109" s="241"/>
      <c r="Q109" s="162"/>
    </row>
    <row r="110" spans="1:17" s="155" customFormat="1" ht="15.6" x14ac:dyDescent="0.3">
      <c r="A110" s="256"/>
      <c r="B110" s="256"/>
      <c r="C110" s="235"/>
      <c r="D110" s="241"/>
      <c r="E110" s="257"/>
      <c r="F110" s="241"/>
      <c r="G110" s="257"/>
      <c r="H110" s="241"/>
      <c r="I110" s="257"/>
      <c r="J110" s="241"/>
      <c r="K110" s="257"/>
      <c r="L110" s="241"/>
      <c r="M110" s="257"/>
      <c r="N110" s="241"/>
      <c r="O110" s="245"/>
      <c r="P110" s="241"/>
      <c r="Q110" s="162"/>
    </row>
    <row r="111" spans="1:17" s="155" customFormat="1" ht="15.6" x14ac:dyDescent="0.3">
      <c r="A111" s="256"/>
      <c r="B111" s="256"/>
      <c r="C111" s="235"/>
      <c r="D111" s="241"/>
      <c r="E111" s="257"/>
      <c r="F111" s="241"/>
      <c r="G111" s="257"/>
      <c r="H111" s="241"/>
      <c r="I111" s="257"/>
      <c r="J111" s="241"/>
      <c r="K111" s="257"/>
      <c r="L111" s="241"/>
      <c r="M111" s="257"/>
      <c r="N111" s="241"/>
      <c r="O111" s="245"/>
      <c r="P111" s="241"/>
      <c r="Q111" s="162"/>
    </row>
    <row r="112" spans="1:17" s="155" customFormat="1" ht="15.6" x14ac:dyDescent="0.3">
      <c r="A112" s="256"/>
      <c r="B112" s="256"/>
      <c r="C112" s="235"/>
      <c r="D112" s="241"/>
      <c r="E112" s="257"/>
      <c r="F112" s="241"/>
      <c r="G112" s="257"/>
      <c r="H112" s="241"/>
      <c r="I112" s="257"/>
      <c r="J112" s="241"/>
      <c r="K112" s="257"/>
      <c r="L112" s="241"/>
      <c r="M112" s="257"/>
      <c r="N112" s="241"/>
      <c r="O112" s="245"/>
      <c r="P112" s="241"/>
      <c r="Q112" s="162"/>
    </row>
    <row r="113" spans="1:17" s="155" customFormat="1" ht="15.6" x14ac:dyDescent="0.3">
      <c r="A113" s="162"/>
      <c r="B113" s="162"/>
      <c r="C113" s="235"/>
      <c r="D113" s="241"/>
      <c r="E113" s="257"/>
      <c r="F113" s="241"/>
      <c r="G113" s="257"/>
      <c r="H113" s="241"/>
      <c r="I113" s="257"/>
      <c r="J113" s="241"/>
      <c r="K113" s="257"/>
      <c r="L113" s="241"/>
      <c r="M113" s="257"/>
      <c r="N113" s="241"/>
      <c r="O113" s="245"/>
      <c r="P113" s="241"/>
      <c r="Q113" s="162"/>
    </row>
    <row r="114" spans="1:17" s="155" customFormat="1" ht="15.6" x14ac:dyDescent="0.3">
      <c r="A114" s="162"/>
      <c r="B114" s="162"/>
      <c r="C114" s="235"/>
      <c r="D114" s="241"/>
      <c r="E114" s="257"/>
      <c r="F114" s="241"/>
      <c r="G114" s="257"/>
      <c r="H114" s="241"/>
      <c r="I114" s="257"/>
      <c r="J114" s="241"/>
      <c r="K114" s="257"/>
      <c r="L114" s="241"/>
      <c r="M114" s="257"/>
      <c r="N114" s="241"/>
      <c r="O114" s="245"/>
      <c r="P114" s="241"/>
      <c r="Q114" s="162"/>
    </row>
    <row r="115" spans="1:17" s="155" customFormat="1" ht="15.6" x14ac:dyDescent="0.3">
      <c r="A115" s="162"/>
      <c r="B115" s="162"/>
      <c r="C115" s="235"/>
      <c r="D115" s="241"/>
      <c r="E115" s="257"/>
      <c r="F115" s="241"/>
      <c r="G115" s="257"/>
      <c r="H115" s="241"/>
      <c r="I115" s="257"/>
      <c r="J115" s="241"/>
      <c r="K115" s="257"/>
      <c r="L115" s="241"/>
      <c r="M115" s="257"/>
      <c r="N115" s="186"/>
      <c r="O115" s="258"/>
      <c r="P115" s="186"/>
      <c r="Q115" s="162"/>
    </row>
  </sheetData>
  <mergeCells count="11">
    <mergeCell ref="G7:I7"/>
    <mergeCell ref="G11:I11"/>
    <mergeCell ref="C100:I100"/>
    <mergeCell ref="C101:K108"/>
    <mergeCell ref="A2:C2"/>
    <mergeCell ref="G2:K2"/>
    <mergeCell ref="G3:K3"/>
    <mergeCell ref="G5:I5"/>
    <mergeCell ref="K5:M5"/>
    <mergeCell ref="G6:I6"/>
    <mergeCell ref="K6:M6"/>
  </mergeCells>
  <conditionalFormatting sqref="O91">
    <cfRule type="expression" dxfId="20" priority="8" stopIfTrue="1">
      <formula>( O91="" )</formula>
    </cfRule>
    <cfRule type="expression" dxfId="19" priority="9" stopIfTrue="1">
      <formula>AND(O91&lt;&gt;"",OR(ISNUMBER(O91)=FALSE,O91&lt;0))</formula>
    </cfRule>
    <cfRule type="expression" dxfId="18" priority="10" stopIfTrue="1">
      <formula>AND((O65+O66)&gt;=0,O91&gt;0)</formula>
    </cfRule>
  </conditionalFormatting>
  <conditionalFormatting sqref="O75:O85">
    <cfRule type="expression" dxfId="17" priority="11" stopIfTrue="1">
      <formula>( O75="" )</formula>
    </cfRule>
    <cfRule type="expression" dxfId="16" priority="12" stopIfTrue="1">
      <formula>AND(O75&lt;&gt;"",OR(ISNUMBER(O75)=FALSE,O75&lt;=0))</formula>
    </cfRule>
  </conditionalFormatting>
  <conditionalFormatting sqref="E32 O24 O45 O54">
    <cfRule type="expression" dxfId="15" priority="13" stopIfTrue="1">
      <formula>( E24="" )</formula>
    </cfRule>
    <cfRule type="expression" dxfId="14" priority="14" stopIfTrue="1">
      <formula>AND(E24&lt;&gt;"",OR(ISNUMBER(E24)=FALSE,E24&lt;0))</formula>
    </cfRule>
  </conditionalFormatting>
  <conditionalFormatting sqref="O40">
    <cfRule type="expression" dxfId="13" priority="6" stopIfTrue="1">
      <formula>( O40="" )</formula>
    </cfRule>
    <cfRule type="expression" dxfId="12" priority="7" stopIfTrue="1">
      <formula>AND(O40&lt;&gt;"",OR(ISNUMBER(O40)=FALSE,O40&lt;0))</formula>
    </cfRule>
  </conditionalFormatting>
  <conditionalFormatting sqref="O19">
    <cfRule type="expression" dxfId="11" priority="15" stopIfTrue="1">
      <formula>AND(O19=0,#REF!&gt;0)</formula>
    </cfRule>
  </conditionalFormatting>
  <conditionalFormatting sqref="O14">
    <cfRule type="expression" dxfId="10" priority="16" stopIfTrue="1">
      <formula>( O14="" )</formula>
    </cfRule>
    <cfRule type="expression" dxfId="9" priority="17" stopIfTrue="1">
      <formula>AND(O14&lt;&gt;"",OR(ISNUMBER(O14)=FALSE,O14&lt;0))</formula>
    </cfRule>
    <cfRule type="expression" dxfId="8" priority="18" stopIfTrue="1">
      <formula>(O14+O15)&gt;#REF!</formula>
    </cfRule>
  </conditionalFormatting>
  <conditionalFormatting sqref="O93">
    <cfRule type="expression" dxfId="7" priority="3" stopIfTrue="1">
      <formula>( O93="" )</formula>
    </cfRule>
    <cfRule type="expression" dxfId="6" priority="4" stopIfTrue="1">
      <formula>AND(O93&lt;&gt;"",OR(ISNUMBER(O93)=FALSE,O93&lt;0))</formula>
    </cfRule>
    <cfRule type="expression" dxfId="5" priority="5" stopIfTrue="1">
      <formula>AND((#REF!+#REF!)&gt;=0,O93&gt;0)</formula>
    </cfRule>
  </conditionalFormatting>
  <conditionalFormatting sqref="K78">
    <cfRule type="expression" dxfId="4" priority="1" stopIfTrue="1">
      <formula>( K78="" )</formula>
    </cfRule>
    <cfRule type="expression" dxfId="3" priority="2" stopIfTrue="1">
      <formula>AND(K78&lt;&gt;"",OR(ISNUMBER(K78)=FALSE,K78&lt;0))</formula>
    </cfRule>
  </conditionalFormatting>
  <conditionalFormatting sqref="O65">
    <cfRule type="expression" dxfId="2" priority="19" stopIfTrue="1">
      <formula>( O65="" )</formula>
    </cfRule>
    <cfRule type="expression" dxfId="1" priority="20" stopIfTrue="1">
      <formula>AND(O65&lt;&gt;"",OR(ISNUMBER(O65)=FALSE,O65&lt;0))</formula>
    </cfRule>
    <cfRule type="expression" dxfId="0" priority="21" stopIfTrue="1">
      <formula>(O65+O66)&gt;O91</formula>
    </cfRule>
  </conditionalFormatting>
  <hyperlinks>
    <hyperlink ref="K6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</vt:lpstr>
      <vt:lpstr>Table A1</vt:lpstr>
    </vt:vector>
  </TitlesOfParts>
  <Company>Sheffield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 Martyn (Finance)</dc:creator>
  <cp:lastModifiedBy>Beatson Jacky</cp:lastModifiedBy>
  <dcterms:created xsi:type="dcterms:W3CDTF">2016-08-24T15:42:36Z</dcterms:created>
  <dcterms:modified xsi:type="dcterms:W3CDTF">2016-10-11T10:22:43Z</dcterms:modified>
</cp:coreProperties>
</file>