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226" lockStructure="1" lockWindows="1"/>
  <bookViews>
    <workbookView xWindow="-10" yWindow="0" windowWidth="15070" windowHeight="4500"/>
  </bookViews>
  <sheets>
    <sheet name="Index" sheetId="13254" r:id="rId1"/>
    <sheet name="Wage Costs" sheetId="13250" r:id="rId2"/>
    <sheet name="Timesheet" sheetId="13253" r:id="rId3"/>
    <sheet name="Disbursments" sheetId="13251" r:id="rId4"/>
    <sheet name="Fee" sheetId="13252" r:id="rId5"/>
  </sheets>
  <definedNames>
    <definedName name="Admin_Rate">#REF!</definedName>
    <definedName name="Admin_time">#REF!</definedName>
    <definedName name="Disbursements">#REF!</definedName>
    <definedName name="Enh_Admin_Rate">#REF!</definedName>
    <definedName name="Mgt_rate">#REF!</definedName>
    <definedName name="Mgt_time">#REF!</definedName>
    <definedName name="_xlnm.Print_Area" localSheetId="3">Disbursments!$A$1:$D$15</definedName>
    <definedName name="_xlnm.Print_Area" localSheetId="4">Fee!$A$1:$D$18</definedName>
    <definedName name="_xlnm.Print_Area" localSheetId="0">Index!$A$1:$C$11</definedName>
    <definedName name="_xlnm.Print_Area" localSheetId="2">Timesheet!$A$1:$G$14</definedName>
    <definedName name="_xlnm.Print_Area" localSheetId="1">'Wage Costs'!$A$1:$G$15</definedName>
    <definedName name="Tech_Rate">#REF!</definedName>
    <definedName name="Tech_time">#REF!</definedName>
    <definedName name="year1_time">#REF!</definedName>
    <definedName name="Year2_5time">#REF!</definedName>
  </definedNames>
  <calcPr calcId="145621"/>
</workbook>
</file>

<file path=xl/calcChain.xml><?xml version="1.0" encoding="utf-8"?>
<calcChain xmlns="http://schemas.openxmlformats.org/spreadsheetml/2006/main">
  <c r="C7" i="13252" l="1"/>
  <c r="C3" i="13252"/>
  <c r="D8" i="13250"/>
  <c r="D10" i="13250" s="1"/>
  <c r="E8" i="13250"/>
  <c r="E10" i="13250"/>
  <c r="E12" i="13250" s="1"/>
  <c r="E14" i="13250" s="1"/>
  <c r="C8" i="13252" s="1"/>
  <c r="C9" i="13252" s="1"/>
  <c r="C14" i="13251"/>
  <c r="F12" i="13253"/>
  <c r="E12" i="13253"/>
  <c r="D12" i="13253"/>
  <c r="F8" i="13250"/>
  <c r="F10" i="13250" s="1"/>
  <c r="F12" i="13250" l="1"/>
  <c r="F14" i="13250" s="1"/>
  <c r="D12" i="13250"/>
  <c r="D14" i="13250"/>
  <c r="C4" i="13252" s="1"/>
  <c r="C5" i="13252" s="1"/>
  <c r="C13" i="13252" s="1"/>
  <c r="C14" i="13252" l="1"/>
  <c r="C15" i="13252" s="1"/>
</calcChain>
</file>

<file path=xl/sharedStrings.xml><?xml version="1.0" encoding="utf-8"?>
<sst xmlns="http://schemas.openxmlformats.org/spreadsheetml/2006/main" count="55" uniqueCount="54">
  <si>
    <t>Action</t>
  </si>
  <si>
    <t>Check application valid e.g. all compulsory questions completed and correct fee included</t>
  </si>
  <si>
    <t>Technical time</t>
  </si>
  <si>
    <t>Admin time</t>
  </si>
  <si>
    <t>Total</t>
  </si>
  <si>
    <t>Cost per Operational day</t>
  </si>
  <si>
    <t>Standard cost to the Council of one hour of working time</t>
  </si>
  <si>
    <t>Salary + Oncosts full year</t>
  </si>
  <si>
    <t>Operational Days in a year</t>
  </si>
  <si>
    <t>Chargable hours per day</t>
  </si>
  <si>
    <t>Admin Hours</t>
  </si>
  <si>
    <t>Admin Rate</t>
  </si>
  <si>
    <t>Cost</t>
  </si>
  <si>
    <t>Tech Hours</t>
  </si>
  <si>
    <t>Tech Rate</t>
  </si>
  <si>
    <t>Total hours as a Decimal</t>
  </si>
  <si>
    <t>Mgt time</t>
  </si>
  <si>
    <t>Admin</t>
  </si>
  <si>
    <t>Tech</t>
  </si>
  <si>
    <t>Mgt</t>
  </si>
  <si>
    <t>Transport costs</t>
  </si>
  <si>
    <t>Advertising</t>
  </si>
  <si>
    <t>Prepare licence documents and certificates of service for all interested parties inc time for postage</t>
  </si>
  <si>
    <t>Return application form for completion of missing details and chase up missing information inc wrighting and sending appropriate letters/ telephone calls etc.</t>
  </si>
  <si>
    <t>Check all particulars entered on computer premises record correctly.  Examine gas safety and other certificates submitted with licence for validity and consider application</t>
  </si>
  <si>
    <t>Check and sign licence documents, send to interested parties licence documents and consider representations, update computer records and serve licence documents</t>
  </si>
  <si>
    <t>Visit to check licence conditions compliance inc travel</t>
  </si>
  <si>
    <t>Preparation - General</t>
  </si>
  <si>
    <t>Total Disbursements/preparation costs</t>
  </si>
  <si>
    <t>Wage Costs</t>
  </si>
  <si>
    <t>Timesheet - how the times of individual jobs have been calculated</t>
  </si>
  <si>
    <t>Wage Costs - the costs of two levels of staff used in the calculations</t>
  </si>
  <si>
    <t xml:space="preserve">Fee - the calculation of the average fee </t>
  </si>
  <si>
    <t>Sheffield HMO Licensing Costs Calculator - Index</t>
  </si>
  <si>
    <t>Allowance for management support</t>
  </si>
  <si>
    <t>Disbursements and preparation costs per property based upon 1000 anticipated applications</t>
  </si>
  <si>
    <t>Land Registry Search 1 in 10</t>
  </si>
  <si>
    <t>Postage</t>
  </si>
  <si>
    <t>Temporary Exemption Notices</t>
  </si>
  <si>
    <t>Meetings with stakeholders</t>
  </si>
  <si>
    <t>Unrecoverable costs of court cases, prosecutions and appeals</t>
  </si>
  <si>
    <t>Case Conferences</t>
  </si>
  <si>
    <t>Representations</t>
  </si>
  <si>
    <t>Carry out fit and proper person checks with other council services e.g. council tax, housing benefit, and external agencies and link to property</t>
  </si>
  <si>
    <t>Visit property to check licence details and determine priority for inspection inc travel time and prepare schedule of conditions for processing.</t>
  </si>
  <si>
    <t>Total Cost at timeof calculation</t>
  </si>
  <si>
    <t>Admin Cost</t>
  </si>
  <si>
    <t xml:space="preserve">Disbursements - overheads </t>
  </si>
  <si>
    <t>HMO Licence fee per property 
based on 1000 anticipated applications</t>
  </si>
  <si>
    <t>To inflation proof costs are to be increased to cover for the median point in applications over the 5 year period = 2% per annum until median point</t>
  </si>
  <si>
    <t>Disbursements - the on costs of licensing split between the 1000 expected houses requiring licensing</t>
  </si>
  <si>
    <t>Chasing applications</t>
  </si>
  <si>
    <t>Reminder sent with application forms, enquiry received and service request entered on computer system and information pack sent out, Generate acknowledgement letter and send to applicant.enter details from application form onto computer.</t>
  </si>
  <si>
    <t>Licence renewal fee for a 5 person house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</si>
</sst>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00"/>
  </numFmts>
  <fonts count="10" x14ac:knownFonts="1">
    <font>
      <sz val="10"/>
      <name val="Arial"/>
    </font>
    <font>
      <sz val="10"/>
      <name val="Arial"/>
      <family val="2"/>
    </font>
    <font>
      <u/>
      <sz val="10"/>
      <color indexed="12"/>
      <name val="Arial"/>
    </font>
    <font>
      <b/>
      <sz val="10"/>
      <name val="Arial"/>
      <family val="2"/>
    </font>
    <font>
      <i/>
      <sz val="10"/>
      <name val="Arial"/>
      <family val="2"/>
    </font>
    <font>
      <b/>
      <sz val="14"/>
      <name val="Arial"/>
      <family val="2"/>
    </font>
    <font>
      <sz val="14"/>
      <name val="Arial"/>
      <family val="2"/>
    </font>
    <font>
      <sz val="8"/>
      <name val="Arial"/>
    </font>
    <font>
      <u/>
      <sz val="16"/>
      <color indexed="12"/>
      <name val="Arial"/>
    </font>
    <font>
      <sz val="16"/>
      <name val="Arial"/>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71">
    <xf numFmtId="0" fontId="0" fillId="0" borderId="0" xfId="0"/>
    <xf numFmtId="164" fontId="3" fillId="2" borderId="1" xfId="0" applyNumberFormat="1" applyFont="1" applyFill="1" applyBorder="1" applyAlignment="1">
      <alignment vertical="center"/>
    </xf>
    <xf numFmtId="0" fontId="0" fillId="3" borderId="1" xfId="0" applyFill="1" applyBorder="1" applyAlignment="1">
      <alignment vertical="center"/>
    </xf>
    <xf numFmtId="2" fontId="0" fillId="3" borderId="1" xfId="0" applyNumberFormat="1" applyFill="1" applyBorder="1" applyAlignment="1">
      <alignment vertical="center"/>
    </xf>
    <xf numFmtId="164" fontId="0" fillId="3" borderId="1" xfId="0" applyNumberFormat="1" applyFill="1" applyBorder="1" applyAlignment="1">
      <alignment vertical="center"/>
    </xf>
    <xf numFmtId="0" fontId="3" fillId="3" borderId="1" xfId="0" applyFont="1" applyFill="1" applyBorder="1" applyAlignment="1">
      <alignment vertical="center"/>
    </xf>
    <xf numFmtId="164" fontId="3" fillId="3" borderId="1" xfId="0" applyNumberFormat="1" applyFont="1" applyFill="1" applyBorder="1" applyAlignment="1">
      <alignment vertical="center"/>
    </xf>
    <xf numFmtId="0" fontId="0" fillId="3" borderId="1" xfId="0" applyFill="1" applyBorder="1" applyAlignment="1">
      <alignment vertical="center" wrapText="1"/>
    </xf>
    <xf numFmtId="2" fontId="0" fillId="3" borderId="1" xfId="0" applyNumberFormat="1" applyFill="1" applyBorder="1" applyAlignment="1" applyProtection="1">
      <alignment vertical="center"/>
      <protection locked="0"/>
    </xf>
    <xf numFmtId="0" fontId="0" fillId="2" borderId="1" xfId="0" applyFill="1" applyBorder="1" applyAlignment="1">
      <alignment vertical="center"/>
    </xf>
    <xf numFmtId="0" fontId="3" fillId="2" borderId="1" xfId="0" applyFont="1" applyFill="1" applyBorder="1" applyAlignment="1">
      <alignment vertical="center" wrapText="1"/>
    </xf>
    <xf numFmtId="9" fontId="0" fillId="3" borderId="1" xfId="0" applyNumberFormat="1" applyFill="1" applyBorder="1" applyAlignment="1">
      <alignment vertical="center"/>
    </xf>
    <xf numFmtId="0" fontId="6" fillId="0" borderId="1" xfId="0" applyFont="1" applyBorder="1" applyAlignment="1">
      <alignment vertical="center" wrapText="1"/>
    </xf>
    <xf numFmtId="0" fontId="5" fillId="2" borderId="1" xfId="0" applyFont="1" applyFill="1" applyBorder="1" applyAlignment="1">
      <alignment vertical="center" wrapText="1"/>
    </xf>
    <xf numFmtId="0" fontId="0" fillId="2" borderId="2" xfId="0" applyFill="1" applyBorder="1" applyAlignment="1">
      <alignment vertical="center"/>
    </xf>
    <xf numFmtId="3" fontId="0" fillId="3" borderId="1" xfId="0" applyNumberFormat="1" applyFill="1" applyBorder="1" applyAlignment="1">
      <alignment vertical="center"/>
    </xf>
    <xf numFmtId="0" fontId="3" fillId="2" borderId="2" xfId="0" applyFont="1" applyFill="1" applyBorder="1" applyAlignment="1">
      <alignment vertical="center"/>
    </xf>
    <xf numFmtId="4" fontId="3" fillId="2" borderId="2" xfId="0" applyNumberFormat="1"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164" fontId="0" fillId="3" borderId="1" xfId="0" applyNumberFormat="1" applyFill="1" applyBorder="1" applyAlignment="1"/>
    <xf numFmtId="0" fontId="0" fillId="3" borderId="1" xfId="0" applyNumberFormat="1" applyFill="1" applyBorder="1" applyAlignment="1">
      <alignment vertical="center"/>
    </xf>
    <xf numFmtId="0" fontId="0" fillId="2" borderId="1" xfId="0" applyFill="1" applyBorder="1" applyAlignment="1">
      <alignment vertical="center" wrapText="1"/>
    </xf>
    <xf numFmtId="164" fontId="0" fillId="2" borderId="1" xfId="0" applyNumberFormat="1" applyFill="1" applyBorder="1"/>
    <xf numFmtId="0" fontId="0" fillId="2" borderId="1" xfId="0" applyFill="1" applyBorder="1"/>
    <xf numFmtId="0" fontId="3" fillId="2" borderId="1" xfId="0" applyFont="1" applyFill="1" applyBorder="1"/>
    <xf numFmtId="6" fontId="3" fillId="2" borderId="1" xfId="0" applyNumberFormat="1" applyFont="1"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8" fillId="3" borderId="1" xfId="1" applyFont="1" applyFill="1" applyBorder="1" applyAlignment="1" applyProtection="1">
      <alignment vertical="center" wrapText="1"/>
    </xf>
    <xf numFmtId="0" fontId="9" fillId="0" borderId="1" xfId="0" applyFont="1" applyBorder="1" applyAlignment="1">
      <alignment vertical="center" wrapText="1"/>
    </xf>
    <xf numFmtId="0" fontId="9" fillId="0" borderId="9" xfId="0" applyFont="1" applyBorder="1"/>
    <xf numFmtId="0" fontId="9" fillId="0" borderId="0" xfId="0" applyFont="1"/>
    <xf numFmtId="0" fontId="0" fillId="0" borderId="3" xfId="0" applyBorder="1" applyProtection="1"/>
    <xf numFmtId="0" fontId="0" fillId="0" borderId="4" xfId="0" applyBorder="1" applyProtection="1"/>
    <xf numFmtId="0" fontId="0" fillId="0" borderId="5" xfId="0" applyBorder="1" applyProtection="1"/>
    <xf numFmtId="0" fontId="0" fillId="0" borderId="0" xfId="0" applyProtection="1"/>
    <xf numFmtId="0" fontId="0" fillId="0" borderId="6" xfId="0" applyBorder="1" applyProtection="1"/>
    <xf numFmtId="0" fontId="0" fillId="2" borderId="2" xfId="0" applyFill="1" applyBorder="1" applyAlignment="1" applyProtection="1">
      <alignment vertical="center"/>
    </xf>
    <xf numFmtId="0" fontId="3" fillId="2" borderId="2" xfId="0" applyFont="1" applyFill="1" applyBorder="1" applyAlignment="1" applyProtection="1">
      <alignment vertical="center" wrapText="1"/>
    </xf>
    <xf numFmtId="0" fontId="3" fillId="2" borderId="2" xfId="0" applyFont="1" applyFill="1" applyBorder="1" applyAlignment="1" applyProtection="1">
      <alignment horizontal="center" vertical="center"/>
    </xf>
    <xf numFmtId="0" fontId="0" fillId="0" borderId="7" xfId="0" applyBorder="1" applyProtection="1"/>
    <xf numFmtId="0" fontId="0" fillId="3" borderId="13" xfId="0" applyFill="1" applyBorder="1" applyAlignment="1" applyProtection="1">
      <alignment horizontal="center" vertical="center"/>
    </xf>
    <xf numFmtId="0" fontId="1" fillId="3" borderId="13" xfId="0" applyFont="1" applyFill="1" applyBorder="1" applyAlignment="1" applyProtection="1">
      <alignment vertical="center" wrapText="1"/>
    </xf>
    <xf numFmtId="20" fontId="0" fillId="3" borderId="13" xfId="0" applyNumberFormat="1" applyFill="1" applyBorder="1" applyAlignment="1" applyProtection="1">
      <alignment horizontal="center" vertical="center"/>
    </xf>
    <xf numFmtId="0" fontId="0" fillId="3" borderId="1" xfId="0" applyFill="1" applyBorder="1" applyAlignment="1" applyProtection="1">
      <alignment horizontal="center" vertical="center"/>
    </xf>
    <xf numFmtId="0" fontId="1" fillId="3" borderId="1" xfId="0" applyFont="1" applyFill="1" applyBorder="1" applyAlignment="1" applyProtection="1">
      <alignment vertical="center" wrapText="1"/>
    </xf>
    <xf numFmtId="20" fontId="0" fillId="3" borderId="1" xfId="0" applyNumberFormat="1" applyFill="1" applyBorder="1" applyAlignment="1" applyProtection="1">
      <alignment horizontal="center" vertical="center"/>
    </xf>
    <xf numFmtId="0" fontId="0" fillId="2" borderId="14" xfId="0" applyFill="1" applyBorder="1" applyAlignment="1" applyProtection="1">
      <alignment vertical="center"/>
    </xf>
    <xf numFmtId="0" fontId="3" fillId="2" borderId="15" xfId="0" applyFont="1" applyFill="1" applyBorder="1" applyAlignment="1" applyProtection="1">
      <alignment vertical="center"/>
    </xf>
    <xf numFmtId="20" fontId="3" fillId="2" borderId="15" xfId="0" applyNumberFormat="1" applyFont="1" applyFill="1" applyBorder="1" applyAlignment="1" applyProtection="1">
      <alignment horizontal="center" vertical="center"/>
    </xf>
    <xf numFmtId="20" fontId="3" fillId="2" borderId="16" xfId="0" applyNumberFormat="1" applyFont="1" applyFill="1" applyBorder="1" applyAlignment="1" applyProtection="1">
      <alignment horizontal="center" vertical="center"/>
    </xf>
    <xf numFmtId="0" fontId="4" fillId="2" borderId="17" xfId="0" applyFont="1" applyFill="1" applyBorder="1" applyAlignment="1" applyProtection="1">
      <alignment vertical="center"/>
    </xf>
    <xf numFmtId="0" fontId="4" fillId="2" borderId="13" xfId="0" applyFont="1" applyFill="1" applyBorder="1" applyAlignment="1" applyProtection="1">
      <alignment vertical="center" wrapText="1"/>
    </xf>
    <xf numFmtId="0" fontId="4" fillId="2" borderId="18"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0" fillId="0" borderId="8" xfId="0" applyBorder="1" applyProtection="1"/>
    <xf numFmtId="0" fontId="0" fillId="0" borderId="9" xfId="0" applyBorder="1" applyProtection="1"/>
    <xf numFmtId="0" fontId="0" fillId="0" borderId="10" xfId="0" applyBorder="1" applyProtection="1"/>
    <xf numFmtId="0" fontId="0" fillId="3" borderId="1" xfId="0" applyFill="1" applyBorder="1" applyAlignment="1" applyProtection="1">
      <alignment vertical="center" wrapText="1"/>
    </xf>
    <xf numFmtId="164" fontId="0" fillId="3" borderId="1" xfId="0" applyNumberFormat="1" applyFill="1" applyBorder="1" applyAlignment="1" applyProtection="1">
      <alignment vertical="center"/>
    </xf>
    <xf numFmtId="0" fontId="3" fillId="2" borderId="1" xfId="0" applyFont="1" applyFill="1" applyBorder="1" applyAlignment="1" applyProtection="1">
      <alignment vertical="center" wrapText="1"/>
    </xf>
    <xf numFmtId="164" fontId="3" fillId="2" borderId="1" xfId="0" applyNumberFormat="1" applyFont="1" applyFill="1" applyBorder="1" applyAlignment="1" applyProtection="1">
      <alignment vertical="center"/>
    </xf>
    <xf numFmtId="0" fontId="3" fillId="2" borderId="1" xfId="0" applyFont="1" applyFill="1" applyBorder="1" applyAlignment="1" applyProtection="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indowProtection="1" tabSelected="1" workbookViewId="0">
      <selection activeCell="B11" sqref="B11"/>
    </sheetView>
  </sheetViews>
  <sheetFormatPr defaultRowHeight="12.5" x14ac:dyDescent="0.25"/>
  <cols>
    <col min="1" max="1" width="3.453125" customWidth="1"/>
    <col min="2" max="2" width="80" customWidth="1"/>
    <col min="3" max="3" width="3.6328125" customWidth="1"/>
  </cols>
  <sheetData>
    <row r="1" spans="1:3" x14ac:dyDescent="0.25">
      <c r="A1" s="26"/>
      <c r="B1" s="27"/>
      <c r="C1" s="28"/>
    </row>
    <row r="2" spans="1:3" ht="36.75" customHeight="1" x14ac:dyDescent="0.25">
      <c r="A2" s="29"/>
      <c r="B2" s="13" t="s">
        <v>33</v>
      </c>
      <c r="C2" s="30"/>
    </row>
    <row r="3" spans="1:3" ht="17.5" x14ac:dyDescent="0.25">
      <c r="A3" s="29"/>
      <c r="B3" s="12"/>
      <c r="C3" s="30"/>
    </row>
    <row r="4" spans="1:3" ht="36" customHeight="1" x14ac:dyDescent="0.25">
      <c r="A4" s="29"/>
      <c r="B4" s="34" t="s">
        <v>30</v>
      </c>
      <c r="C4" s="30"/>
    </row>
    <row r="5" spans="1:3" ht="20" x14ac:dyDescent="0.25">
      <c r="A5" s="29"/>
      <c r="B5" s="35"/>
      <c r="C5" s="30"/>
    </row>
    <row r="6" spans="1:3" ht="53.25" customHeight="1" x14ac:dyDescent="0.25">
      <c r="A6" s="29"/>
      <c r="B6" s="34" t="s">
        <v>31</v>
      </c>
      <c r="C6" s="30"/>
    </row>
    <row r="7" spans="1:3" ht="20" x14ac:dyDescent="0.25">
      <c r="A7" s="29"/>
      <c r="B7" s="35"/>
      <c r="C7" s="30"/>
    </row>
    <row r="8" spans="1:3" ht="50.25" customHeight="1" x14ac:dyDescent="0.25">
      <c r="A8" s="29"/>
      <c r="B8" s="34" t="s">
        <v>50</v>
      </c>
      <c r="C8" s="30"/>
    </row>
    <row r="9" spans="1:3" ht="20" x14ac:dyDescent="0.25">
      <c r="A9" s="29"/>
      <c r="B9" s="35"/>
      <c r="C9" s="30"/>
    </row>
    <row r="10" spans="1:3" ht="30.75" customHeight="1" x14ac:dyDescent="0.25">
      <c r="A10" s="29"/>
      <c r="B10" s="34" t="s">
        <v>32</v>
      </c>
      <c r="C10" s="30"/>
    </row>
    <row r="11" spans="1:3" ht="20.5" thickBot="1" x14ac:dyDescent="0.45">
      <c r="A11" s="31"/>
      <c r="B11" s="36"/>
      <c r="C11" s="33"/>
    </row>
    <row r="12" spans="1:3" ht="20" x14ac:dyDescent="0.4">
      <c r="B12" s="37"/>
    </row>
    <row r="13" spans="1:3" ht="20" x14ac:dyDescent="0.4">
      <c r="B13" s="37"/>
    </row>
  </sheetData>
  <sheetProtection password="C226" sheet="1" objects="1" scenarios="1"/>
  <phoneticPr fontId="7" type="noConversion"/>
  <hyperlinks>
    <hyperlink ref="B10" location="Fee!A1" display="Fee - the calculation of the average fee "/>
    <hyperlink ref="B8" location="Disbursments!A1" display="Disbursements - the on costs of licensing split between the 3000 expected houses requiring licensing"/>
    <hyperlink ref="B6" location="'Wage Costs'!A1" display="Wage Costs - the costs of two levels of staff used in the calculations"/>
    <hyperlink ref="B4" location="Timesheet!A1" display="Timesheet - how the times of individual jobs have been calculated"/>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indowProtection="1" workbookViewId="0">
      <selection activeCell="G18" sqref="G18"/>
    </sheetView>
  </sheetViews>
  <sheetFormatPr defaultRowHeight="12.5" x14ac:dyDescent="0.25"/>
  <cols>
    <col min="1" max="1" width="3.54296875" customWidth="1"/>
    <col min="2" max="2" width="17.54296875" customWidth="1"/>
    <col min="3" max="3" width="5.54296875" bestFit="1" customWidth="1"/>
    <col min="4" max="6" width="10.08984375" bestFit="1" customWidth="1"/>
    <col min="7" max="7" width="3.6328125" customWidth="1"/>
  </cols>
  <sheetData>
    <row r="1" spans="1:7" x14ac:dyDescent="0.25">
      <c r="A1" s="26"/>
      <c r="B1" s="27"/>
      <c r="C1" s="27"/>
      <c r="D1" s="27"/>
      <c r="E1" s="27"/>
      <c r="F1" s="27"/>
      <c r="G1" s="28"/>
    </row>
    <row r="2" spans="1:7" ht="13.5" thickBot="1" x14ac:dyDescent="0.3">
      <c r="A2" s="29"/>
      <c r="B2" s="16" t="s">
        <v>29</v>
      </c>
      <c r="C2" s="14"/>
      <c r="D2" s="17" t="s">
        <v>17</v>
      </c>
      <c r="E2" s="17" t="s">
        <v>18</v>
      </c>
      <c r="F2" s="18" t="s">
        <v>19</v>
      </c>
      <c r="G2" s="30"/>
    </row>
    <row r="3" spans="1:7" x14ac:dyDescent="0.25">
      <c r="A3" s="29"/>
      <c r="B3" s="2"/>
      <c r="C3" s="2"/>
      <c r="D3" s="4"/>
      <c r="E3" s="4"/>
      <c r="F3" s="4"/>
      <c r="G3" s="30"/>
    </row>
    <row r="4" spans="1:7" ht="25" x14ac:dyDescent="0.25">
      <c r="A4" s="29"/>
      <c r="B4" s="7" t="s">
        <v>7</v>
      </c>
      <c r="C4" s="3"/>
      <c r="D4" s="19">
        <v>45168.92</v>
      </c>
      <c r="E4" s="19">
        <v>55177.23</v>
      </c>
      <c r="F4" s="19">
        <v>67975.360000000001</v>
      </c>
      <c r="G4" s="30"/>
    </row>
    <row r="5" spans="1:7" x14ac:dyDescent="0.25">
      <c r="A5" s="29"/>
      <c r="B5" s="7"/>
      <c r="C5" s="2"/>
      <c r="D5" s="4"/>
      <c r="E5" s="4"/>
      <c r="F5" s="4"/>
      <c r="G5" s="30"/>
    </row>
    <row r="6" spans="1:7" ht="25" x14ac:dyDescent="0.25">
      <c r="A6" s="29"/>
      <c r="B6" s="7" t="s">
        <v>8</v>
      </c>
      <c r="C6" s="2"/>
      <c r="D6" s="15">
        <v>202</v>
      </c>
      <c r="E6" s="15">
        <v>202</v>
      </c>
      <c r="F6" s="15">
        <v>202</v>
      </c>
      <c r="G6" s="30"/>
    </row>
    <row r="7" spans="1:7" x14ac:dyDescent="0.25">
      <c r="A7" s="29"/>
      <c r="B7" s="7"/>
      <c r="C7" s="2"/>
      <c r="D7" s="4"/>
      <c r="E7" s="4"/>
      <c r="F7" s="4"/>
      <c r="G7" s="30"/>
    </row>
    <row r="8" spans="1:7" ht="25" x14ac:dyDescent="0.25">
      <c r="A8" s="29"/>
      <c r="B8" s="7" t="s">
        <v>5</v>
      </c>
      <c r="C8" s="3"/>
      <c r="D8" s="4">
        <f>D4/D6</f>
        <v>223.60851485148515</v>
      </c>
      <c r="E8" s="4">
        <f>E4/E6</f>
        <v>273.15460396039606</v>
      </c>
      <c r="F8" s="4">
        <f>F4/F6</f>
        <v>336.51168316831684</v>
      </c>
      <c r="G8" s="30"/>
    </row>
    <row r="9" spans="1:7" x14ac:dyDescent="0.25">
      <c r="A9" s="29"/>
      <c r="B9" s="7"/>
      <c r="C9" s="2"/>
      <c r="D9" s="4"/>
      <c r="E9" s="4"/>
      <c r="F9" s="4"/>
      <c r="G9" s="30"/>
    </row>
    <row r="10" spans="1:7" ht="25" x14ac:dyDescent="0.25">
      <c r="A10" s="29"/>
      <c r="B10" s="7" t="s">
        <v>9</v>
      </c>
      <c r="C10" s="8">
        <v>6</v>
      </c>
      <c r="D10" s="6">
        <f>D8/6</f>
        <v>37.268085808580857</v>
      </c>
      <c r="E10" s="6">
        <f>E8/6</f>
        <v>45.525767326732677</v>
      </c>
      <c r="F10" s="6">
        <f>F8/6</f>
        <v>56.085280528052806</v>
      </c>
      <c r="G10" s="30"/>
    </row>
    <row r="11" spans="1:7" x14ac:dyDescent="0.25">
      <c r="A11" s="29"/>
      <c r="B11" s="7"/>
      <c r="C11" s="3"/>
      <c r="D11" s="4"/>
      <c r="E11" s="4"/>
      <c r="F11" s="4"/>
      <c r="G11" s="30"/>
    </row>
    <row r="12" spans="1:7" ht="37.5" x14ac:dyDescent="0.25">
      <c r="A12" s="29"/>
      <c r="B12" s="7" t="s">
        <v>34</v>
      </c>
      <c r="C12" s="11">
        <v>0.1</v>
      </c>
      <c r="D12" s="4">
        <f>D10/10</f>
        <v>3.7268085808580858</v>
      </c>
      <c r="E12" s="4">
        <f>E10/10</f>
        <v>4.552576732673268</v>
      </c>
      <c r="F12" s="4">
        <f>F10/10</f>
        <v>5.6085280528052808</v>
      </c>
      <c r="G12" s="30"/>
    </row>
    <row r="13" spans="1:7" x14ac:dyDescent="0.25">
      <c r="A13" s="29"/>
      <c r="B13" s="7"/>
      <c r="C13" s="2"/>
      <c r="D13" s="4"/>
      <c r="E13" s="4"/>
      <c r="F13" s="4"/>
      <c r="G13" s="30"/>
    </row>
    <row r="14" spans="1:7" ht="52" x14ac:dyDescent="0.25">
      <c r="A14" s="29"/>
      <c r="B14" s="10" t="s">
        <v>6</v>
      </c>
      <c r="C14" s="9"/>
      <c r="D14" s="1">
        <f>SUM(D10:D13)</f>
        <v>40.99489438943894</v>
      </c>
      <c r="E14" s="1">
        <f>SUM(E10:E13)</f>
        <v>50.078344059405943</v>
      </c>
      <c r="F14" s="1">
        <f>SUM(F10:F12)</f>
        <v>61.693808580858089</v>
      </c>
      <c r="G14" s="30"/>
    </row>
    <row r="15" spans="1:7" ht="13" thickBot="1" x14ac:dyDescent="0.3">
      <c r="A15" s="31"/>
      <c r="B15" s="32"/>
      <c r="C15" s="32"/>
      <c r="D15" s="32"/>
      <c r="E15" s="32"/>
      <c r="F15" s="32"/>
      <c r="G15" s="33"/>
    </row>
  </sheetData>
  <sheetProtection password="C226" sheet="1" objects="1" scenarios="1"/>
  <phoneticPr fontId="7"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indowProtection="1" workbookViewId="0">
      <selection activeCell="E9" sqref="E9"/>
    </sheetView>
  </sheetViews>
  <sheetFormatPr defaultColWidth="9.08984375" defaultRowHeight="12.5" x14ac:dyDescent="0.25"/>
  <cols>
    <col min="1" max="1" width="3.54296875" style="41" customWidth="1"/>
    <col min="2" max="2" width="3" style="41" bestFit="1" customWidth="1"/>
    <col min="3" max="3" width="40.08984375" style="41" customWidth="1"/>
    <col min="4" max="4" width="15.08984375" style="41" customWidth="1"/>
    <col min="5" max="5" width="15.54296875" style="41" customWidth="1"/>
    <col min="6" max="6" width="14.90625" style="41" customWidth="1"/>
    <col min="7" max="7" width="3.36328125" style="41" customWidth="1"/>
    <col min="8" max="16384" width="9.08984375" style="41"/>
  </cols>
  <sheetData>
    <row r="1" spans="1:7" x14ac:dyDescent="0.25">
      <c r="A1" s="38"/>
      <c r="B1" s="39"/>
      <c r="C1" s="39"/>
      <c r="D1" s="39"/>
      <c r="E1" s="39"/>
      <c r="F1" s="39"/>
      <c r="G1" s="40"/>
    </row>
    <row r="2" spans="1:7" ht="13.5" thickBot="1" x14ac:dyDescent="0.3">
      <c r="A2" s="42"/>
      <c r="B2" s="43"/>
      <c r="C2" s="44" t="s">
        <v>0</v>
      </c>
      <c r="D2" s="45" t="s">
        <v>3</v>
      </c>
      <c r="E2" s="45" t="s">
        <v>2</v>
      </c>
      <c r="F2" s="45" t="s">
        <v>16</v>
      </c>
      <c r="G2" s="46"/>
    </row>
    <row r="3" spans="1:7" ht="75" x14ac:dyDescent="0.25">
      <c r="A3" s="42"/>
      <c r="B3" s="47">
        <v>1</v>
      </c>
      <c r="C3" s="48" t="s">
        <v>52</v>
      </c>
      <c r="D3" s="49">
        <v>2.7777777777777776E-2</v>
      </c>
      <c r="E3" s="49"/>
      <c r="F3" s="49"/>
      <c r="G3" s="46"/>
    </row>
    <row r="4" spans="1:7" ht="25" x14ac:dyDescent="0.25">
      <c r="A4" s="42"/>
      <c r="B4" s="50">
        <v>2</v>
      </c>
      <c r="C4" s="51" t="s">
        <v>1</v>
      </c>
      <c r="D4" s="52">
        <v>1.7361111111111112E-2</v>
      </c>
      <c r="E4" s="52"/>
      <c r="F4" s="52"/>
      <c r="G4" s="46"/>
    </row>
    <row r="5" spans="1:7" ht="50" x14ac:dyDescent="0.25">
      <c r="A5" s="42"/>
      <c r="B5" s="50">
        <v>3</v>
      </c>
      <c r="C5" s="51" t="s">
        <v>23</v>
      </c>
      <c r="D5" s="52">
        <v>3.472222222222222E-3</v>
      </c>
      <c r="E5" s="52"/>
      <c r="F5" s="52"/>
      <c r="G5" s="46"/>
    </row>
    <row r="6" spans="1:7" ht="50" x14ac:dyDescent="0.25">
      <c r="A6" s="42"/>
      <c r="B6" s="50">
        <v>4</v>
      </c>
      <c r="C6" s="51" t="s">
        <v>24</v>
      </c>
      <c r="D6" s="52">
        <v>3.472222222222222E-3</v>
      </c>
      <c r="E6" s="52">
        <v>3.125E-2</v>
      </c>
      <c r="F6" s="52"/>
      <c r="G6" s="46"/>
    </row>
    <row r="7" spans="1:7" ht="50" x14ac:dyDescent="0.25">
      <c r="A7" s="42"/>
      <c r="B7" s="50">
        <v>5</v>
      </c>
      <c r="C7" s="51" t="s">
        <v>43</v>
      </c>
      <c r="D7" s="52">
        <v>6.9444444444444441E-3</v>
      </c>
      <c r="E7" s="52"/>
      <c r="F7" s="52"/>
      <c r="G7" s="46"/>
    </row>
    <row r="8" spans="1:7" ht="50" x14ac:dyDescent="0.25">
      <c r="A8" s="42"/>
      <c r="B8" s="50">
        <v>6</v>
      </c>
      <c r="C8" s="51" t="s">
        <v>44</v>
      </c>
      <c r="D8" s="52"/>
      <c r="E8" s="52">
        <v>6.9444444444444441E-3</v>
      </c>
      <c r="F8" s="52"/>
      <c r="G8" s="46"/>
    </row>
    <row r="9" spans="1:7" ht="25" x14ac:dyDescent="0.25">
      <c r="A9" s="42"/>
      <c r="B9" s="50">
        <v>8</v>
      </c>
      <c r="C9" s="51" t="s">
        <v>26</v>
      </c>
      <c r="D9" s="52"/>
      <c r="E9" s="52">
        <v>0.10416666666666667</v>
      </c>
      <c r="F9" s="52"/>
      <c r="G9" s="46"/>
    </row>
    <row r="10" spans="1:7" ht="37.5" x14ac:dyDescent="0.25">
      <c r="A10" s="42"/>
      <c r="B10" s="50">
        <v>9</v>
      </c>
      <c r="C10" s="51" t="s">
        <v>22</v>
      </c>
      <c r="D10" s="52">
        <v>5.8333333333333327E-2</v>
      </c>
      <c r="E10" s="52"/>
      <c r="F10" s="52"/>
      <c r="G10" s="46"/>
    </row>
    <row r="11" spans="1:7" ht="50.5" thickBot="1" x14ac:dyDescent="0.3">
      <c r="A11" s="42"/>
      <c r="B11" s="50">
        <v>10</v>
      </c>
      <c r="C11" s="51" t="s">
        <v>25</v>
      </c>
      <c r="D11" s="52">
        <v>1.0416666666666666E-2</v>
      </c>
      <c r="E11" s="52">
        <v>3.2638888888888891E-2</v>
      </c>
      <c r="F11" s="52"/>
      <c r="G11" s="46"/>
    </row>
    <row r="12" spans="1:7" ht="13.5" thickBot="1" x14ac:dyDescent="0.3">
      <c r="A12" s="42"/>
      <c r="B12" s="53"/>
      <c r="C12" s="54" t="s">
        <v>4</v>
      </c>
      <c r="D12" s="55">
        <f>SUM(D3:D11)</f>
        <v>0.12777777777777777</v>
      </c>
      <c r="E12" s="56">
        <f>SUM(E3:E11)</f>
        <v>0.17499999999999999</v>
      </c>
      <c r="F12" s="56">
        <f>SUM(F3:F11)</f>
        <v>0</v>
      </c>
      <c r="G12" s="46"/>
    </row>
    <row r="13" spans="1:7" ht="13" x14ac:dyDescent="0.25">
      <c r="A13" s="42"/>
      <c r="B13" s="57"/>
      <c r="C13" s="58" t="s">
        <v>15</v>
      </c>
      <c r="D13" s="59">
        <v>3.07</v>
      </c>
      <c r="E13" s="60">
        <v>4.21</v>
      </c>
      <c r="F13" s="60"/>
      <c r="G13" s="46"/>
    </row>
    <row r="14" spans="1:7" ht="13" thickBot="1" x14ac:dyDescent="0.3">
      <c r="A14" s="61"/>
      <c r="B14" s="62"/>
      <c r="C14" s="62"/>
      <c r="D14" s="62"/>
      <c r="E14" s="62"/>
      <c r="F14" s="62"/>
      <c r="G14" s="63"/>
    </row>
  </sheetData>
  <sheetProtection password="C226" sheet="1" objects="1" scenarios="1"/>
  <phoneticPr fontId="7" type="noConversion"/>
  <dataValidations count="1">
    <dataValidation type="time" allowBlank="1" showErrorMessage="1" error="Use a Colon_x000a__x000a_hh:mm (eg 1:30 for one hour and thirty minutes and 0:30 for 30 minutes)" promptTitle="Use a Colon!" prompt="enter times using the colon between hours and minutes_x000a__x000a_hh:mm  (eg 1:30 - for 1 hour and 30 minutes)_x000a_" sqref="D3:F11">
      <formula1>0</formula1>
      <formula2>0.999305555555556</formula2>
    </dataValidation>
  </dataValidations>
  <pageMargins left="0.17" right="0.38" top="0.7"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indowProtection="1" workbookViewId="0">
      <selection activeCell="D15" sqref="A1:D15"/>
    </sheetView>
  </sheetViews>
  <sheetFormatPr defaultRowHeight="12.5" x14ac:dyDescent="0.25"/>
  <cols>
    <col min="1" max="1" width="4" customWidth="1"/>
    <col min="2" max="2" width="27.90625" customWidth="1"/>
    <col min="3" max="3" width="13.08984375" customWidth="1"/>
    <col min="4" max="4" width="3.453125" customWidth="1"/>
  </cols>
  <sheetData>
    <row r="1" spans="1:4" x14ac:dyDescent="0.25">
      <c r="A1" s="38"/>
      <c r="B1" s="39"/>
      <c r="C1" s="39"/>
      <c r="D1" s="40"/>
    </row>
    <row r="2" spans="1:4" ht="51" customHeight="1" x14ac:dyDescent="0.25">
      <c r="A2" s="42"/>
      <c r="B2" s="68" t="s">
        <v>35</v>
      </c>
      <c r="C2" s="68"/>
      <c r="D2" s="46"/>
    </row>
    <row r="3" spans="1:4" ht="27" customHeight="1" x14ac:dyDescent="0.25">
      <c r="A3" s="42"/>
      <c r="B3" s="64" t="s">
        <v>36</v>
      </c>
      <c r="C3" s="65">
        <v>0.45</v>
      </c>
      <c r="D3" s="46"/>
    </row>
    <row r="4" spans="1:4" ht="24" customHeight="1" x14ac:dyDescent="0.25">
      <c r="A4" s="42"/>
      <c r="B4" s="64" t="s">
        <v>20</v>
      </c>
      <c r="C4" s="65">
        <v>2</v>
      </c>
      <c r="D4" s="46"/>
    </row>
    <row r="5" spans="1:4" ht="24.75" customHeight="1" x14ac:dyDescent="0.25">
      <c r="A5" s="42"/>
      <c r="B5" s="64" t="s">
        <v>37</v>
      </c>
      <c r="C5" s="65">
        <v>10</v>
      </c>
      <c r="D5" s="46"/>
    </row>
    <row r="6" spans="1:4" ht="24.75" customHeight="1" x14ac:dyDescent="0.25">
      <c r="A6" s="42"/>
      <c r="B6" s="64" t="s">
        <v>21</v>
      </c>
      <c r="C6" s="65">
        <v>3</v>
      </c>
      <c r="D6" s="46"/>
    </row>
    <row r="7" spans="1:4" ht="24.75" customHeight="1" x14ac:dyDescent="0.25">
      <c r="A7" s="42"/>
      <c r="B7" s="64" t="s">
        <v>27</v>
      </c>
      <c r="C7" s="65">
        <v>3.33</v>
      </c>
      <c r="D7" s="46"/>
    </row>
    <row r="8" spans="1:4" ht="24.75" customHeight="1" x14ac:dyDescent="0.25">
      <c r="A8" s="42"/>
      <c r="B8" s="64" t="s">
        <v>38</v>
      </c>
      <c r="C8" s="65">
        <v>2.5</v>
      </c>
      <c r="D8" s="46"/>
    </row>
    <row r="9" spans="1:4" ht="24.75" customHeight="1" x14ac:dyDescent="0.25">
      <c r="A9" s="42"/>
      <c r="B9" s="64" t="s">
        <v>39</v>
      </c>
      <c r="C9" s="65">
        <v>3.14</v>
      </c>
      <c r="D9" s="46"/>
    </row>
    <row r="10" spans="1:4" ht="25" x14ac:dyDescent="0.25">
      <c r="A10" s="42"/>
      <c r="B10" s="64" t="s">
        <v>40</v>
      </c>
      <c r="C10" s="65">
        <v>36.72</v>
      </c>
      <c r="D10" s="46"/>
    </row>
    <row r="11" spans="1:4" ht="24.75" customHeight="1" x14ac:dyDescent="0.25">
      <c r="A11" s="42"/>
      <c r="B11" s="64" t="s">
        <v>51</v>
      </c>
      <c r="C11" s="65">
        <v>3</v>
      </c>
      <c r="D11" s="46"/>
    </row>
    <row r="12" spans="1:4" ht="24.75" customHeight="1" x14ac:dyDescent="0.25">
      <c r="A12" s="42"/>
      <c r="B12" s="64" t="s">
        <v>41</v>
      </c>
      <c r="C12" s="65">
        <v>2.5</v>
      </c>
      <c r="D12" s="46"/>
    </row>
    <row r="13" spans="1:4" ht="24.75" customHeight="1" x14ac:dyDescent="0.25">
      <c r="A13" s="42"/>
      <c r="B13" s="64" t="s">
        <v>42</v>
      </c>
      <c r="C13" s="65">
        <v>1.25</v>
      </c>
      <c r="D13" s="46"/>
    </row>
    <row r="14" spans="1:4" ht="39" x14ac:dyDescent="0.25">
      <c r="A14" s="42"/>
      <c r="B14" s="66" t="s">
        <v>28</v>
      </c>
      <c r="C14" s="67">
        <f>SUM(C3:C13)</f>
        <v>67.89</v>
      </c>
      <c r="D14" s="46"/>
    </row>
    <row r="15" spans="1:4" ht="13" thickBot="1" x14ac:dyDescent="0.3">
      <c r="A15" s="61"/>
      <c r="B15" s="62"/>
      <c r="C15" s="62"/>
      <c r="D15" s="63"/>
    </row>
  </sheetData>
  <sheetProtection password="C226" sheet="1" objects="1" scenarios="1"/>
  <mergeCells count="1">
    <mergeCell ref="B2:C2"/>
  </mergeCells>
  <phoneticPr fontId="7"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indowProtection="1" workbookViewId="0">
      <selection activeCell="E16" sqref="E16"/>
    </sheetView>
  </sheetViews>
  <sheetFormatPr defaultRowHeight="12.5" x14ac:dyDescent="0.25"/>
  <cols>
    <col min="1" max="1" width="3.453125" customWidth="1"/>
    <col min="2" max="2" width="38.36328125" bestFit="1" customWidth="1"/>
    <col min="4" max="4" width="3.54296875" customWidth="1"/>
  </cols>
  <sheetData>
    <row r="1" spans="1:4" x14ac:dyDescent="0.25">
      <c r="A1" s="26"/>
      <c r="B1" s="27"/>
      <c r="C1" s="27"/>
      <c r="D1" s="28"/>
    </row>
    <row r="2" spans="1:4" ht="33" customHeight="1" x14ac:dyDescent="0.25">
      <c r="A2" s="29"/>
      <c r="B2" s="69" t="s">
        <v>48</v>
      </c>
      <c r="C2" s="70"/>
      <c r="D2" s="30"/>
    </row>
    <row r="3" spans="1:4" ht="19.5" customHeight="1" x14ac:dyDescent="0.25">
      <c r="A3" s="29"/>
      <c r="B3" s="2" t="s">
        <v>10</v>
      </c>
      <c r="C3" s="3">
        <f>Timesheet!D13</f>
        <v>3.07</v>
      </c>
      <c r="D3" s="30"/>
    </row>
    <row r="4" spans="1:4" ht="19.5" customHeight="1" x14ac:dyDescent="0.25">
      <c r="A4" s="29"/>
      <c r="B4" s="2" t="s">
        <v>11</v>
      </c>
      <c r="C4" s="4">
        <f>'Wage Costs'!D14</f>
        <v>40.99489438943894</v>
      </c>
      <c r="D4" s="30"/>
    </row>
    <row r="5" spans="1:4" ht="19.5" customHeight="1" x14ac:dyDescent="0.25">
      <c r="A5" s="29"/>
      <c r="B5" s="2" t="s">
        <v>46</v>
      </c>
      <c r="C5" s="4">
        <f>C3*C4</f>
        <v>125.85432577557754</v>
      </c>
      <c r="D5" s="30"/>
    </row>
    <row r="6" spans="1:4" ht="19.5" customHeight="1" x14ac:dyDescent="0.25">
      <c r="A6" s="29"/>
      <c r="B6" s="2"/>
      <c r="C6" s="2"/>
      <c r="D6" s="30"/>
    </row>
    <row r="7" spans="1:4" ht="19.5" customHeight="1" x14ac:dyDescent="0.25">
      <c r="A7" s="29"/>
      <c r="B7" s="2" t="s">
        <v>13</v>
      </c>
      <c r="C7" s="20">
        <f>Timesheet!E13</f>
        <v>4.21</v>
      </c>
      <c r="D7" s="30"/>
    </row>
    <row r="8" spans="1:4" ht="19.5" customHeight="1" x14ac:dyDescent="0.25">
      <c r="A8" s="29"/>
      <c r="B8" s="2" t="s">
        <v>14</v>
      </c>
      <c r="C8" s="4">
        <f>'Wage Costs'!E14</f>
        <v>50.078344059405943</v>
      </c>
      <c r="D8" s="30"/>
    </row>
    <row r="9" spans="1:4" ht="19.5" customHeight="1" x14ac:dyDescent="0.25">
      <c r="A9" s="29"/>
      <c r="B9" s="2" t="s">
        <v>12</v>
      </c>
      <c r="C9" s="4">
        <f>C7*C8</f>
        <v>210.829828490099</v>
      </c>
      <c r="D9" s="30"/>
    </row>
    <row r="10" spans="1:4" ht="19.5" customHeight="1" x14ac:dyDescent="0.25">
      <c r="A10" s="29"/>
      <c r="B10" s="2"/>
      <c r="C10" s="4"/>
      <c r="D10" s="30"/>
    </row>
    <row r="11" spans="1:4" ht="19.5" customHeight="1" x14ac:dyDescent="0.25">
      <c r="A11" s="29"/>
      <c r="B11" s="2" t="s">
        <v>47</v>
      </c>
      <c r="C11" s="4">
        <v>67.89</v>
      </c>
      <c r="D11" s="30"/>
    </row>
    <row r="12" spans="1:4" ht="19.5" customHeight="1" x14ac:dyDescent="0.25">
      <c r="A12" s="29"/>
      <c r="B12" s="2"/>
      <c r="C12" s="2"/>
      <c r="D12" s="30"/>
    </row>
    <row r="13" spans="1:4" ht="19.5" customHeight="1" x14ac:dyDescent="0.25">
      <c r="A13" s="29"/>
      <c r="B13" s="5" t="s">
        <v>45</v>
      </c>
      <c r="C13" s="6">
        <f>C5+C9+C11</f>
        <v>404.5741542656765</v>
      </c>
      <c r="D13" s="30"/>
    </row>
    <row r="14" spans="1:4" ht="58.5" customHeight="1" x14ac:dyDescent="0.25">
      <c r="A14" s="29"/>
      <c r="B14" s="21" t="s">
        <v>49</v>
      </c>
      <c r="C14" s="22">
        <f>C13*0.07</f>
        <v>28.320190798597359</v>
      </c>
      <c r="D14" s="30"/>
    </row>
    <row r="15" spans="1:4" ht="30" customHeight="1" x14ac:dyDescent="0.25">
      <c r="A15" s="29"/>
      <c r="B15" s="23" t="s">
        <v>4</v>
      </c>
      <c r="C15" s="22">
        <f>SUM(C13:C14)</f>
        <v>432.89434506427386</v>
      </c>
      <c r="D15" s="30"/>
    </row>
    <row r="16" spans="1:4" x14ac:dyDescent="0.25">
      <c r="A16" s="29"/>
      <c r="B16" s="23"/>
      <c r="C16" s="23"/>
      <c r="D16" s="30"/>
    </row>
    <row r="17" spans="1:4" ht="13" x14ac:dyDescent="0.3">
      <c r="A17" s="29"/>
      <c r="B17" s="24" t="s">
        <v>53</v>
      </c>
      <c r="C17" s="25">
        <v>430</v>
      </c>
      <c r="D17" s="30"/>
    </row>
    <row r="18" spans="1:4" ht="13" thickBot="1" x14ac:dyDescent="0.3">
      <c r="A18" s="31"/>
      <c r="B18" s="32"/>
      <c r="C18" s="32"/>
      <c r="D18" s="33"/>
    </row>
  </sheetData>
  <sheetProtection password="C226" sheet="1" objects="1" scenarios="1"/>
  <mergeCells count="1">
    <mergeCell ref="B2:C2"/>
  </mergeCells>
  <phoneticPr fontId="7"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Index</vt:lpstr>
      <vt:lpstr>Wage Costs</vt:lpstr>
      <vt:lpstr>Timesheet</vt:lpstr>
      <vt:lpstr>Disbursments</vt:lpstr>
      <vt:lpstr>Fee</vt:lpstr>
      <vt:lpstr>Disbursments!Print_Area</vt:lpstr>
      <vt:lpstr>Fee!Print_Area</vt:lpstr>
      <vt:lpstr>Index!Print_Area</vt:lpstr>
      <vt:lpstr>Timesheet!Print_Area</vt:lpstr>
      <vt:lpstr>'Wage Costs'!Print_Area</vt:lpstr>
    </vt:vector>
  </TitlesOfParts>
  <Company>Sevenoaks District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HMO Licensing Renewal Costs Calculator</dc:title>
  <dc:creator>Mick Maynard</dc:creator>
  <cp:keywords>hmo;housing</cp:keywords>
  <cp:lastModifiedBy>Gadsby Matthew (CEX)</cp:lastModifiedBy>
  <cp:lastPrinted>2013-03-26T17:42:06Z</cp:lastPrinted>
  <dcterms:created xsi:type="dcterms:W3CDTF">2005-10-28T12:53:20Z</dcterms:created>
  <dcterms:modified xsi:type="dcterms:W3CDTF">2020-01-23T16:37:39Z</dcterms:modified>
</cp:coreProperties>
</file>