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RP203317\Downloads\"/>
    </mc:Choice>
  </mc:AlternateContent>
  <xr:revisionPtr revIDLastSave="0" documentId="13_ncr:1_{93565181-B66F-4413-A1B2-EEBA4F363532}" xr6:coauthVersionLast="47" xr6:coauthVersionMax="47" xr10:uidLastSave="{00000000-0000-0000-0000-000000000000}"/>
  <bookViews>
    <workbookView xWindow="-108" yWindow="-108" windowWidth="23256" windowHeight="12456" tabRatio="723" firstSheet="1" activeTab="1" xr2:uid="{00000000-000D-0000-FFFF-FFFF00000000}"/>
  </bookViews>
  <sheets>
    <sheet name="Sheet1" sheetId="1" state="hidden" r:id="rId1"/>
    <sheet name="Front" sheetId="101" r:id="rId2"/>
    <sheet name="User Guide" sheetId="100" r:id="rId3"/>
    <sheet name="ACCESS, MH &amp; WELLBEING (Divisio" sheetId="5" r:id="rId4"/>
    <sheet name="ADULTS FUTURE OPTIONS (Division" sheetId="2" r:id="rId5"/>
    <sheet name="CHIEF SOCIAL WORKER (Division)" sheetId="8" r:id="rId6"/>
    <sheet name="COMMISSIONING AND PARTNERSHIPS " sheetId="6" r:id="rId7"/>
    <sheet name="GOVERNANCE &amp; FINANCIAL INCL'N (" sheetId="7" r:id="rId8"/>
    <sheet name="L&amp;AW (LONG TERM SUPPORT) (Divis" sheetId="3" r:id="rId9"/>
    <sheet name="L&amp;AW (SHORT TERM SUPPORT) (Divi" sheetId="4" r:id="rId10"/>
    <sheet name="MANAGEMENT TEAM (Division)" sheetId="9" r:id="rId11"/>
    <sheet name="PARTNERSHIP FUNDING (Division)" sheetId="49" r:id="rId12"/>
    <sheet name="SUPPORTING VULNERABLE PEOPLE (D" sheetId="105" r:id="rId13"/>
    <sheet name="BEREAVEMENT SERVICES (Division)" sheetId="73" r:id="rId14"/>
    <sheet name="BUSINESS IMPROVEMENT (Division)" sheetId="60" r:id="rId15"/>
    <sheet name="COMMUNITIES MANAGEMENT (Divisio" sheetId="15" r:id="rId16"/>
    <sheet name="COMMUNITIES PREVENTION (Divisio" sheetId="11" r:id="rId17"/>
    <sheet name="COMMUNITY SAFETY (Division)" sheetId="13" r:id="rId18"/>
    <sheet name="CORONER &amp; MEDICO LEGAL (Divisio" sheetId="54" r:id="rId19"/>
    <sheet name="DIRECTOR PL&amp;L (Division)" sheetId="75" r:id="rId20"/>
    <sheet name="LIBRARIES, ARCHIVES &amp; INFORMAT " sheetId="10" r:id="rId21"/>
    <sheet name="PARKS AND COUNTRYSIDE (Division" sheetId="76" r:id="rId22"/>
    <sheet name="PUBLIC HEALTH (Division)" sheetId="78" r:id="rId23"/>
    <sheet name="SPORTS LEISURE AND EVENTS TEAM " sheetId="77" r:id="rId24"/>
    <sheet name="VOLUNTARY SECTOR (Division)" sheetId="50" r:id="rId25"/>
    <sheet name="YOUTH SERVICES (Division)" sheetId="14" r:id="rId26"/>
    <sheet name="BUSINESS DEVELOPMENT &amp; FUND MA " sheetId="70" r:id="rId27"/>
    <sheet name="CULTURE, TOURISM &amp; EVENTS (Divi" sheetId="80" r:id="rId28"/>
    <sheet name="DIRECTOR OF ECON DEV &amp; CULTURE " sheetId="27" r:id="rId29"/>
    <sheet name="ECONOMY &amp; BUSINESS SUPPORT (Div" sheetId="71" r:id="rId30"/>
    <sheet name="EMPLOYMENT &amp; SKILLS (Division)" sheetId="26" r:id="rId31"/>
    <sheet name="FAMILY &amp; COMMUNITY LEARNING (Di" sheetId="52" r:id="rId32"/>
    <sheet name="14-24 PARTNERSHIP (Division)" sheetId="51" r:id="rId33"/>
    <sheet name="ACCESS &amp; INCLUSION (Division)" sheetId="48" r:id="rId34"/>
    <sheet name="BUSINESS STRATEGY OP BUDGETS (D" sheetId="29" r:id="rId35"/>
    <sheet name="C&amp;F BUSINESS SUPPORT (Division)" sheetId="39" r:id="rId36"/>
    <sheet name="CENTRAL MANAGEMENT (Division)" sheetId="40" r:id="rId37"/>
    <sheet name="CHILDRENS DISABILITIES SERVICE " sheetId="34" r:id="rId38"/>
    <sheet name="CHILDREN'S PUBLIC HEALTH (Divis" sheetId="43" r:id="rId39"/>
    <sheet name="CHILDREN'S RESIDENTIAL HOMES (D" sheetId="42" r:id="rId40"/>
    <sheet name="CHILDRENS SNR MANAGEMENT (Divis" sheetId="31" r:id="rId41"/>
    <sheet name="COMMISSIONING MANAGEMENT (Divis" sheetId="47" r:id="rId42"/>
    <sheet name="CYP PROVIDER SERVICES (Division" sheetId="37" r:id="rId43"/>
    <sheet name="EARLY HELP &amp; PREVENTION (Divisi" sheetId="38" r:id="rId44"/>
    <sheet name="EDUCATION &amp; SKILLS BUS SUPP (Di" sheetId="32" r:id="rId45"/>
    <sheet name="EMTAS (Division)" sheetId="53" r:id="rId46"/>
    <sheet name="FIELDWORK SERVICES (Division)" sheetId="33" r:id="rId47"/>
    <sheet name="PLACEMENTS (Division)" sheetId="35" r:id="rId48"/>
    <sheet name="PORTFOLIO WIDE BUDGETS (Divisio" sheetId="28" r:id="rId49"/>
    <sheet name="PREVENTION &amp; EARLY INTERVENTN (" sheetId="36" r:id="rId50"/>
    <sheet name="QAIS (Division)" sheetId="41" r:id="rId51"/>
    <sheet name="SCHOOL BUDGETS (Division)" sheetId="30" r:id="rId52"/>
    <sheet name="SCHOOLS AND LEARNING (Division)" sheetId="46" r:id="rId53"/>
    <sheet name="SEN (Division)" sheetId="44" r:id="rId54"/>
    <sheet name="CENTRAL COSTS (Service)" sheetId="90" r:id="rId55"/>
    <sheet name="CONTRACT REBATES &amp; DISCOUNTS (S" sheetId="97" r:id="rId56"/>
    <sheet name="DIGITAL INNOVATION &amp; ICT (Servi" sheetId="89" r:id="rId57"/>
    <sheet name="FINANCE &amp; COMMERCIAL SERVICES (" sheetId="104" r:id="rId58"/>
    <sheet name="GENERAL COUNSEL (Service)" sheetId="103" r:id="rId59"/>
    <sheet name="HOUSING BENEFIT (Service)" sheetId="96" r:id="rId60"/>
    <sheet name="PEOPLE &amp; CULTURE (Service)" sheetId="92" r:id="rId61"/>
    <sheet name="POLICY &amp; DEMOCRATIC ENGAGEMENT " sheetId="87" r:id="rId62"/>
    <sheet name="TRANSFORMATION SERVICE (Service" sheetId="102" r:id="rId63"/>
    <sheet name="BUSINESS PLANNING - GEN (Divisi" sheetId="19" r:id="rId64"/>
    <sheet name="CITYWIDE HOUSING SERVICE - GEN " sheetId="16" r:id="rId65"/>
    <sheet name="HOUSING GROWTH - GEN (Division)" sheetId="18" r:id="rId66"/>
    <sheet name="N-HOODS INT &amp; TENANT SUPP-GEN (" sheetId="17" r:id="rId67"/>
    <sheet name="CUSTOMER SERVICES (Division)" sheetId="91" r:id="rId68"/>
    <sheet name="FACILITIES MANAGEMENT (Division" sheetId="94" r:id="rId69"/>
    <sheet name="LOCAL AREA COMMITTEES (Division" sheetId="12" r:id="rId70"/>
    <sheet name="PROPERTY (Division)" sheetId="68" r:id="rId71"/>
    <sheet name="PUBLIC HEALTH - DPH (Division)" sheetId="88" r:id="rId72"/>
    <sheet name="TRANSPORT (Division)" sheetId="95" r:id="rId73"/>
    <sheet name="CITY SUSTAINABILITY (Division)" sheetId="72" r:id="rId74"/>
    <sheet name="CAPITAL DELIVERY SERVICE (Divis" sheetId="65" r:id="rId75"/>
    <sheet name="CLEAN AIR ZONE (Division)" sheetId="64" r:id="rId76"/>
    <sheet name="DIR OF PLANNING INVEST &amp; SUS (D" sheetId="85" r:id="rId77"/>
    <sheet name="DIRECTOR OF REGEN AND DEVELOPM " sheetId="67" r:id="rId78"/>
    <sheet name="PLANNING SERVICES (Division)" sheetId="82" r:id="rId79"/>
    <sheet name="PRECEPTS AND LEVIES (Division)" sheetId="83" r:id="rId80"/>
    <sheet name="PROPERTY REGENERATION (Division" sheetId="69" r:id="rId81"/>
    <sheet name="TRANSPORT &amp; INFRASTRUCTURE (Div" sheetId="84" r:id="rId82"/>
    <sheet name="CITY CENTRE MANAGEMENT (Divisio" sheetId="74" r:id="rId83"/>
    <sheet name="COST OF LIVING HUB (Division)" sheetId="62" r:id="rId84"/>
    <sheet name="DIRECTOR OF STREETSCENE AND RE " sheetId="57" r:id="rId85"/>
    <sheet name="EMERGENCY PLANNING (Division)" sheetId="66" r:id="rId86"/>
    <sheet name="ENVIRONMENTAL REGULATIONS (Divi" sheetId="55" r:id="rId87"/>
    <sheet name="HIGHWAY MAINTENANCE DIVISION (D" sheetId="81" r:id="rId88"/>
    <sheet name="HIGHWAYS CONTRACT (Division)" sheetId="63" r:id="rId89"/>
    <sheet name="LICENSING (Division)" sheetId="56" r:id="rId90"/>
    <sheet name="PARKING SERVICES (Division)" sheetId="59" r:id="rId91"/>
    <sheet name="PLACE HUB (Division)" sheetId="61" r:id="rId92"/>
    <sheet name="SHEFFIELD CITY MARKETS (Divisio" sheetId="79" r:id="rId93"/>
    <sheet name="WASTE MANAGEMENT (Division)" sheetId="58" r:id="rId94"/>
  </sheets>
  <externalReferences>
    <externalReference r:id="rId95"/>
  </externalReferences>
  <definedNames>
    <definedName name="AccPrev" localSheetId="2">#REF!</definedName>
    <definedName name="AccPrev">#REF!</definedName>
    <definedName name="BCIS" localSheetId="2">#REF!</definedName>
    <definedName name="BCIS">#REF!</definedName>
    <definedName name="BIP_F1">LEFT('COMMUNITIES MANAGEMENT (Divisio'!XES1,1)&amp;'COMMUNITIES MANAGEMENT (Divisio'!XET1</definedName>
    <definedName name="BIP_F2">+'COMMUNITIES MANAGEMENT (Divisio'!XFC1+'COMMUNITIES MANAGEMENT (Divisio'!XFD1</definedName>
    <definedName name="BIP_F3">+'COMMUNITIES MANAGEMENT (Divisio'!XFC1+'COMMUNITIES MANAGEMENT (Divisio'!XFD1</definedName>
    <definedName name="BusStratOP">#REF!</definedName>
    <definedName name="BusStratSupp">#REF!</definedName>
    <definedName name="CareBusSupp">#REF!</definedName>
    <definedName name="CareCommis">#REF!</definedName>
    <definedName name="CDS">#REF!</definedName>
    <definedName name="Central">#REF!</definedName>
    <definedName name="CFBusSupp">#REF!</definedName>
    <definedName name="CFCILS">#REF!</definedName>
    <definedName name="ChPuHe">#REF!</definedName>
    <definedName name="CILSBusSupp">#REF!</definedName>
    <definedName name="CityGrowth">#REF!</definedName>
    <definedName name="CommServBusSupp">#REF!</definedName>
    <definedName name="Contract">#REF!</definedName>
    <definedName name="ConttoCare">#REF!</definedName>
    <definedName name="Culture">#REF!</definedName>
    <definedName name="CustServ">#REF!</definedName>
    <definedName name="CYPProvServ">#REF!</definedName>
    <definedName name="EarlySupport">#REF!</definedName>
    <definedName name="EmpandSkills">#REF!</definedName>
    <definedName name="FamCommLearning">#REF!</definedName>
    <definedName name="FandCS">#REF!</definedName>
    <definedName name="Fourteen">#REF!</definedName>
    <definedName name="Front" localSheetId="1">Front!$C$2</definedName>
    <definedName name="FWork">#REF!</definedName>
    <definedName name="Guide">#REF!</definedName>
    <definedName name="HealthStrat">#REF!</definedName>
    <definedName name="HouBen">#REF!</definedName>
    <definedName name="HousingGeneral">#REF!</definedName>
    <definedName name="HumRes">#REF!</definedName>
    <definedName name="IncandSchools">#REF!</definedName>
    <definedName name="LearnDis">#REF!</definedName>
    <definedName name="Legal">#REF!</definedName>
    <definedName name="Libraries">#REF!</definedName>
    <definedName name="Locality">#REF!</definedName>
    <definedName name="LongTerm">#REF!</definedName>
    <definedName name="MajorProjects">#REF!</definedName>
    <definedName name="OperationalServ">#REF!</definedName>
    <definedName name="Other">#REF!</definedName>
    <definedName name="PHPPC">#REF!</definedName>
    <definedName name="PlaceChange">#REF!</definedName>
    <definedName name="Placements">#REF!</definedName>
    <definedName name="PortLead">#REF!</definedName>
    <definedName name="PortWide">#REF!</definedName>
    <definedName name="PPC">#REF!</definedName>
    <definedName name="PracDev">#REF!</definedName>
    <definedName name="PrEaIn">#REF!</definedName>
    <definedName name="_xlnm.Print_Area" localSheetId="32">'14-24 PARTNERSHIP (Division)'!$C$2:$H$45</definedName>
    <definedName name="_xlnm.Print_Area" localSheetId="33">'ACCESS &amp; INCLUSION (Division)'!$C$2:$H$80</definedName>
    <definedName name="_xlnm.Print_Area" localSheetId="3">'ACCESS, MH &amp; WELLBEING (Divisio'!$C$2:$H$162</definedName>
    <definedName name="_xlnm.Print_Area" localSheetId="4">'ADULTS FUTURE OPTIONS (Division'!$C$2:$H$219</definedName>
    <definedName name="_xlnm.Print_Area" localSheetId="13">'BEREAVEMENT SERVICES (Division)'!$C$2:$H$76</definedName>
    <definedName name="_xlnm.Print_Area" localSheetId="26">'BUSINESS DEVELOPMENT &amp; FUND MA '!$C$2:$H$43</definedName>
    <definedName name="_xlnm.Print_Area" localSheetId="14">'BUSINESS IMPROVEMENT (Division)'!$C$2:$H$52</definedName>
    <definedName name="_xlnm.Print_Area" localSheetId="63">'BUSINESS PLANNING - GEN (Divisi'!$C$2:$H$52</definedName>
    <definedName name="_xlnm.Print_Area" localSheetId="34">'BUSINESS STRATEGY OP BUDGETS (D'!$C$2:$H$60</definedName>
    <definedName name="_xlnm.Print_Area" localSheetId="35">'C&amp;F BUSINESS SUPPORT (Division)'!$C$2:$H$45</definedName>
    <definedName name="_xlnm.Print_Area" localSheetId="74">'CAPITAL DELIVERY SERVICE (Divis'!$C$2:$H$36</definedName>
    <definedName name="_xlnm.Print_Area" localSheetId="54">'CENTRAL COSTS (Service)'!$C$2:$H$67</definedName>
    <definedName name="_xlnm.Print_Area" localSheetId="36">'CENTRAL MANAGEMENT (Division)'!$C$2:$H$52</definedName>
    <definedName name="_xlnm.Print_Area" localSheetId="5">'CHIEF SOCIAL WORKER (Division)'!$C$2:$H$89</definedName>
    <definedName name="_xlnm.Print_Area" localSheetId="37">'CHILDRENS DISABILITIES SERVICE '!$C$2:$H$83</definedName>
    <definedName name="_xlnm.Print_Area" localSheetId="38">'CHILDREN''S PUBLIC HEALTH (Divis'!$C$2:$H$64</definedName>
    <definedName name="_xlnm.Print_Area" localSheetId="39">'CHILDREN''S RESIDENTIAL HOMES (D'!$C$2:$H$98</definedName>
    <definedName name="_xlnm.Print_Area" localSheetId="40">'CHILDRENS SNR MANAGEMENT (Divis'!$C$2:$H$45</definedName>
    <definedName name="_xlnm.Print_Area" localSheetId="82">'CITY CENTRE MANAGEMENT (Divisio'!$C$2:$H$68</definedName>
    <definedName name="_xlnm.Print_Area" localSheetId="73">'CITY SUSTAINABILITY (Division)'!$C$2:$H$67</definedName>
    <definedName name="_xlnm.Print_Area" localSheetId="64">'CITYWIDE HOUSING SERVICE - GEN '!$C$2:$H$89</definedName>
    <definedName name="_xlnm.Print_Area" localSheetId="75">'CLEAN AIR ZONE (Division)'!$C$2:$H$36</definedName>
    <definedName name="_xlnm.Print_Area" localSheetId="6">'COMMISSIONING AND PARTNERSHIPS '!$C$2:$H$101</definedName>
    <definedName name="_xlnm.Print_Area" localSheetId="41">'COMMISSIONING MANAGEMENT (Divis'!$C$2:$H$60</definedName>
    <definedName name="_xlnm.Print_Area" localSheetId="15">'COMMUNITIES MANAGEMENT (Divisio'!$C$2:$H$52</definedName>
    <definedName name="_xlnm.Print_Area" localSheetId="16">'COMMUNITIES PREVENTION (Divisio'!$C$2:$H$50</definedName>
    <definedName name="_xlnm.Print_Area" localSheetId="17">'COMMUNITY SAFETY (Division)'!$C$2:$H$60</definedName>
    <definedName name="_xlnm.Print_Area" localSheetId="55">'CONTRACT REBATES &amp; DISCOUNTS (S'!$C$2:$H$36</definedName>
    <definedName name="_xlnm.Print_Area" localSheetId="18">'CORONER &amp; MEDICO LEGAL (Divisio'!$C$2:$H$52</definedName>
    <definedName name="_xlnm.Print_Area" localSheetId="83">'COST OF LIVING HUB (Division)'!$C$2:$H$43</definedName>
    <definedName name="_xlnm.Print_Area" localSheetId="27">'CULTURE, TOURISM &amp; EVENTS (Divi'!$C$2:$H$68</definedName>
    <definedName name="_xlnm.Print_Area" localSheetId="67">'CUSTOMER SERVICES (Division)'!$C$2:$H$66</definedName>
    <definedName name="_xlnm.Print_Area" localSheetId="42">'CYP PROVIDER SERVICES (Division'!$C$2:$H$105</definedName>
    <definedName name="_xlnm.Print_Area" localSheetId="56">'DIGITAL INNOVATION &amp; ICT (Servi'!$C$2:$H$80</definedName>
    <definedName name="_xlnm.Print_Area" localSheetId="76">'DIR OF PLANNING INVEST &amp; SUS (D'!$C$2:$H$61</definedName>
    <definedName name="_xlnm.Print_Area" localSheetId="28">'DIRECTOR OF ECON DEV &amp; CULTURE '!$C$2:$H$59</definedName>
    <definedName name="_xlnm.Print_Area" localSheetId="77">'DIRECTOR OF REGEN AND DEVELOPM '!$C$2:$H$45</definedName>
    <definedName name="_xlnm.Print_Area" localSheetId="84">'DIRECTOR OF STREETSCENE AND RE '!$C$2:$H$59</definedName>
    <definedName name="_xlnm.Print_Area" localSheetId="19">'DIRECTOR PL&amp;L (Division)'!$C$2:$H$52</definedName>
    <definedName name="_xlnm.Print_Area" localSheetId="43">'EARLY HELP &amp; PREVENTION (Divisi'!$C$2:$H$59</definedName>
    <definedName name="_xlnm.Print_Area" localSheetId="29">'ECONOMY &amp; BUSINESS SUPPORT (Div'!$C$2:$H$52</definedName>
    <definedName name="_xlnm.Print_Area" localSheetId="44">'EDUCATION &amp; SKILLS BUS SUPP (Di'!$C$2:$H$45</definedName>
    <definedName name="_xlnm.Print_Area" localSheetId="85">'EMERGENCY PLANNING (Division)'!$C$2:$H$36</definedName>
    <definedName name="_xlnm.Print_Area" localSheetId="30">'EMPLOYMENT &amp; SKILLS (Division)'!$C$2:$H$36</definedName>
    <definedName name="_xlnm.Print_Area" localSheetId="45">'EMTAS (Division)'!$C$2:$H$36</definedName>
    <definedName name="_xlnm.Print_Area" localSheetId="86">'ENVIRONMENTAL REGULATIONS (Divi'!$C$2:$H$116</definedName>
    <definedName name="_xlnm.Print_Area" localSheetId="68">'FACILITIES MANAGEMENT (Division'!$C$2:$H$82</definedName>
    <definedName name="_xlnm.Print_Area" localSheetId="31">'FAMILY &amp; COMMUNITY LEARNING (Di'!$C$2:$H$52</definedName>
    <definedName name="_xlnm.Print_Area" localSheetId="46">'FIELDWORK SERVICES (Division)'!$C$2:$H$98</definedName>
    <definedName name="_xlnm.Print_Area" localSheetId="57">'FINANCE &amp; COMMERCIAL SERVICES ('!$C$2:$H$95</definedName>
    <definedName name="_xlnm.Print_Area" localSheetId="58">'GENERAL COUNSEL (Service)'!$C$2:$H$59</definedName>
    <definedName name="_xlnm.Print_Area" localSheetId="7">'GOVERNANCE &amp; FINANCIAL INCL''N ('!$C$2:$H$82</definedName>
    <definedName name="_xlnm.Print_Area" localSheetId="87">'HIGHWAY MAINTENANCE DIVISION (D'!$C$2:$H$57</definedName>
    <definedName name="_xlnm.Print_Area" localSheetId="88">'HIGHWAYS CONTRACT (Division)'!$C$2:$H$52</definedName>
    <definedName name="_xlnm.Print_Area" localSheetId="59">'HOUSING BENEFIT (Service)'!$C$2:$H$36</definedName>
    <definedName name="_xlnm.Print_Area" localSheetId="65">'HOUSING GROWTH - GEN (Division)'!$C$2:$H$52</definedName>
    <definedName name="_xlnm.Print_Area" localSheetId="8">'L&amp;AW (LONG TERM SUPPORT) (Divis'!$C$2:$H$210</definedName>
    <definedName name="_xlnm.Print_Area" localSheetId="9">'L&amp;AW (SHORT TERM SUPPORT) (Divi'!$C$2:$H$87</definedName>
    <definedName name="_xlnm.Print_Area" localSheetId="20">'LIBRARIES, ARCHIVES &amp; INFORMAT '!$C$2:$H$101</definedName>
    <definedName name="_xlnm.Print_Area" localSheetId="89">'LICENSING (Division)'!$C$2:$H$59</definedName>
    <definedName name="_xlnm.Print_Area" localSheetId="69">'LOCAL AREA COMMITTEES (Division'!$C$2:$H$36</definedName>
    <definedName name="_xlnm.Print_Area" localSheetId="10">'MANAGEMENT TEAM (Division)'!$C$2:$H$45</definedName>
    <definedName name="_xlnm.Print_Area" localSheetId="66">'N-HOODS INT &amp; TENANT SUPP-GEN ('!$C$2:$H$81</definedName>
    <definedName name="_xlnm.Print_Area" localSheetId="90">'PARKING SERVICES (Division)'!$C$2:$H$75</definedName>
    <definedName name="_xlnm.Print_Area" localSheetId="21">'PARKS AND COUNTRYSIDE (Division'!$C$2:$H$87</definedName>
    <definedName name="_xlnm.Print_Area" localSheetId="11">'PARTNERSHIP FUNDING (Division)'!$C$2:$H$36</definedName>
    <definedName name="_xlnm.Print_Area" localSheetId="60">'PEOPLE &amp; CULTURE (Service)'!$C$2:$H$95</definedName>
    <definedName name="_xlnm.Print_Area" localSheetId="91">'PLACE HUB (Division)'!$C$2:$H$36</definedName>
    <definedName name="_xlnm.Print_Area" localSheetId="47">'PLACEMENTS (Division)'!$C$2:$H$91</definedName>
    <definedName name="_xlnm.Print_Area" localSheetId="78">'PLANNING SERVICES (Division)'!$C$2:$H$80</definedName>
    <definedName name="_xlnm.Print_Area" localSheetId="61">'POLICY &amp; DEMOCRATIC ENGAGEMENT '!$C$2:$H$95</definedName>
    <definedName name="_xlnm.Print_Area" localSheetId="48">'PORTFOLIO WIDE BUDGETS (Divisio'!$C$2:$H$117</definedName>
    <definedName name="_xlnm.Print_Area" localSheetId="79">'PRECEPTS AND LEVIES (Division)'!$C$2:$H$45</definedName>
    <definedName name="_xlnm.Print_Area" localSheetId="49">'PREVENTION &amp; EARLY INTERVENTN ('!$C$2:$H$105</definedName>
    <definedName name="_xlnm.Print_Area" localSheetId="70">'PROPERTY (Division)'!$C$2:$H$71</definedName>
    <definedName name="_xlnm.Print_Area" localSheetId="80">'PROPERTY REGENERATION (Division'!$C$2:$H$43</definedName>
    <definedName name="_xlnm.Print_Area" localSheetId="71">'PUBLIC HEALTH - DPH (Division)'!$C$2:$H$36</definedName>
    <definedName name="_xlnm.Print_Area" localSheetId="22">'PUBLIC HEALTH (Division)'!$C$2:$H$64</definedName>
    <definedName name="_xlnm.Print_Area" localSheetId="50">'QAIS (Division)'!$C$2:$H$68</definedName>
    <definedName name="_xlnm.Print_Area" localSheetId="51">'SCHOOL BUDGETS (Division)'!$C$2:$H$36</definedName>
    <definedName name="_xlnm.Print_Area" localSheetId="52">'SCHOOLS AND LEARNING (Division)'!$C$2:$H$59</definedName>
    <definedName name="_xlnm.Print_Area" localSheetId="53">'SEN (Division)'!$C$2:$H$76</definedName>
    <definedName name="_xlnm.Print_Area" localSheetId="92">'SHEFFIELD CITY MARKETS (Divisio'!$C$2:$H$36</definedName>
    <definedName name="_xlnm.Print_Area" localSheetId="23">'SPORTS LEISURE AND EVENTS TEAM '!$C$2:$H$66</definedName>
    <definedName name="_xlnm.Print_Area" localSheetId="12">'SUPPORTING VULNERABLE PEOPLE (D'!$C$2:$H$66</definedName>
    <definedName name="_xlnm.Print_Area" localSheetId="62">'TRANSFORMATION SERVICE (Service'!$C$2:$H$52</definedName>
    <definedName name="_xlnm.Print_Area" localSheetId="81">'TRANSPORT &amp; INFRASTRUCTURE (Div'!$C$2:$H$138</definedName>
    <definedName name="_xlnm.Print_Area" localSheetId="72">'TRANSPORT (Division)'!$C$2:$H$50</definedName>
    <definedName name="_xlnm.Print_Area" localSheetId="2">'User Guide'!$A$1:$X$33</definedName>
    <definedName name="_xlnm.Print_Area" localSheetId="24">'VOLUNTARY SECTOR (Division)'!$C$2:$H$45</definedName>
    <definedName name="_xlnm.Print_Area" localSheetId="93">'WASTE MANAGEMENT (Division)'!$C$2:$H$52</definedName>
    <definedName name="_xlnm.Print_Area" localSheetId="25">'YOUTH SERVICES (Division)'!$C$2:$H$85</definedName>
    <definedName name="_xlnm.Print_Titles" localSheetId="32">'14-24 PARTNERSHIP (Division)'!$2:$5</definedName>
    <definedName name="_xlnm.Print_Titles" localSheetId="33">'ACCESS &amp; INCLUSION (Division)'!$2:$5</definedName>
    <definedName name="_xlnm.Print_Titles" localSheetId="3">'ACCESS, MH &amp; WELLBEING (Divisio'!$2:$5</definedName>
    <definedName name="_xlnm.Print_Titles" localSheetId="4">'ADULTS FUTURE OPTIONS (Division'!$2:$5</definedName>
    <definedName name="_xlnm.Print_Titles" localSheetId="13">'BEREAVEMENT SERVICES (Division)'!$2:$5</definedName>
    <definedName name="_xlnm.Print_Titles" localSheetId="26">'BUSINESS DEVELOPMENT &amp; FUND MA '!$2:$5</definedName>
    <definedName name="_xlnm.Print_Titles" localSheetId="14">'BUSINESS IMPROVEMENT (Division)'!$2:$5</definedName>
    <definedName name="_xlnm.Print_Titles" localSheetId="63">'BUSINESS PLANNING - GEN (Divisi'!$2:$5</definedName>
    <definedName name="_xlnm.Print_Titles" localSheetId="34">'BUSINESS STRATEGY OP BUDGETS (D'!$2:$5</definedName>
    <definedName name="_xlnm.Print_Titles" localSheetId="35">'C&amp;F BUSINESS SUPPORT (Division)'!$2:$5</definedName>
    <definedName name="_xlnm.Print_Titles" localSheetId="74">'CAPITAL DELIVERY SERVICE (Divis'!$2:$5</definedName>
    <definedName name="_xlnm.Print_Titles" localSheetId="54">'CENTRAL COSTS (Service)'!$2:$5</definedName>
    <definedName name="_xlnm.Print_Titles" localSheetId="36">'CENTRAL MANAGEMENT (Division)'!$2:$5</definedName>
    <definedName name="_xlnm.Print_Titles" localSheetId="5">'CHIEF SOCIAL WORKER (Division)'!$2:$5</definedName>
    <definedName name="_xlnm.Print_Titles" localSheetId="37">'CHILDRENS DISABILITIES SERVICE '!$2:$5</definedName>
    <definedName name="_xlnm.Print_Titles" localSheetId="38">'CHILDREN''S PUBLIC HEALTH (Divis'!$2:$5</definedName>
    <definedName name="_xlnm.Print_Titles" localSheetId="39">'CHILDREN''S RESIDENTIAL HOMES (D'!$2:$5</definedName>
    <definedName name="_xlnm.Print_Titles" localSheetId="40">'CHILDRENS SNR MANAGEMENT (Divis'!$2:$5</definedName>
    <definedName name="_xlnm.Print_Titles" localSheetId="82">'CITY CENTRE MANAGEMENT (Divisio'!$2:$5</definedName>
    <definedName name="_xlnm.Print_Titles" localSheetId="73">'CITY SUSTAINABILITY (Division)'!$2:$5</definedName>
    <definedName name="_xlnm.Print_Titles" localSheetId="64">'CITYWIDE HOUSING SERVICE - GEN '!$2:$5</definedName>
    <definedName name="_xlnm.Print_Titles" localSheetId="75">'CLEAN AIR ZONE (Division)'!$2:$5</definedName>
    <definedName name="_xlnm.Print_Titles" localSheetId="6">'COMMISSIONING AND PARTNERSHIPS '!$2:$5</definedName>
    <definedName name="_xlnm.Print_Titles" localSheetId="41">'COMMISSIONING MANAGEMENT (Divis'!$2:$5</definedName>
    <definedName name="_xlnm.Print_Titles" localSheetId="15">'COMMUNITIES MANAGEMENT (Divisio'!$2:$5</definedName>
    <definedName name="_xlnm.Print_Titles" localSheetId="16">'COMMUNITIES PREVENTION (Divisio'!$2:$5</definedName>
    <definedName name="_xlnm.Print_Titles" localSheetId="17">'COMMUNITY SAFETY (Division)'!$2:$5</definedName>
    <definedName name="_xlnm.Print_Titles" localSheetId="55">'CONTRACT REBATES &amp; DISCOUNTS (S'!$2:$5</definedName>
    <definedName name="_xlnm.Print_Titles" localSheetId="18">'CORONER &amp; MEDICO LEGAL (Divisio'!$2:$5</definedName>
    <definedName name="_xlnm.Print_Titles" localSheetId="83">'COST OF LIVING HUB (Division)'!$2:$5</definedName>
    <definedName name="_xlnm.Print_Titles" localSheetId="27">'CULTURE, TOURISM &amp; EVENTS (Divi'!$2:$5</definedName>
    <definedName name="_xlnm.Print_Titles" localSheetId="67">'CUSTOMER SERVICES (Division)'!$2:$5</definedName>
    <definedName name="_xlnm.Print_Titles" localSheetId="42">'CYP PROVIDER SERVICES (Division'!$2:$5</definedName>
    <definedName name="_xlnm.Print_Titles" localSheetId="56">'DIGITAL INNOVATION &amp; ICT (Servi'!$2:$5</definedName>
    <definedName name="_xlnm.Print_Titles" localSheetId="76">'DIR OF PLANNING INVEST &amp; SUS (D'!$2:$5</definedName>
    <definedName name="_xlnm.Print_Titles" localSheetId="28">'DIRECTOR OF ECON DEV &amp; CULTURE '!$2:$5</definedName>
    <definedName name="_xlnm.Print_Titles" localSheetId="77">'DIRECTOR OF REGEN AND DEVELOPM '!$2:$5</definedName>
    <definedName name="_xlnm.Print_Titles" localSheetId="84">'DIRECTOR OF STREETSCENE AND RE '!$2:$5</definedName>
    <definedName name="_xlnm.Print_Titles" localSheetId="19">'DIRECTOR PL&amp;L (Division)'!$2:$5</definedName>
    <definedName name="_xlnm.Print_Titles" localSheetId="43">'EARLY HELP &amp; PREVENTION (Divisi'!$2:$5</definedName>
    <definedName name="_xlnm.Print_Titles" localSheetId="29">'ECONOMY &amp; BUSINESS SUPPORT (Div'!$2:$5</definedName>
    <definedName name="_xlnm.Print_Titles" localSheetId="44">'EDUCATION &amp; SKILLS BUS SUPP (Di'!$2:$5</definedName>
    <definedName name="_xlnm.Print_Titles" localSheetId="85">'EMERGENCY PLANNING (Division)'!$2:$5</definedName>
    <definedName name="_xlnm.Print_Titles" localSheetId="30">'EMPLOYMENT &amp; SKILLS (Division)'!$2:$5</definedName>
    <definedName name="_xlnm.Print_Titles" localSheetId="45">'EMTAS (Division)'!$2:$5</definedName>
    <definedName name="_xlnm.Print_Titles" localSheetId="86">'ENVIRONMENTAL REGULATIONS (Divi'!$2:$5</definedName>
    <definedName name="_xlnm.Print_Titles" localSheetId="68">'FACILITIES MANAGEMENT (Division'!$2:$5</definedName>
    <definedName name="_xlnm.Print_Titles" localSheetId="31">'FAMILY &amp; COMMUNITY LEARNING (Di'!$2:$5</definedName>
    <definedName name="_xlnm.Print_Titles" localSheetId="46">'FIELDWORK SERVICES (Division)'!$2:$5</definedName>
    <definedName name="_xlnm.Print_Titles" localSheetId="57">'FINANCE &amp; COMMERCIAL SERVICES ('!$2:$5</definedName>
    <definedName name="_xlnm.Print_Titles" localSheetId="58">'GENERAL COUNSEL (Service)'!$2:$5</definedName>
    <definedName name="_xlnm.Print_Titles" localSheetId="7">'GOVERNANCE &amp; FINANCIAL INCL''N ('!$2:$5</definedName>
    <definedName name="_xlnm.Print_Titles" localSheetId="87">'HIGHWAY MAINTENANCE DIVISION (D'!$2:$5</definedName>
    <definedName name="_xlnm.Print_Titles" localSheetId="88">'HIGHWAYS CONTRACT (Division)'!$2:$5</definedName>
    <definedName name="_xlnm.Print_Titles" localSheetId="59">'HOUSING BENEFIT (Service)'!$2:$5</definedName>
    <definedName name="_xlnm.Print_Titles" localSheetId="65">'HOUSING GROWTH - GEN (Division)'!$2:$5</definedName>
    <definedName name="_xlnm.Print_Titles" localSheetId="8">'L&amp;AW (LONG TERM SUPPORT) (Divis'!$2:$5</definedName>
    <definedName name="_xlnm.Print_Titles" localSheetId="9">'L&amp;AW (SHORT TERM SUPPORT) (Divi'!$2:$5</definedName>
    <definedName name="_xlnm.Print_Titles" localSheetId="20">'LIBRARIES, ARCHIVES &amp; INFORMAT '!$2:$5</definedName>
    <definedName name="_xlnm.Print_Titles" localSheetId="89">'LICENSING (Division)'!$2:$5</definedName>
    <definedName name="_xlnm.Print_Titles" localSheetId="69">'LOCAL AREA COMMITTEES (Division'!$2:$5</definedName>
    <definedName name="_xlnm.Print_Titles" localSheetId="10">'MANAGEMENT TEAM (Division)'!$2:$5</definedName>
    <definedName name="_xlnm.Print_Titles" localSheetId="66">'N-HOODS INT &amp; TENANT SUPP-GEN ('!$2:$5</definedName>
    <definedName name="_xlnm.Print_Titles" localSheetId="90">'PARKING SERVICES (Division)'!$2:$5</definedName>
    <definedName name="_xlnm.Print_Titles" localSheetId="21">'PARKS AND COUNTRYSIDE (Division'!$2:$5</definedName>
    <definedName name="_xlnm.Print_Titles" localSheetId="11">'PARTNERSHIP FUNDING (Division)'!$2:$5</definedName>
    <definedName name="_xlnm.Print_Titles" localSheetId="60">'PEOPLE &amp; CULTURE (Service)'!$2:$5</definedName>
    <definedName name="_xlnm.Print_Titles" localSheetId="91">'PLACE HUB (Division)'!$2:$5</definedName>
    <definedName name="_xlnm.Print_Titles" localSheetId="47">'PLACEMENTS (Division)'!$2:$5</definedName>
    <definedName name="_xlnm.Print_Titles" localSheetId="78">'PLANNING SERVICES (Division)'!$2:$5</definedName>
    <definedName name="_xlnm.Print_Titles" localSheetId="61">'POLICY &amp; DEMOCRATIC ENGAGEMENT '!$2:$5</definedName>
    <definedName name="_xlnm.Print_Titles" localSheetId="48">'PORTFOLIO WIDE BUDGETS (Divisio'!$2:$5</definedName>
    <definedName name="_xlnm.Print_Titles" localSheetId="79">'PRECEPTS AND LEVIES (Division)'!$2:$5</definedName>
    <definedName name="_xlnm.Print_Titles" localSheetId="49">'PREVENTION &amp; EARLY INTERVENTN ('!$2:$5</definedName>
    <definedName name="_xlnm.Print_Titles" localSheetId="70">'PROPERTY (Division)'!$2:$5</definedName>
    <definedName name="_xlnm.Print_Titles" localSheetId="80">'PROPERTY REGENERATION (Division'!$2:$5</definedName>
    <definedName name="_xlnm.Print_Titles" localSheetId="71">'PUBLIC HEALTH - DPH (Division)'!$2:$5</definedName>
    <definedName name="_xlnm.Print_Titles" localSheetId="22">'PUBLIC HEALTH (Division)'!$2:$5</definedName>
    <definedName name="_xlnm.Print_Titles" localSheetId="50">'QAIS (Division)'!$2:$5</definedName>
    <definedName name="_xlnm.Print_Titles" localSheetId="51">'SCHOOL BUDGETS (Division)'!$2:$5</definedName>
    <definedName name="_xlnm.Print_Titles" localSheetId="52">'SCHOOLS AND LEARNING (Division)'!$2:$5</definedName>
    <definedName name="_xlnm.Print_Titles" localSheetId="53">'SEN (Division)'!$2:$5</definedName>
    <definedName name="_xlnm.Print_Titles" localSheetId="92">'SHEFFIELD CITY MARKETS (Divisio'!$2:$5</definedName>
    <definedName name="_xlnm.Print_Titles" localSheetId="23">'SPORTS LEISURE AND EVENTS TEAM '!$2:$5</definedName>
    <definedName name="_xlnm.Print_Titles" localSheetId="12">'SUPPORTING VULNERABLE PEOPLE (D'!$2:$5</definedName>
    <definedName name="_xlnm.Print_Titles" localSheetId="62">'TRANSFORMATION SERVICE (Service'!$2:$5</definedName>
    <definedName name="_xlnm.Print_Titles" localSheetId="81">'TRANSPORT &amp; INFRASTRUCTURE (Div'!$2:$5</definedName>
    <definedName name="_xlnm.Print_Titles" localSheetId="72">'TRANSPORT (Division)'!$2:$5</definedName>
    <definedName name="_xlnm.Print_Titles" localSheetId="24">'VOLUNTARY SECTOR (Division)'!$2:$5</definedName>
    <definedName name="_xlnm.Print_Titles" localSheetId="93">'WASTE MANAGEMENT (Division)'!$2:$5</definedName>
    <definedName name="_xlnm.Print_Titles" localSheetId="25">'YOUTH SERVICES (Division)'!$2:$5</definedName>
    <definedName name="PSI">#REF!</definedName>
    <definedName name="ResMan">#REF!</definedName>
    <definedName name="ResManandPlan">#REF!</definedName>
    <definedName name="SafeAdults">#REF!</definedName>
    <definedName name="SafeChild">#REF!</definedName>
    <definedName name="School">#REF!</definedName>
    <definedName name="SchoolsandLearning">#REF!</definedName>
    <definedName name="SEN">#REF!</definedName>
    <definedName name="SuppVuln">#REF!</definedName>
    <definedName name="TandF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01" l="1"/>
  <c r="I20" i="101"/>
  <c r="E20" i="101"/>
  <c r="I82" i="101"/>
  <c r="F82" i="101"/>
  <c r="E82" i="101"/>
  <c r="I78" i="101"/>
  <c r="F78" i="101"/>
  <c r="E78" i="101"/>
  <c r="I77" i="101"/>
  <c r="F77" i="101"/>
  <c r="E77" i="101"/>
  <c r="K122" i="101" l="1"/>
  <c r="K120" i="101"/>
  <c r="I120" i="101"/>
  <c r="K119" i="101"/>
  <c r="K116" i="101"/>
  <c r="K100" i="101"/>
  <c r="K56" i="101"/>
  <c r="I107" i="101"/>
  <c r="I74" i="101"/>
  <c r="I110" i="101"/>
  <c r="I105" i="101"/>
  <c r="I102" i="101"/>
  <c r="I121" i="101"/>
  <c r="I116" i="101"/>
  <c r="I56" i="101"/>
  <c r="I88" i="101"/>
  <c r="I86" i="101"/>
  <c r="I94" i="101"/>
  <c r="I122" i="101"/>
  <c r="I114" i="101"/>
  <c r="K118" i="101"/>
  <c r="K89" i="101"/>
  <c r="K84" i="101" s="1"/>
  <c r="K69" i="101"/>
  <c r="K65" i="101"/>
  <c r="K64" i="101"/>
  <c r="K63" i="101"/>
  <c r="K53" i="101"/>
  <c r="K50" i="101"/>
  <c r="K32" i="101"/>
  <c r="K31" i="101"/>
  <c r="K30" i="101"/>
  <c r="K24" i="101"/>
  <c r="K16" i="101"/>
  <c r="K15" i="101"/>
  <c r="K14" i="101"/>
  <c r="K13" i="101"/>
  <c r="K12" i="101"/>
  <c r="K11" i="101"/>
  <c r="I125" i="101"/>
  <c r="I118" i="101"/>
  <c r="I108" i="101"/>
  <c r="I106" i="101"/>
  <c r="I93" i="101"/>
  <c r="I89" i="101"/>
  <c r="I87" i="101"/>
  <c r="I81" i="101"/>
  <c r="I80" i="101"/>
  <c r="I76" i="101"/>
  <c r="I70" i="101"/>
  <c r="I69" i="101"/>
  <c r="I67" i="101"/>
  <c r="I66" i="101"/>
  <c r="I65" i="101"/>
  <c r="I64" i="101"/>
  <c r="I63" i="101"/>
  <c r="I61" i="101"/>
  <c r="I60" i="101"/>
  <c r="I59" i="101"/>
  <c r="I58" i="101"/>
  <c r="I57" i="101"/>
  <c r="I54" i="101"/>
  <c r="I53" i="101"/>
  <c r="I52" i="101"/>
  <c r="I51" i="101"/>
  <c r="I50" i="101"/>
  <c r="I49" i="101"/>
  <c r="I45" i="101"/>
  <c r="I43" i="101"/>
  <c r="I42" i="101"/>
  <c r="I41" i="101"/>
  <c r="I35" i="101"/>
  <c r="I34" i="101"/>
  <c r="I32" i="101"/>
  <c r="I31" i="101"/>
  <c r="I30" i="101"/>
  <c r="I29" i="101"/>
  <c r="I28" i="101"/>
  <c r="I26" i="101"/>
  <c r="I25" i="101"/>
  <c r="I24" i="101"/>
  <c r="I18" i="101"/>
  <c r="I17" i="101"/>
  <c r="I16" i="101"/>
  <c r="I15" i="101"/>
  <c r="I14" i="101"/>
  <c r="I13" i="101"/>
  <c r="I12" i="101"/>
  <c r="I11" i="101"/>
  <c r="F125" i="101"/>
  <c r="F124" i="101"/>
  <c r="F123" i="101"/>
  <c r="F122" i="101"/>
  <c r="F121" i="101"/>
  <c r="F120" i="101"/>
  <c r="F119" i="101"/>
  <c r="F118" i="101"/>
  <c r="F117" i="101"/>
  <c r="F116" i="101"/>
  <c r="F115" i="101"/>
  <c r="F114" i="101"/>
  <c r="F110" i="101"/>
  <c r="F109" i="101"/>
  <c r="F108" i="101"/>
  <c r="F107" i="101"/>
  <c r="F106" i="101"/>
  <c r="F105" i="101"/>
  <c r="F104" i="101"/>
  <c r="F103" i="101"/>
  <c r="F102" i="101"/>
  <c r="F98" i="101"/>
  <c r="F97" i="101"/>
  <c r="F96" i="101"/>
  <c r="F95" i="101"/>
  <c r="F94" i="101"/>
  <c r="F93" i="101"/>
  <c r="F89" i="101"/>
  <c r="F88" i="101"/>
  <c r="F87" i="101"/>
  <c r="F86" i="101"/>
  <c r="F81" i="101"/>
  <c r="F80" i="101"/>
  <c r="F79" i="101"/>
  <c r="F76" i="101"/>
  <c r="F75" i="101"/>
  <c r="F74" i="101"/>
  <c r="F70" i="101"/>
  <c r="F69" i="101"/>
  <c r="G69" i="101" s="1"/>
  <c r="F68" i="101"/>
  <c r="F67" i="101"/>
  <c r="F66" i="101"/>
  <c r="F65" i="101"/>
  <c r="F64" i="101"/>
  <c r="G64" i="101" s="1"/>
  <c r="F63" i="101"/>
  <c r="F62" i="101"/>
  <c r="F61" i="101"/>
  <c r="F60" i="101"/>
  <c r="F59" i="101"/>
  <c r="F58" i="101"/>
  <c r="F57" i="101"/>
  <c r="F56" i="101"/>
  <c r="F55" i="101"/>
  <c r="F54" i="101"/>
  <c r="F53" i="101"/>
  <c r="F52" i="101"/>
  <c r="G52" i="101" s="1"/>
  <c r="F51" i="101"/>
  <c r="F50" i="101"/>
  <c r="F49" i="101"/>
  <c r="F45" i="101"/>
  <c r="F44" i="101"/>
  <c r="F43" i="101"/>
  <c r="F42" i="101"/>
  <c r="F41" i="101"/>
  <c r="F40" i="101"/>
  <c r="F36" i="101"/>
  <c r="F35" i="101"/>
  <c r="F34" i="101"/>
  <c r="F33" i="101"/>
  <c r="F32" i="101"/>
  <c r="F31" i="101"/>
  <c r="F30" i="101"/>
  <c r="F29" i="101"/>
  <c r="F28" i="101"/>
  <c r="F27" i="101"/>
  <c r="F26" i="101"/>
  <c r="F25" i="101"/>
  <c r="F24" i="101"/>
  <c r="F19" i="101"/>
  <c r="F18" i="101"/>
  <c r="F17" i="101"/>
  <c r="F16" i="101"/>
  <c r="F15" i="101"/>
  <c r="F14" i="101"/>
  <c r="F13" i="101"/>
  <c r="F12" i="101"/>
  <c r="F11" i="101"/>
  <c r="E125" i="101"/>
  <c r="E124" i="101"/>
  <c r="E123" i="101"/>
  <c r="G123" i="101" s="1"/>
  <c r="E122" i="101"/>
  <c r="E121" i="101"/>
  <c r="E120" i="101"/>
  <c r="E119" i="101"/>
  <c r="E118" i="101"/>
  <c r="E117" i="101"/>
  <c r="E116" i="101"/>
  <c r="E115" i="101"/>
  <c r="E114" i="101"/>
  <c r="E110" i="101"/>
  <c r="G110" i="101" s="1"/>
  <c r="E109" i="101"/>
  <c r="G109" i="101" s="1"/>
  <c r="E108" i="101"/>
  <c r="G108" i="101" s="1"/>
  <c r="E107" i="101"/>
  <c r="E106" i="101"/>
  <c r="E105" i="101"/>
  <c r="E104" i="101"/>
  <c r="E103" i="101"/>
  <c r="E102" i="101"/>
  <c r="G102" i="101" s="1"/>
  <c r="E89" i="101"/>
  <c r="G89" i="101" s="1"/>
  <c r="E88" i="101"/>
  <c r="E87" i="101"/>
  <c r="E86" i="101"/>
  <c r="E81" i="101"/>
  <c r="E80" i="101"/>
  <c r="G80" i="101" s="1"/>
  <c r="E79" i="101"/>
  <c r="G78" i="101"/>
  <c r="G77" i="101"/>
  <c r="E76" i="101"/>
  <c r="E75" i="101"/>
  <c r="E74" i="101"/>
  <c r="E70" i="101"/>
  <c r="G70" i="101" s="1"/>
  <c r="E69" i="101"/>
  <c r="E68" i="101"/>
  <c r="E67" i="101"/>
  <c r="E66" i="101"/>
  <c r="E65" i="101"/>
  <c r="E64" i="101"/>
  <c r="E63" i="101"/>
  <c r="E62" i="101"/>
  <c r="G62" i="101" s="1"/>
  <c r="E61" i="101"/>
  <c r="E60" i="101"/>
  <c r="E59" i="101"/>
  <c r="E58" i="101"/>
  <c r="G58" i="101" s="1"/>
  <c r="E57" i="101"/>
  <c r="E56" i="101"/>
  <c r="G56" i="101" s="1"/>
  <c r="E55" i="101"/>
  <c r="E54" i="101"/>
  <c r="E53" i="101"/>
  <c r="G53" i="101" s="1"/>
  <c r="E52" i="101"/>
  <c r="E51" i="101"/>
  <c r="E50" i="101"/>
  <c r="E49" i="101"/>
  <c r="G49" i="101" s="1"/>
  <c r="E45" i="101"/>
  <c r="G45" i="101" s="1"/>
  <c r="E44" i="101"/>
  <c r="G44" i="101" s="1"/>
  <c r="E43" i="101"/>
  <c r="G43" i="101" s="1"/>
  <c r="E42" i="101"/>
  <c r="E41" i="101"/>
  <c r="E40" i="101"/>
  <c r="E36" i="101"/>
  <c r="G36" i="101" s="1"/>
  <c r="E35" i="101"/>
  <c r="G35" i="101" s="1"/>
  <c r="E34" i="101"/>
  <c r="E33" i="101"/>
  <c r="G33" i="101" s="1"/>
  <c r="E32" i="101"/>
  <c r="E31" i="101"/>
  <c r="E30" i="101"/>
  <c r="E29" i="101"/>
  <c r="E28" i="101"/>
  <c r="E27" i="101"/>
  <c r="E26" i="101"/>
  <c r="E25" i="101"/>
  <c r="E24" i="101"/>
  <c r="G20" i="101"/>
  <c r="E19" i="101"/>
  <c r="E18" i="101"/>
  <c r="E17" i="101"/>
  <c r="G17" i="101" s="1"/>
  <c r="E16" i="101"/>
  <c r="E15" i="101"/>
  <c r="G15" i="101" s="1"/>
  <c r="E14" i="101"/>
  <c r="E13" i="101"/>
  <c r="E12" i="101"/>
  <c r="E11" i="101"/>
  <c r="K38" i="101"/>
  <c r="G66" i="101"/>
  <c r="G68" i="101"/>
  <c r="K72" i="101"/>
  <c r="K91" i="101"/>
  <c r="E93" i="101"/>
  <c r="G93" i="101" s="1"/>
  <c r="E94" i="101"/>
  <c r="G94" i="101" s="1"/>
  <c r="E95" i="101"/>
  <c r="G95" i="101" s="1"/>
  <c r="E96" i="101"/>
  <c r="G96" i="101" s="1"/>
  <c r="E97" i="101"/>
  <c r="E98" i="101"/>
  <c r="G98" i="101" s="1"/>
  <c r="G119" i="101"/>
  <c r="G34" i="101" l="1"/>
  <c r="G24" i="101"/>
  <c r="E9" i="101"/>
  <c r="G54" i="101"/>
  <c r="F91" i="101"/>
  <c r="G120" i="101"/>
  <c r="G42" i="101"/>
  <c r="G18" i="101"/>
  <c r="G29" i="101"/>
  <c r="G12" i="101"/>
  <c r="G97" i="101"/>
  <c r="G19" i="101"/>
  <c r="G30" i="101"/>
  <c r="G41" i="101"/>
  <c r="G79" i="101"/>
  <c r="G122" i="101"/>
  <c r="G27" i="101"/>
  <c r="G57" i="101"/>
  <c r="G105" i="101"/>
  <c r="G86" i="101"/>
  <c r="G106" i="101"/>
  <c r="G107" i="101"/>
  <c r="K112" i="101"/>
  <c r="I100" i="101"/>
  <c r="E72" i="101"/>
  <c r="K22" i="101"/>
  <c r="G121" i="101"/>
  <c r="G88" i="101"/>
  <c r="F84" i="101"/>
  <c r="G124" i="101"/>
  <c r="G125" i="101"/>
  <c r="G87" i="101"/>
  <c r="I91" i="101"/>
  <c r="G51" i="101"/>
  <c r="G63" i="101"/>
  <c r="E22" i="101"/>
  <c r="G55" i="101"/>
  <c r="G67" i="101"/>
  <c r="G82" i="101"/>
  <c r="G103" i="101"/>
  <c r="G118" i="101"/>
  <c r="F100" i="101"/>
  <c r="G25" i="101"/>
  <c r="F38" i="101"/>
  <c r="I38" i="101"/>
  <c r="F22" i="101"/>
  <c r="G26" i="101"/>
  <c r="G104" i="101"/>
  <c r="K47" i="101"/>
  <c r="G13" i="101"/>
  <c r="G28" i="101"/>
  <c r="G14" i="101"/>
  <c r="G59" i="101"/>
  <c r="F72" i="101"/>
  <c r="I84" i="101"/>
  <c r="I47" i="101"/>
  <c r="G60" i="101"/>
  <c r="G75" i="101"/>
  <c r="G16" i="101"/>
  <c r="G31" i="101"/>
  <c r="F47" i="101"/>
  <c r="G61" i="101"/>
  <c r="G76" i="101"/>
  <c r="G32" i="101"/>
  <c r="G50" i="101"/>
  <c r="G114" i="101"/>
  <c r="I112" i="101"/>
  <c r="K9" i="101"/>
  <c r="G115" i="101"/>
  <c r="I9" i="101"/>
  <c r="G65" i="101"/>
  <c r="G116" i="101"/>
  <c r="I72" i="101"/>
  <c r="I22" i="101"/>
  <c r="F9" i="101"/>
  <c r="G81" i="101"/>
  <c r="G117" i="101"/>
  <c r="F112" i="101"/>
  <c r="G74" i="101"/>
  <c r="E47" i="101"/>
  <c r="E38" i="101"/>
  <c r="G91" i="101"/>
  <c r="E84" i="101"/>
  <c r="E127" i="101" s="1"/>
  <c r="G40" i="101"/>
  <c r="G11" i="101"/>
  <c r="E112" i="101"/>
  <c r="E100" i="101"/>
  <c r="E91" i="101"/>
  <c r="G84" i="101" l="1"/>
  <c r="G38" i="101"/>
  <c r="G100" i="101"/>
  <c r="G22" i="101"/>
  <c r="F127" i="101"/>
  <c r="G47" i="101"/>
  <c r="G72" i="101"/>
  <c r="G112" i="101"/>
  <c r="K127" i="101"/>
  <c r="I127" i="101"/>
  <c r="G9" i="101"/>
  <c r="G127" i="101" l="1"/>
</calcChain>
</file>

<file path=xl/sharedStrings.xml><?xml version="1.0" encoding="utf-8"?>
<sst xmlns="http://schemas.openxmlformats.org/spreadsheetml/2006/main" count="7673" uniqueCount="1098">
  <si>
    <t xml:space="preserve">Directorate  </t>
  </si>
  <si>
    <t>ADULTS</t>
  </si>
  <si>
    <t xml:space="preserve">Service  </t>
  </si>
  <si>
    <t>ADULTS, CARE AND WELLBEING</t>
  </si>
  <si>
    <t xml:space="preserve">Planning Entity  </t>
  </si>
  <si>
    <t>ADULTS FUTURE OPTIONS (Division)</t>
  </si>
  <si>
    <t>Description of core purpose of Planning Entity</t>
  </si>
  <si>
    <t>Our Adult Social Care teams work with adults with a learning disability, physical disability or sensory impairment, and with their carers, to assess needs and arrange specialist community based services, accommodation and support, short break services and services for fulfilling lives through personalised approaches and budgets.    </t>
  </si>
  <si>
    <t>Gross Revenue Expenditure</t>
  </si>
  <si>
    <t>Income</t>
  </si>
  <si>
    <t>Net Revenue Expenditure</t>
  </si>
  <si>
    <t>FTEs</t>
  </si>
  <si>
    <t xml:space="preserve">Core Activities  </t>
  </si>
  <si>
    <t>Saving / Additional Income</t>
  </si>
  <si>
    <t>NB all monetary amounts shown in £'000s</t>
  </si>
  <si>
    <t>Section 1:  Summary of Core Services (Form A)</t>
  </si>
  <si>
    <t>Line</t>
  </si>
  <si>
    <t>A1</t>
  </si>
  <si>
    <t>Activity</t>
  </si>
  <si>
    <t>ADULT PLACEMENT SHARED LIVES</t>
  </si>
  <si>
    <t>Description</t>
  </si>
  <si>
    <t>Provision of long and short term family or community based support provided by approved self employed carers who have been assessed, trained and supervised by the service.  Provision includes day support, befriending, overnight stays and long term placements within the Carer's own home.</t>
  </si>
  <si>
    <t>FTE</t>
  </si>
  <si>
    <t>Staff</t>
  </si>
  <si>
    <t>Non Staff</t>
  </si>
  <si>
    <t>A2</t>
  </si>
  <si>
    <t>ADULTS FUTURE OPTIONS MGMT</t>
  </si>
  <si>
    <t>Community teams to assess people's needs and support them to live as independently as possible.  Teams also work closely with local providers, voluntary sector and NHS organisations.  Includes specialist teams for Continuing Health care, Transitions, Sensory Impairment, Direct Payments and Residential/Supported Living</t>
  </si>
  <si>
    <t>A3</t>
  </si>
  <si>
    <t>COMMUNITY FUTURE OPTIONS</t>
  </si>
  <si>
    <t>Case management teams for principally working age adults with learning disabilities, physical disabilities or social needs.</t>
  </si>
  <si>
    <t>A5</t>
  </si>
  <si>
    <t>DIRECT PAYMENTS</t>
  </si>
  <si>
    <t>Team which is reviewing Direct Payment cases to ensure Direct Payments are being used to meet care needs of people.</t>
  </si>
  <si>
    <t>A6</t>
  </si>
  <si>
    <t>LD A&amp;CM</t>
  </si>
  <si>
    <t>Delivery of Norfolk Lodge respite provision.</t>
  </si>
  <si>
    <t>A8</t>
  </si>
  <si>
    <t>PROVIDER SERVICES</t>
  </si>
  <si>
    <t>This function provides services to adults assessed as having eligible needs.  Provision includes day care and supported living.</t>
  </si>
  <si>
    <t>A9</t>
  </si>
  <si>
    <t>PURCHASING - LD</t>
  </si>
  <si>
    <t>Care purchased from the independent sector, either by the Council for individuals or via direct payments/personalised budgets, based on statutory assessed needs and some preventative support to maximise independence.</t>
  </si>
  <si>
    <t>A10</t>
  </si>
  <si>
    <t>PURCHASING PD</t>
  </si>
  <si>
    <t>Care purchased from the independent sector, either by the Council for individuals or via direct payments/personalised budgets based on a statutory assessed needs and some preventative support to maximise independence.</t>
  </si>
  <si>
    <t>A11</t>
  </si>
  <si>
    <t>RESI NURSING &amp; SUPP LIVING</t>
  </si>
  <si>
    <t>Case management teams for principally working age adults with learning disabilities, physical disabilities or social needs who are living in residential care or supported living accommodation.</t>
  </si>
  <si>
    <t>A12</t>
  </si>
  <si>
    <t>SENSORY TEAM</t>
  </si>
  <si>
    <t>Support service for adults with sensory impairments.</t>
  </si>
  <si>
    <t>A13</t>
  </si>
  <si>
    <t>TRANSITIONS</t>
  </si>
  <si>
    <t>The Preparation for Adulthood team works to develop the best outcomes for young people with care needs transitioning into Adulthood. They engage early with people and their Carers to offer a clear pathway of support for people who may have short term or long-term care needs.</t>
  </si>
  <si>
    <t>A14</t>
  </si>
  <si>
    <t>WORKING AGE ADULTS CONTRACT</t>
  </si>
  <si>
    <t>Purchasing of products and services outside of core purchasing budget</t>
  </si>
  <si>
    <t>Section 2:  Summary of Pressures (Form E)</t>
  </si>
  <si>
    <t>E1</t>
  </si>
  <si>
    <t>Inflation</t>
  </si>
  <si>
    <t>Fee Pressures</t>
  </si>
  <si>
    <t>E2</t>
  </si>
  <si>
    <t>Demand</t>
  </si>
  <si>
    <t>Growth Pressures</t>
  </si>
  <si>
    <t>E3</t>
  </si>
  <si>
    <t>Pay Award</t>
  </si>
  <si>
    <t>E4</t>
  </si>
  <si>
    <t>Peripatetic Team</t>
  </si>
  <si>
    <t>E5</t>
  </si>
  <si>
    <t>Appropriate Adult Contract</t>
  </si>
  <si>
    <t>E6</t>
  </si>
  <si>
    <t>Learning Disabilities Purchasing pressure</t>
  </si>
  <si>
    <t>E7</t>
  </si>
  <si>
    <t>Temporary mitigation for slippage on BIP and recovery plan</t>
  </si>
  <si>
    <t>Section 3:  Summary of Savings (Form B)</t>
  </si>
  <si>
    <t>B1</t>
  </si>
  <si>
    <t>Direct Payment Support</t>
  </si>
  <si>
    <t>Further development of Direct Payment support</t>
  </si>
  <si>
    <t>B2</t>
  </si>
  <si>
    <t>Technology Enabled Care</t>
  </si>
  <si>
    <t>Development of Technology Enabled Care</t>
  </si>
  <si>
    <t>B3</t>
  </si>
  <si>
    <t>Crisis Accommodation</t>
  </si>
  <si>
    <t>More efficient sourcing of crisis accommodation to secure greater value for money</t>
  </si>
  <si>
    <t>B4</t>
  </si>
  <si>
    <t>Service modernisation efficiencies</t>
  </si>
  <si>
    <t>Service modernisation efficiencies - team engaged on a contingent fee basis</t>
  </si>
  <si>
    <t>Section 4:  Summary of Additional Income (Form C)</t>
  </si>
  <si>
    <t>C1</t>
  </si>
  <si>
    <t>Continuing Healthcare (CHC) income</t>
  </si>
  <si>
    <t>C3</t>
  </si>
  <si>
    <t>MSIF funding</t>
  </si>
  <si>
    <t>Market sustainability and improvement fund (MSIF) funding</t>
  </si>
  <si>
    <t>C4</t>
  </si>
  <si>
    <t>Social care grant</t>
  </si>
  <si>
    <t>L&amp;AW (LONG TERM SUPPORT) (Division)</t>
  </si>
  <si>
    <t>Our Adult Social Care teams assess needs and provide resources for the care and support of vulnerable older people. A personalised and supportive approach provides support for people either in their own homes, or in residential or nursing care, by working in close partnership with health colleagues, housing services, in house care services, the independent sector and voluntary organisations.  This includes the Care Homes team and Adaptations, Housing &amp; Health.</t>
  </si>
  <si>
    <t>CARE HOME TEAMS</t>
  </si>
  <si>
    <t>Function providing case management to older people with social care needs living in residential and nursing care homes.</t>
  </si>
  <si>
    <t>COMMUNITY TEAMS</t>
  </si>
  <si>
    <t>Function providing case management to older people with social care needs living in the community.</t>
  </si>
  <si>
    <t>A4</t>
  </si>
  <si>
    <t>HOSPITAL SOCIAL WORK TEAMS</t>
  </si>
  <si>
    <t xml:space="preserve">The hospital and out of hours service includes the out of hours service, discharge planning teams and specialist social work teams. The service supports people to be discharged from hospital working in partnership with health colleagues. </t>
  </si>
  <si>
    <t>L&amp;AW (LONG TERM) CONTRACTS</t>
  </si>
  <si>
    <t>Care purchased from the independent sector either by the Council for individuals, or via direct payments/personalised budgets based on statutory assessed needs and some preventative support to maximise independence</t>
  </si>
  <si>
    <t>L&amp;AW (LONG TERM SUPPORT) MGMT</t>
  </si>
  <si>
    <t>Management staffing costs for Living and Ageing Well Long Term.</t>
  </si>
  <si>
    <t>PURCHASING - OP (NORTH)</t>
  </si>
  <si>
    <t>RESPONSE &amp; ENABLEMENT TEAM</t>
  </si>
  <si>
    <t>Function for responsive/emergency work for older people with social care needs, resolving issues at the earliest point, and focusing on enablement by reducing the need to increase formal services by promoting and maintaining independence.</t>
  </si>
  <si>
    <t>SERVICE MANAGEMENT</t>
  </si>
  <si>
    <t>Cost of service management team.</t>
  </si>
  <si>
    <t>Bad Debt Provision</t>
  </si>
  <si>
    <t>Technology Enabled Care Investment</t>
  </si>
  <si>
    <t>Review of Non-Framework Fees</t>
  </si>
  <si>
    <t>Use of Care Cubed software</t>
  </si>
  <si>
    <t>Home First Model</t>
  </si>
  <si>
    <t>Optimised Care and Home First Model</t>
  </si>
  <si>
    <t>Complex Residential Care</t>
  </si>
  <si>
    <t>Value for money on non-framework rates</t>
  </si>
  <si>
    <t>B5</t>
  </si>
  <si>
    <t>B6</t>
  </si>
  <si>
    <t>Payment Controls</t>
  </si>
  <si>
    <t>Continued enhancement of controls</t>
  </si>
  <si>
    <t>B7</t>
  </si>
  <si>
    <t>Peripheral Contract Spend</t>
  </si>
  <si>
    <t>B8</t>
  </si>
  <si>
    <t>Service Modernisation Efficiencies</t>
  </si>
  <si>
    <t>Adjustment to Contribution income</t>
  </si>
  <si>
    <t>Adjustment to align current contribution income for uplift increase</t>
  </si>
  <si>
    <t>C2</t>
  </si>
  <si>
    <t>Adjustment to contribution income</t>
  </si>
  <si>
    <t>Charging and Debt Recovery</t>
  </si>
  <si>
    <t>Income management and debt recovery</t>
  </si>
  <si>
    <t>C5</t>
  </si>
  <si>
    <t>Additional social care grant</t>
  </si>
  <si>
    <t>L&amp;AW (SHORT TERM SUPPORT) (Division)</t>
  </si>
  <si>
    <t>Our Adult Social Care teams assess needs and provide resources for the care and protection of vulnerable older people. A personalised and supportive approach provides support for people either in their own homes, or in residential or nursing care, by working in close partnership with health colleagues, housing services, in house care services, the independent sector and voluntary organisations.    This includes Enablement and Short Term Intervention teams.</t>
  </si>
  <si>
    <t>ADAPTATIONS, HOUSING &amp; HEALTH</t>
  </si>
  <si>
    <t>Occupational Therapy, Health and Housing oversees assessments and equipment for minor and major adaptations and Disabled Facilities Grant applications and adaptations to non-council houses.</t>
  </si>
  <si>
    <t>CITYWIDE CARE ALARMS</t>
  </si>
  <si>
    <t>The service enables our customers to lead healthy, safe and independent lives through the installation of equipment and provision of emergency care advice, support and practical help 24 hours a day, 365 days per year.</t>
  </si>
  <si>
    <t>ENABLEMENT &amp; HOSP CONTRACTS</t>
  </si>
  <si>
    <t>Purchasing of products and services outside of core purchasing budget.</t>
  </si>
  <si>
    <t>ENABLEMENT SERVICE</t>
  </si>
  <si>
    <t>Enablement Services provide a support and review function in order to maximise peoples' ability to live independently, either avoiding or reducing the need for long term care.  This function is now incorporated into the Living and Ageing Well service as part of the Target Operating Model.</t>
  </si>
  <si>
    <t>FIRST CONTACT</t>
  </si>
  <si>
    <t>L&amp;AW (SHORT TERM) MANAGEMENT</t>
  </si>
  <si>
    <t>Cost of Access and Prevention management team</t>
  </si>
  <si>
    <t>A7</t>
  </si>
  <si>
    <t>SHORT TERM INTERVENTION TEAM</t>
  </si>
  <si>
    <t>This service supports people for up to six weeks after they have left hospital, with the aim of increasing independence</t>
  </si>
  <si>
    <t>Section 3:  Summary of Savings (Form B) - None Identified</t>
  </si>
  <si>
    <t>Section 4:  Summary of Additional Income (Form C) - None Identified</t>
  </si>
  <si>
    <t>ACCESS, MH &amp; WELLBEING (Division)</t>
  </si>
  <si>
    <t>Our teams in First Contact and Mental Health assess needs and provide resources for people in the community.  The First Contact call centre is a multi-disciplinary service to assess people requesting assistance, identify eligible needs and refer to community based resources as appropriate.  Mental Health specialist teams work in partnership with Health to support people at home or in residential care.</t>
  </si>
  <si>
    <t>ACCESS, MH &amp; WELLBEING MGMT</t>
  </si>
  <si>
    <t>Management staffing costs for Access, Mental Health and Wellbeing</t>
  </si>
  <si>
    <t>MASH</t>
  </si>
  <si>
    <t>Partnership working to support vulnerable people to manage risks in their lives and improve their well-being</t>
  </si>
  <si>
    <t>MENTAL HEALTH</t>
  </si>
  <si>
    <t>Provision of mental health social work, recovery teams</t>
  </si>
  <si>
    <t>MH &amp; SAFEGUARDING CONTRACTS</t>
  </si>
  <si>
    <t>PURCHASING - MH</t>
  </si>
  <si>
    <t>Specialist social work teams providing information, care and advice and assessing the needs and arranging support for vulnerable people with mental ill-health.  Partnership contracts to support carers of people with mental health and to support clients with drug and alcohol issues.</t>
  </si>
  <si>
    <t>SPECALIST MENTAL HEALTH</t>
  </si>
  <si>
    <t>Approved Mental Health Practitioners, Forensics and Deprivation of Liberty Safeguards. The Forensics Team assess people due to be released from secure units and manages discharge arrangements where supervision is required in the community</t>
  </si>
  <si>
    <t>Growth Pressure</t>
  </si>
  <si>
    <t>Best Interest Assessors</t>
  </si>
  <si>
    <t>Enablement Team</t>
  </si>
  <si>
    <t>Multi Agency Safeguarding Hub Staffing</t>
  </si>
  <si>
    <t>PIP Project</t>
  </si>
  <si>
    <t>Promoting Independence Project - Community Placements</t>
  </si>
  <si>
    <t>Mental Health Enablement</t>
  </si>
  <si>
    <t>Support move to independence</t>
  </si>
  <si>
    <t>PIP Outcome Payments</t>
  </si>
  <si>
    <t>Reducing outcomes payments as project draws to a close</t>
  </si>
  <si>
    <t>More efficient sourcing of crisis accommodation the secure greater value for money</t>
  </si>
  <si>
    <t>Section 117 Funding</t>
  </si>
  <si>
    <t>S117 Funding</t>
  </si>
  <si>
    <t>Additional Social Care Grant</t>
  </si>
  <si>
    <t>COMMISSIONING AND PARTNERSHIPS (Division)</t>
  </si>
  <si>
    <t>Commissioning of services for older people and those with a learning or physical disability including service redesign, market development and contracting.    </t>
  </si>
  <si>
    <t>STAFF &amp; CONTRACTS</t>
  </si>
  <si>
    <t>Commissioning and market shaping/development of service for adults, across Adults, Care &amp; Wellbeing</t>
  </si>
  <si>
    <t>Increasing staffing budget to reflect demand</t>
  </si>
  <si>
    <t>Advocacy Contract Inflation</t>
  </si>
  <si>
    <t>Liquid Logic Contract Uplift</t>
  </si>
  <si>
    <t>Care Cubed Software</t>
  </si>
  <si>
    <t>Carers Centre Growth in Demand</t>
  </si>
  <si>
    <t>Shared Care Record</t>
  </si>
  <si>
    <t>E8</t>
  </si>
  <si>
    <t>Care Cubed and Technology Enabled Care Leads</t>
  </si>
  <si>
    <t>GOVERNANCE &amp; FINANCIAL INCL'N (Division)</t>
  </si>
  <si>
    <t>CARE &amp; SUPP BUSINESS SUPPORT</t>
  </si>
  <si>
    <t>Dedicated Business Support providing administrative support to the Adult Health and Social Care service.</t>
  </si>
  <si>
    <t>COMMUNITIES WIDE SERVICES</t>
  </si>
  <si>
    <t>General provision of business support services, mail and insurance contracts</t>
  </si>
  <si>
    <t>PLANNING,STRATEGY &amp; IMPROVMNT</t>
  </si>
  <si>
    <t>Provides business planning, care governance, performance management, assurance and risk management to support the adult care and wellbeing directorate.</t>
  </si>
  <si>
    <t>SOCIAL CARE ACCOUNTS SERVICE</t>
  </si>
  <si>
    <t>SCAS Staffing</t>
  </si>
  <si>
    <t>Citizens Advice Bureau Contract</t>
  </si>
  <si>
    <t>CHIEF SOCIAL WORKER (Division)</t>
  </si>
  <si>
    <t>Responsible for practice standards, quality assurance, communications and complaints</t>
  </si>
  <si>
    <t>PRACTICE DEVELOPMENT</t>
  </si>
  <si>
    <t>Support for assessment and care management teams and wider social care workforce</t>
  </si>
  <si>
    <t>SAFEGUARDING BOARD</t>
  </si>
  <si>
    <t>The Safeguarding Board is funded through a joint partnership with health, probation, police and fire services.</t>
  </si>
  <si>
    <t>Loss of Funding/Income</t>
  </si>
  <si>
    <t>Workforce Development Team</t>
  </si>
  <si>
    <t>Sheffield Care Academy licences</t>
  </si>
  <si>
    <t>Practice Development - Income Generation</t>
  </si>
  <si>
    <t>Maximisation of funding</t>
  </si>
  <si>
    <t>MSIF funding for Workforce Development</t>
  </si>
  <si>
    <t>Additional market sustainability and improvement fund (MSIF) supporting Workforce Development</t>
  </si>
  <si>
    <t>MSIF funding Sheffield Care academy licences</t>
  </si>
  <si>
    <t>Additional market sustainability and improvement fund (MSIF) supporting Sheffield Care academy licences</t>
  </si>
  <si>
    <t>MANAGEMENT TEAM (Division)</t>
  </si>
  <si>
    <t>Senior Management Provision for each service within Adults, Care and Wellbeing</t>
  </si>
  <si>
    <t>HEAD OF SERVICE</t>
  </si>
  <si>
    <t>Senior Management provision for each service area within Adults, Care &amp; Wellbeing</t>
  </si>
  <si>
    <t>NEIGHBOURHOOD SERVICES</t>
  </si>
  <si>
    <t>PARKS,LEISURE &amp; LIBRARIES</t>
  </si>
  <si>
    <t>LIBRARIES, ARCHIVES &amp; INFORMAT (Division)</t>
  </si>
  <si>
    <t>To provide welcoming, safe places for people of all ages with free access to a wide range of resources and activities that promote and encourage reading, support well-being, enable access to information, including digital access, and to preserve and share Sheffield’s heritage.</t>
  </si>
  <si>
    <t>ASSOCIATE LIBRARIES</t>
  </si>
  <si>
    <t xml:space="preserve">Delivered by community groups and volunteers to provide welcoming, safe places for people of all ages with free access to a wide range of resources and activities that promote and encourage reading, support well-being, enable access to information
</t>
  </si>
  <si>
    <t>CENTRAL &amp; COLLECTIONS</t>
  </si>
  <si>
    <t>Central Library provides a welcoming, safe place for people of all ages with free access to a wide range of resources and activities that promote and encourage reading, support well-being, enable access to information, including digital access in the centre of Sheffield, including Sheffield’s Local Studies Library. To manage the collections of the library service and share Sheffield’s local heritage</t>
  </si>
  <si>
    <t>CO-DELIVERED LIBRARIES</t>
  </si>
  <si>
    <t>Delivered in partnership with community groups and volunteers to provide welcoming, safe places for people of all ages with free access to a wide range of resources and activities that promote and encourage reading, support well-being, enable access to information</t>
  </si>
  <si>
    <t>HERITAGE SERVICES</t>
  </si>
  <si>
    <t>To provide public access to the City Archive to discover the history of Sheffield through our vast collections of physical and digital archive documents, books, maps, photographs, sound and film recordings, including management of Local Studies Library. To provide an accredited place of deposit for the city’s documents</t>
  </si>
  <si>
    <t>HUB &amp; HOME LIBRARIES</t>
  </si>
  <si>
    <t>Hub Libraries provide welcoming, safe places in local communities for people of all ages with free access to a wide range of resources and activities that promote and encourage reading, support well-being, enable access to information, including digital access. Home Library service provides access to books and materials for those who are unable to get to their local library</t>
  </si>
  <si>
    <t>LEADERSHIP TEAM</t>
  </si>
  <si>
    <t xml:space="preserve">Leadership and Support staff. Provides leadership of the Library &amp; Archive service and key strategies, projects and partnerships.
</t>
  </si>
  <si>
    <t>SERVICE DEVELOPMENT</t>
  </si>
  <si>
    <t>Continuous Improvement and development of Library and Archive services and provision of logistics support to manage stock movement across all libraries</t>
  </si>
  <si>
    <t>Co-delivered libraries now fall under charity status under the business rates guidance, therefore SCC will see a reduction in the cost of business rates</t>
  </si>
  <si>
    <t>LAIS 5% across sales fees and charges</t>
  </si>
  <si>
    <t>A 5% increase on sales, fees &amp; charges within the Libraries &amp; Information Services to help offset cost pressures</t>
  </si>
  <si>
    <t>CHILDRENS</t>
  </si>
  <si>
    <t>EDUCATION &amp; SKILLS</t>
  </si>
  <si>
    <t>COMMUNITIES PREVENTION (Division)</t>
  </si>
  <si>
    <t>Support for people's health and well-being so they can be independent, safe and well. Early intervention and prevention to reduce the need and demand for statutory and acute services across all partners and provide direct support to individuals who are at risk of requiring social care or health support to remain independent and well.</t>
  </si>
  <si>
    <t>COHESION</t>
  </si>
  <si>
    <t>This is a grant pot to support cohesion work across the city.</t>
  </si>
  <si>
    <t>EARLY HELP PREVENTION</t>
  </si>
  <si>
    <t>Community Support Worker and Prevention Worker teams provide direct support to individuals who are at risk of requiring social care or health support to remain independent and well.</t>
  </si>
  <si>
    <t>FAMILY CENTRES</t>
  </si>
  <si>
    <t>Develop &amp; empower communities to enable all partners to work better together to achieve better outcomes for the families and communities. Support Families to achieve outcomes for themselves &amp; their children so they are ready for School. Ensuring the Start for Life system is working together to give families the support they need.</t>
  </si>
  <si>
    <t>Section 2:  Pressures (Form E) - None Identified</t>
  </si>
  <si>
    <t>COMMUNITY SERVICES</t>
  </si>
  <si>
    <t>LOCAL AREA COMMITTEES (Division)</t>
  </si>
  <si>
    <t>Delivery of the Council’s 7 Local Area Committees, each of which are made up of 12 Ward Councillors. Support to Local Area Committees and local Councillors to enable the delivery of local priorities and support local governance and democratic processes. Leadership of the Council’s Community Strategy.</t>
  </si>
  <si>
    <t>WARD POTS AND PROJECTS</t>
  </si>
  <si>
    <t xml:space="preserve">The Councillors’ Ward Pots aim to support stronger, successful communities by making grants available to local voluntary, community, and self-help groups and projects that want to make a difference in their local community and which contribute to at least one of the ward priorities
These priorities, identified by local Members, build upon the broad area wide LAC priorities set out in LAC plans. 
</t>
  </si>
  <si>
    <t>CUSTOMER EXP &amp; COMMUNITIES</t>
  </si>
  <si>
    <t>COMMUNITY SAFETY (Division)</t>
  </si>
  <si>
    <t>COMMUNITY SAFETY</t>
  </si>
  <si>
    <t>The Community Safety Service is about preventing, reducing and tackling crime and anti-social behaviour.  Working in partnership to protect peoples' rights to live in confidence and without fear for their own and other peoples safety.</t>
  </si>
  <si>
    <t>COMMUNITY SAFETY COHESION</t>
  </si>
  <si>
    <t xml:space="preserve">To welcome and support those seeking sanctuary in Sheffield, working with partners and stakeholders to identify how best to support them and communities across the city by developing strategic leadership, capacity and resilience to create sustainable communities that live and work well together.
</t>
  </si>
  <si>
    <t>Loss of CIF Funding (Worst Case Scenario) - Community Safety Team sustainable funding</t>
  </si>
  <si>
    <t>Page Hall Neighbourhood Service – Budget Pressure 2025/26</t>
  </si>
  <si>
    <t>CHILDREN &amp; FAMILIES</t>
  </si>
  <si>
    <t>YOUTH SERVICES (Division)</t>
  </si>
  <si>
    <t>To provide safe, creative, ambitious, Community Youth Services where Young Sheffielders thrive.</t>
  </si>
  <si>
    <t>CENTRAL COSTS</t>
  </si>
  <si>
    <t xml:space="preserve">Centralised costs for the provision of Community Youth Services
</t>
  </si>
  <si>
    <t>INFO,  ADVICE &amp; GUIDANCE</t>
  </si>
  <si>
    <t xml:space="preserve">This team provides services to young people, identified as in need of support, as part of the Sheffield City Council Information Advice and Guidance (IAG) offer which includes those not in education, employment or training and those with special educational needs and disability.
</t>
  </si>
  <si>
    <t>PERFORMANCE &amp; QUALITY ASSURE</t>
  </si>
  <si>
    <t xml:space="preserve">This team monitors quality, evaluation and performance to ensure that services provided are of a high standard and quality and to co-ordinate and manage referrals into Community Youth Prevention Service.
</t>
  </si>
  <si>
    <t>SERVICE MANAGERS</t>
  </si>
  <si>
    <t xml:space="preserve">Community Youth Service Management provides stimulating and dynamic leadership and overall strategic management across the service.
</t>
  </si>
  <si>
    <t>SERVICES TO YOUNG PEOPLE - OBS</t>
  </si>
  <si>
    <t>SPECIALISED &amp; TARGETED</t>
  </si>
  <si>
    <t xml:space="preserve">To provide services focussing on high need such as young people who go missing from home, who have been or are involved in sexual exploitation or being harmed by similar risks in their communities
</t>
  </si>
  <si>
    <t>UNIVERSAL SERVICES</t>
  </si>
  <si>
    <t xml:space="preserve">To provide safe, creative, ambitious, Universal Youth Services where Young Sheffielders can explore their values, beliefs and ideas; develop their voice, influence and place in society; and learn practical or technical skills that enable them to realise their full potential and thrive.
</t>
  </si>
  <si>
    <t>YOUTH VOICE INFLUENCE</t>
  </si>
  <si>
    <t xml:space="preserve">This team engages all stakeholders, including young people, in the design, delivery and evaluation of Community Youth Services and consults with Young Sheffielders to  understand their experiences and needs for intervention and universal support.
</t>
  </si>
  <si>
    <t>COMMUNITIES MANAGEMENT (Division)</t>
  </si>
  <si>
    <t>COMMUNITY SERV BUS SUPPORT</t>
  </si>
  <si>
    <t>Dedicated Business Support providing administrative support to Community Services.</t>
  </si>
  <si>
    <t>HOUSING GENERAL FUND</t>
  </si>
  <si>
    <t>CITYWIDE HOUSING SERVICE - GEN (Division)</t>
  </si>
  <si>
    <t>The General Fund supports teams in the Citywide Housing Service to deliver varying functions to tenants and people in Sheffield. It supports the Accommodation and Support Services in delivering accommodation and support services to support sustainable tenancies, including working with private landlords, and supporting refugee resettlement. It also supports the service to manage two Gypsy and Traveller sites. It contributes to the Housing Options and Advice team who support people to resolve housing problems and homelessness. It also supports the Housing Strategy and Policy team who deliver the Housing Strategy and other strategic work.</t>
  </si>
  <si>
    <t>ACCOMMODATION &amp; SUPPORT</t>
  </si>
  <si>
    <t xml:space="preserve">Deliver a range of accommodation and support services to support sustainable tenancies. </t>
  </si>
  <si>
    <t>COMMISSIONING</t>
  </si>
  <si>
    <t>Activity to commission supported housing and direct support services from a range of charitable, voluntary and independent sector providers</t>
  </si>
  <si>
    <t>GYPSIES AND TRAVELLERS</t>
  </si>
  <si>
    <t>Manage two Gypsy and Traveller sites.</t>
  </si>
  <si>
    <t>HOUSING OPTIONS &amp; ADVICE</t>
  </si>
  <si>
    <t xml:space="preserve">Support people to resolve housing problems and homelessness. </t>
  </si>
  <si>
    <t>STRATEGY &amp; POLICY</t>
  </si>
  <si>
    <t>Update and action the Housing Strategy. Support other strategic work and housing demand/need projections</t>
  </si>
  <si>
    <t>Gleadless Valley Masterplan
General Fund revenue funding required for Gleadless Valley Regeneration.</t>
  </si>
  <si>
    <t>Sheffield Housing Market Assessment (SHMA)
Update SHMA to give us robust evidence of housing need in the city across all tenure. It is critical for the implementation of the Housing Strategy, Sheffield Plan and economic development.</t>
  </si>
  <si>
    <t>Citywide Housing Service Pay Award (3%)</t>
  </si>
  <si>
    <t>N/HOODS INT &amp; TENANT SUPP-GEN (Division)</t>
  </si>
  <si>
    <t>The General Fund provides contributions to the Neighbourhoods Intervention and Tenant Support Service, helping it to deliver several functions. It supports the Private Sector Housing Team in providing advice and help to homeowners, landlords, and tenants in private housing. The Safer Communities Partnership which tackles community safety issues is also supported by the General Fund budget.</t>
  </si>
  <si>
    <t>LOANS</t>
  </si>
  <si>
    <t xml:space="preserve">Provide Loans to homeowners in need of property repair or improvement. </t>
  </si>
  <si>
    <t>N-HOODS CENTRAL OVERHEADS</t>
  </si>
  <si>
    <t>Holding account for collection of water rates on behalf of Yorkshire Water.</t>
  </si>
  <si>
    <t>PRIVATE SECTOR HOUSING</t>
  </si>
  <si>
    <t>Providing advice and help to private rented housing landlords and tenants.</t>
  </si>
  <si>
    <t>SAFER COMMUNITIES PARTNERSHIP</t>
  </si>
  <si>
    <t xml:space="preserve">Contribution to tackling multi-tenure community safety issues. </t>
  </si>
  <si>
    <t xml:space="preserve">Re-allocation of income to Housing Revenue Account to cover the cost of work undertaken to administer Yorkshire Water rates collection for tenants. </t>
  </si>
  <si>
    <t>Neighbourhood Intervention and Tenant Support Service (NITS) - Pay Award (3%)</t>
  </si>
  <si>
    <t>Inflationary increase on Yorkshire water Contract</t>
  </si>
  <si>
    <t>Inflationary increase on Yorkshire Water contract</t>
  </si>
  <si>
    <t>CITY FUTURES</t>
  </si>
  <si>
    <t>REGENERATION AND DEVELOPMENT</t>
  </si>
  <si>
    <t>HOUSING GROWTH - GEN (Division)</t>
  </si>
  <si>
    <t>STRATEGIC INVESTMENT</t>
  </si>
  <si>
    <t>The Housing Growth team is made up of two elements. The Housing Growth Delivery Team, manages the development and delivery of the Stock Increase Programme (SIP) through direct new build and acquisitions of land and units. Identifies opportunities for strategic intervention that enables SCC to influence and control the over-arching growth in the City, as well as working alongside the Councils joint-venture Sheffield Housing Company. The team also works with external grant funders, to maximise funding into the programme. The Housing Growth Programme Team monitor, report and manage all aspects of the delivery programme, ensuring alignment with the Homes for All Delivery Plan. The team does this by supporting the development and delivery of the SIP. Monitoring and reporting on the programme expenditure, funding, outputs and risks and providing a programme overview of performance and risks.</t>
  </si>
  <si>
    <t>Pay award</t>
  </si>
  <si>
    <t>BUSINESS PLANNING - GEN (Division)</t>
  </si>
  <si>
    <t>The General Fund supports Business Planning functions within the Housing and Neighbourhoods Service. This includes related central overheads costs, pension contributions and non Housing Revenue Account grounds maintenance.  It also supports strategic work with Registered Providers and other landlords in the city.</t>
  </si>
  <si>
    <t>BUS PLANNING CENTRAL OVERHEADS</t>
  </si>
  <si>
    <t xml:space="preserve">Ongoing indirect costs to the Service such as pension contribution and contributions to grounds maintenance. </t>
  </si>
  <si>
    <t>BUS PLANNING SOCIAL HOUSING</t>
  </si>
  <si>
    <t>Supporting joint strategic working with Registered and other social landlords in the city.</t>
  </si>
  <si>
    <t>Business Planning Pay Award (3%)</t>
  </si>
  <si>
    <t>Legislation</t>
  </si>
  <si>
    <t>E9</t>
  </si>
  <si>
    <t>ECONOMY, CULTURE &amp; SKILLS</t>
  </si>
  <si>
    <t>EMPLOYMENT &amp; SKILLS (Division)</t>
  </si>
  <si>
    <t>EMPLOYMENT &amp; SKILLS</t>
  </si>
  <si>
    <t xml:space="preserve">Develops and delivers employment and skills projects behalf of the Council and the City Region  </t>
  </si>
  <si>
    <t>DIRECTOR OF ECON DEV &amp; CULTURE (Division)</t>
  </si>
  <si>
    <t xml:space="preserve">Director of Economy, Skills &amp; Culture </t>
  </si>
  <si>
    <t>CORPORATE CS MGT</t>
  </si>
  <si>
    <t>Directorate overheads inc. services &amp; supplies; salaries</t>
  </si>
  <si>
    <t>MANAGEMENT &amp; SUPPORT CG</t>
  </si>
  <si>
    <t>Director and admin support</t>
  </si>
  <si>
    <t>STRATEGY &amp; SKILLS</t>
  </si>
  <si>
    <t>Economic Recovery Fund, Advanced Manufacturing Innovation District , economic strategy</t>
  </si>
  <si>
    <t>PORTFOLIO WIDE BUDGETS (Division)</t>
  </si>
  <si>
    <t>These budgets support children services and wider school based activities.    </t>
  </si>
  <si>
    <t>CAPACITY PLANNING &amp;DEVELOPMENT</t>
  </si>
  <si>
    <t>Delivery of the capital strategy and facilities management for Sheffield schools.</t>
  </si>
  <si>
    <t>CONTRACT SERVICES</t>
  </si>
  <si>
    <t>Contract Service provides the Schools Food Service (SFS) and Independent Travel Training. The SFS provides strategic support and advice to schools on catering and client and contract management of the Sheffield Central Schools Catering Contract.   Transportation from home to school is commissioned for students with Special Educational Needs and Disabilities (SEND). Home to school travel passes are also commissioned from South Yorkshire Passenger Transport Executive. The Independent Travel Training and Assessment team work with children and young people with Special Educational Needs, who have the potential to be trained to travel independently, to and from their educational settings, rather than having to travel via taxis or minibus.</t>
  </si>
  <si>
    <t>EARLY YEARS FREE ENTITLEMENT</t>
  </si>
  <si>
    <t>This consists of the resources set aside from the delegated schools budget for free early learning.</t>
  </si>
  <si>
    <t>FINANCIAL SUPPORT SERVICE</t>
  </si>
  <si>
    <t xml:space="preserve">Sickness Insurance scheme for schools funded by contribution paid by schools. </t>
  </si>
  <si>
    <t>ORGANISATIONAL DEVELOPMENT</t>
  </si>
  <si>
    <t>This relates to early retirement, redundancy costs and trade union duties in schools.</t>
  </si>
  <si>
    <t>PENSION AND LEGAL FEES</t>
  </si>
  <si>
    <t>This budget contains schools contingency funding and traded services with schools.</t>
  </si>
  <si>
    <t>PENSIONS</t>
  </si>
  <si>
    <t>Contribution to early retirement fixed cost of pension for school staff.</t>
  </si>
  <si>
    <t>Pay award inflation pressure 25/26 3%</t>
  </si>
  <si>
    <t>Home to school transport demand pressure</t>
  </si>
  <si>
    <t>Home to school transport bus pass price increase</t>
  </si>
  <si>
    <t xml:space="preserve">SEND Home to School Transport </t>
  </si>
  <si>
    <t>Impower - new passenger avoidance and current passenger step-downs</t>
  </si>
  <si>
    <t>Reduction to post 16 travel</t>
  </si>
  <si>
    <t>Reduction to post 16 travel - policy change</t>
  </si>
  <si>
    <t>BUSINESS STRATEGY OP BUDGETS (Division)</t>
  </si>
  <si>
    <t>This is the budget for the Budget, Resourcing and Strategy Team and the Information and Systems Team..    </t>
  </si>
  <si>
    <t>BUDGET RESOURCING AND STRAT</t>
  </si>
  <si>
    <t>The Budget Resourcing and Strategy service provides support to the Portfolio and a range of school related activities. The service takes the lead role in the education funding formula strategy and in ensuring Government Funding requirements are met across the portfolio.</t>
  </si>
  <si>
    <t>INFO SYSTEMS: CHILDREN&amp;ADULTS</t>
  </si>
  <si>
    <t>This service provides information technology infrastructure and support to the children's services in the People Portfolio. It also supports the infrastructure that Sheffield Schools and Academies rely on, ensuring information flow between schools and Local Authority. Information Strategy and Governance is managed through the service.</t>
  </si>
  <si>
    <t>Pay award pressure 25/26 3%</t>
  </si>
  <si>
    <t>Liquid Logic Licensing</t>
  </si>
  <si>
    <t>SCHOOL BUDGETS (Division)</t>
  </si>
  <si>
    <t>SCHOOL BUDGETS</t>
  </si>
  <si>
    <t>The school budgets consists of resources set aside from the delegated schools budget, with the agreement of schools and Schools Forum, for specific purposes linked to limited term school related projects.</t>
  </si>
  <si>
    <t>CHILDRENS SNR MANAGEMENT (Division)</t>
  </si>
  <si>
    <t>This is the Portfolio Leadership Team for People Portfolio.    </t>
  </si>
  <si>
    <t>CHILDRENS SNR MANAGEMENT</t>
  </si>
  <si>
    <t>Senior Leadership Team costs for Children's Services</t>
  </si>
  <si>
    <t xml:space="preserve">DLT Pay Award </t>
  </si>
  <si>
    <t>EDUCATION &amp; SKILLS BUS SUPP (Division)</t>
  </si>
  <si>
    <t>Dedicated Business Support providing administrative support.    </t>
  </si>
  <si>
    <t>EDUCATION &amp; SKILLS BUS SUPP</t>
  </si>
  <si>
    <t>Dedicated Business Support providing administrative support.</t>
  </si>
  <si>
    <t>FIELDWORK SERVICES (Division)</t>
  </si>
  <si>
    <t>Works with families in crisis to prevent breakdown, statutory responsibility around legal orders, child protection keyworkers. Courts impose contact requirements on service for Children in Care during and after proceedings. Responsible for social worker/young person advisors for children in care and Care Leavers.    </t>
  </si>
  <si>
    <t>FIELDWORK STRATEGY</t>
  </si>
  <si>
    <t>Fieldwork Strategy is made up of a number of services including : AMBER Service that works with children and their families who are at risk of exploitation. They have a reduced case load so that more intensive work can happen. 
Edge of Care is comprised of various teams who do intensive work with children on the edge of care. They also work with pre -birth where families are identified as being vulnerable. 
Family Time is demand led as courts impose contact requirement on service for children in care._x000D__x000D_ Other activities included : _x000D_Implementation and development of a service record management system. Leading and delivering the social work recruitment and retention strategy. Cost of care proceedings, including court fees and third party experts.</t>
  </si>
  <si>
    <t>SERVICE AREA SOUTH</t>
  </si>
  <si>
    <t>The teams are made up of support assessment and planning team and include Social Workers, Practice Teachers and Advanced Social Worker Practitioners. The types of the assessment/work undertaken include : Children in need - assessing and supporting families and their children. Child Protection - a plan is required in order that children are safeguarded.  Children in Care - either permanency care or further assessment to assess whether children can return home. Children subject to Court Orders or Directives : e.g. section 7 and section 37 of the Children's Act 1989. Families that have no re-course to public funds, unaccompanied asylum seekers, homeless 17-18 year olds, adoption for children.</t>
  </si>
  <si>
    <t>SERVICE AREA NORTH</t>
  </si>
  <si>
    <t>Fieldwork Strategy Pay Award 3%</t>
  </si>
  <si>
    <t>Service Area East Pay Award 3%</t>
  </si>
  <si>
    <t>Service Area North Pay Award 3%</t>
  </si>
  <si>
    <t>Section 17/NRTPF - increased demand for support due to the cost of living crisis.</t>
  </si>
  <si>
    <t xml:space="preserve">Social Care Transport Cost Pressure </t>
  </si>
  <si>
    <t xml:space="preserve">The team relies on private landlords as council housing is not an option. We have limited power to negotiate rental rates, and Private landlords often increase prices upon learning that the local authority is funding the rent. The number of NRPF families is increasing, and this trend is expected to continue. We are reviewing options for commissioning rental arrangements directly with landlords, with lower rates through long-term agreements, as well as investigating a corporate social responsibility programme and charitable organisations willing to work with us. There is also an ongoing effort to clarify whether the local authority is responsible for covering council tax for NRPF families. </t>
  </si>
  <si>
    <t>CHILDRENS DISABILITIES SERVICE (Division)</t>
  </si>
  <si>
    <t>This area provides a number of services including children with disabilities and practical support for families to support disabled children in a home setting. Provides social work assessment processes and specialist support based on needs.    </t>
  </si>
  <si>
    <t>CHILDRENS DISABILITIES SERVICE</t>
  </si>
  <si>
    <t>This area provides a number of services including children with disabilities and practical support for families to support disabled children in a home setting</t>
  </si>
  <si>
    <t>HEALTH STRATEGY</t>
  </si>
  <si>
    <t xml:space="preserve">Short breaks, provide temporary relief for caregivers looking after individuals with disabilities, allowing them to recharge. Direct payments offer financial assistance directly to individuals or their caregivers, empowering them to customise and manage their own care services
</t>
  </si>
  <si>
    <t>CAMHS</t>
  </si>
  <si>
    <t>Commissioning of NHS services to assess and treat young people with emotional, behavioural or mental health difficulties.</t>
  </si>
  <si>
    <t>Pay Award 25/26 3%</t>
  </si>
  <si>
    <t>Direct Payments - Inflationary Uplift</t>
  </si>
  <si>
    <t>CWD Support Payments Demand Increase</t>
  </si>
  <si>
    <t xml:space="preserve">Short Breaks Inflationary Uplift </t>
  </si>
  <si>
    <t>PLACEMENTS (Division)</t>
  </si>
  <si>
    <t>PLACEMENTS</t>
  </si>
  <si>
    <t>Purchasing of Foster beds for Children in Care when in house facilities not available or on rare occasions when necessary, for safety reasons, to move a child out of city. Purchasing of residential block contracts and other residential placements in and out of the city. _x000D_There are a number of children and young people with disabilities who are looked after by the Local Authority who are either placed within or out of city residential home or placed with a private fostering carer. _x000D_</t>
  </si>
  <si>
    <t>External Placement Supply and Demand</t>
  </si>
  <si>
    <t>Fostering/SGO maintenance allowance uplifts 4%</t>
  </si>
  <si>
    <t>Placement General Inflation</t>
  </si>
  <si>
    <t>Kinship Carers Allowance Policy</t>
  </si>
  <si>
    <t>This proposal is to temporarily allocate funding to Children's Services to mitigate against ongoing slipped delivery of 2223 BIPs. Temporary funding will mitigate against the overspend continuing throughout 2526. Longer term, the Health income is expected to be delivered in full (with potential for a higher amount to be achieved).</t>
  </si>
  <si>
    <t>In-house Supported Accommodation</t>
  </si>
  <si>
    <t>Develop in-house supported accommodation to reduce spend with external placement providers</t>
  </si>
  <si>
    <t>Social Care Grant</t>
  </si>
  <si>
    <t>Allocation of Social Care Grant to support Children's Services</t>
  </si>
  <si>
    <t>PREVENTION &amp; EARLY INTERVENTN (Division)</t>
  </si>
  <si>
    <t>EARLY HELP HUB</t>
  </si>
  <si>
    <t>Provide early help and effective high quality support to children, young people and their families. Enable children and young people to be safe, secure and nurtured within their home and community, encourage resilience, good emotional &amp; physical health, and facilitate access to positive activities, so that they can achieve their full potential.</t>
  </si>
  <si>
    <t>FIS</t>
  </si>
  <si>
    <t>Prevention and Early Intervention's ambition is that every child, young person and family achieves their full potential by raising expectations, attainment and enriching experiences. This will be enabled by a strong commitment to high quality services, focusing on school readiness and closing the equalities gap at the end of the foundation stage.</t>
  </si>
  <si>
    <t>OUT OF HOURS - C&amp;F</t>
  </si>
  <si>
    <t>The Out of Hours service receives referrals from Social Care, the general public and other agencies where there is concern about a child’s welfare where there is a need for an immediate response as a result of significant harm or the risk of family breakdown.</t>
  </si>
  <si>
    <t>PARENTING</t>
  </si>
  <si>
    <t>We offer a range of parenting support. Parents and carers can access a range of practical advice and support with parenting.</t>
  </si>
  <si>
    <t>YOUTH JUSTICE</t>
  </si>
  <si>
    <t>The Youth Justice Service provides the city’s statutory function for the assessment, supervision and support of young people involved in the criminal justice system.   Key statutory functions include:  assessment, supervision and risk management of young people on community punishment orders and on release from custody; provision of Appropriate Adult services, provision of reports to court; pre-sentence supervision and bail support; support to parents and carers of young offenders; work with victims of youth offending. Sheffield City Council is the lead agency but the service is funded through a statutory partnership funding formula, including contributions from the Home Office, Ministry of Justice, Department for Education, Probation, Police and Health.</t>
  </si>
  <si>
    <t>Early Help Hub Pay Award 3%</t>
  </si>
  <si>
    <t>MAST Pay Award 3%</t>
  </si>
  <si>
    <t>Parenting Pay Award 3%</t>
  </si>
  <si>
    <t>Youth Justice Pay Award 3%</t>
  </si>
  <si>
    <t>CYP PROVIDER SERVICES (Division)</t>
  </si>
  <si>
    <t>ADOPTION</t>
  </si>
  <si>
    <t>Through the Regional Adoption Agency, the service is responsible for the recruitment, preparation and assessment of prospective adoptive parents. Their support once a child is in placement, and for searching for a suitable adoptive placement that will meet most of the child’s needs.  The service offers support to adoptive families post placement and post Adoption Order including a wide range of support groups. We also offer support to birth families and adopted adults, including assistance with access to adoption records and counselling. We facilitate the ‘letterbox exchange scheme’ which assists contact between birth families and adopted children. The service is responsible for administering and reviewing all Residence Order and Special Guardianship Order payments and for undertaking non-agency adoption assessments and providing reports to the Court</t>
  </si>
  <si>
    <t>ASYLUM</t>
  </si>
  <si>
    <t>Sheffield City Council have a statutory duty to meet the needs of unaccompanied children seeking asylum in the UK via the National Transfer Scheme and young people spontaneously arriving in Sheffield. Home Office funding is received to support the placement costs of these young refugees.  The income and expenditure incurred for both under 18's and those young people who are care leavers (over 18) are managed in this division.</t>
  </si>
  <si>
    <t>FOSTERING</t>
  </si>
  <si>
    <t>The Fostering Service has to comply with a number of statutory guidelines including Fostering Service, National Minimum Standards and Regulations 2011. The Fostering Service: recruits, trains and approves a high quality cohort of foster carers; retains high quality foster carers; provides placement choice for children who need looking after by the local authority; ensures that best value for money principles are applied. The service provide placements that are needed for a cross section of reasons, long term placements for Children in Care (CIC), supporting families within the community, short term placements. The service has to follow legislation in regard to the supervision of staff and foster carers.</t>
  </si>
  <si>
    <t>LEAVING CARE SERVICE</t>
  </si>
  <si>
    <t>Sheffield Leaving Care Service:  Provides statutory support for care leavers aged 16-24 inclusive to ensure a smooth and successful transition to adulthood.  This support involves allocation of a personal advisor, completion of a pathway plan, and services to ensure: Care leavers are better prepared and supported to live independently; There is improved access to education, training and employment; Care leavers experience stability, and feel safe and secure; There is improved access to health support; Care Leavers achieve financial stability.</t>
  </si>
  <si>
    <t>PERMANENCE &amp; THROUGHCARE</t>
  </si>
  <si>
    <t xml:space="preserve">Provides social work support for children in care who have care plans that have currently concluded that they should remain in care. The Local Authority therefore becomes their Corporate Parent. Our work with children in care involves a multi professional network of support, whilst also hearing the voice of our children and young people and what they want and how we can support them to achieve this </t>
  </si>
  <si>
    <t>SEMI SUPPORTED ACCOMMODATION</t>
  </si>
  <si>
    <t>Permanence and Throughcare Pay Award 3%</t>
  </si>
  <si>
    <t>Adoption Pay Award 3%</t>
  </si>
  <si>
    <t>Fostering Pay Award 3%</t>
  </si>
  <si>
    <t>Leaving Care Pay Award</t>
  </si>
  <si>
    <t xml:space="preserve">Social Care Transport cost pressure </t>
  </si>
  <si>
    <t>PUBLIC HEALTH &amp; INT COMMISSION</t>
  </si>
  <si>
    <t>INTEGRATED COMMISSIONING</t>
  </si>
  <si>
    <t>EARLY HELP &amp; PREVENTION (Division)</t>
  </si>
  <si>
    <t>Early Intervention and Prevention service provides intensive family projects working with children on the edge of care, supporting families to achieve their full potential, providing effective support to prevent families needing to progress to more intensive statutory services e.g. social care.</t>
  </si>
  <si>
    <t>EARLY HELP &amp; PREVENTION</t>
  </si>
  <si>
    <t>Early Intervention and Prevention service provides intensive family projects working with children on the edge of care, supporting families to achieve their full potential, providing effective support to prevent families needing to progress to more intensive statutory services e.g. social care</t>
  </si>
  <si>
    <t>INCLUSION</t>
  </si>
  <si>
    <t>Inclusion and targeted support commissioning including Sheffield Special Educational Needs and Disabilities funding for localities and Home and Hospital education</t>
  </si>
  <si>
    <t>SCHOOL SERVICES</t>
  </si>
  <si>
    <t>The service aims of increase inclusion provision and reduce unnecessary school exclusions</t>
  </si>
  <si>
    <t>Pay award 25/26 3%</t>
  </si>
  <si>
    <t>C&amp;F BUSINESS SUPPORT (Division)</t>
  </si>
  <si>
    <t>Dedicated Business Support providing administrative support to Children and Families.    </t>
  </si>
  <si>
    <t>C&amp;F BUSINESS SUPPORT</t>
  </si>
  <si>
    <t>Dedicated Business Support providing administrative support to the Children and Families service.</t>
  </si>
  <si>
    <t>CENTRAL MANAGEMENT (Division)</t>
  </si>
  <si>
    <t>Central management support for Fieldwork, Fostering and Adoption Services.</t>
  </si>
  <si>
    <t>CENT MGT &amp; BUS SUPPORT</t>
  </si>
  <si>
    <t>Central Management consists mainly of the staffing costs supporting the Fieldwork and Fostering and Adoption services.  This activity includes the administrative running costs of Fieldwork and Fostering and Adoption services.  Supporting Fieldwork and Provider services.</t>
  </si>
  <si>
    <t>Children's Services Prevention Grant</t>
  </si>
  <si>
    <t xml:space="preserve">Allocation of Children's Services Prevention Grant </t>
  </si>
  <si>
    <t>QAIS (Division)</t>
  </si>
  <si>
    <t>Quality Assurance and Service Improvement (QAIS) includes Policy and Service Improvement and Safeguarding Children service.</t>
  </si>
  <si>
    <t>POLICY &amp; SERVICE IMPROVEMENT</t>
  </si>
  <si>
    <t>Improve outcomes for children and their families by enabling quality service improvement :
Ensuring the delivery of service improvement
Ofsted Inspection preparation
Establishing and maintaining policies and procedures that ensure compliance with statutory requirements
Disseminating research evidence to practitioners and managers
Supporting the service delivery of information systems e.g. Liquid Logic
Undertaking the reports required as part of the Serious Case Review process</t>
  </si>
  <si>
    <t>SAFEGUARDING CHILDREN</t>
  </si>
  <si>
    <t>Core functions of the integrated service include: 
Convening, chairing and minuting of child protection conferences
Independent Reviewing Service. 
Managing the list of children subject to a child protection plan, performance monitoring and reporting information
Serious Case Reviews and Child Death Overview processes
Staffing to support prevention of Sexual Exploitation, Substance Misuse. Licensing and online safety.
Support, advice, training, procedures and best practice guidance to enable organisations and individuals to understand, prioritise and discharge their safeguarding responsibilities to best effect.
The Sheffield Safeguarding Children Board and other specialist services are joint funded by partner agencies.</t>
  </si>
  <si>
    <t>Policy and Service Improvement Pay Award</t>
  </si>
  <si>
    <t xml:space="preserve">Safeguarding Pay Award </t>
  </si>
  <si>
    <t>Loss of Income - Trainee SW's</t>
  </si>
  <si>
    <t>CHILDREN'S RESIDENTIAL HOMES (Division)</t>
  </si>
  <si>
    <t>We provide residential care for Children in Care and short break care for children with disabilities in Sheffield in compliance with Children homes regulation 2011</t>
  </si>
  <si>
    <t>CHILDREN'S RESIDENTIAL HOMES</t>
  </si>
  <si>
    <t xml:space="preserve">We provide residential care for Children in Care and short break care for children with disabilities in Sheffield in compliance with Children homes regulation 2011
We provide care for young people in directly managed mainstream homes and care for and support young people and their families in directly managed short break care homes.
We aspire to provide high quality care for all young people in residential settings; based in thriving communities with opportunities to improve quality of life, life chances and achieve outcomes which meet or exceed national minimum standards. 
We aim to achieve positive outcomes for children and young people by working in collaboration with parents, carers, and internal and external partnership agencies. 
Our homes aspire to meet the needs of individual young people within a caring family setting. </t>
  </si>
  <si>
    <t>PLACEMENT FINDING</t>
  </si>
  <si>
    <t xml:space="preserve">Placement finding team are responsible for working with external providers who offer placements in residential children’s homes and supported accommodation and independent fostering agencies. This involves sourcing the placement, setting up the individual placement agreements and supporting placements with any concerns. </t>
  </si>
  <si>
    <t>Support for the Corporate Parenting Agenda Board. Children in Care and Adopted Children Survey and Pledge. Star Awards Event. Residential provision for Children’s Workforce Development.                                                                                                                                                                                                                  Commissioned service contracts with partnership providers for Care Experience Council and Advocacy/Children's Rights Services / Looked After Nurse provision.
Supports schools providing early preventative support to children with emotional and mental health problems.</t>
  </si>
  <si>
    <t>Residential Homes Pay Award</t>
  </si>
  <si>
    <t>Non-staff spend inflationary uplift</t>
  </si>
  <si>
    <t>Non-staff spend alignment with Finance Policy</t>
  </si>
  <si>
    <t>Social Care Transport costs pressure</t>
  </si>
  <si>
    <t>New Model for Aldine - (staff to deliver Welfare beds)</t>
  </si>
  <si>
    <t>100% Welfare at Aldine</t>
  </si>
  <si>
    <t>CHILDREN'S PUBLIC HEALTH (Division)</t>
  </si>
  <si>
    <t>Public Health aims to improve the health of the population and reduce health inequalities through health protection (stopping people being exposed to risk), health promotion (with individuals, communities and organisations) and through influencing the design of health care services.    </t>
  </si>
  <si>
    <t>COMM SERVICES - VOLUNTARY CYP</t>
  </si>
  <si>
    <t xml:space="preserve">Services commissioned from Voluntary and Community organisations to promote health in the  Early Years and with vulnerable groups.    
</t>
  </si>
  <si>
    <t>NHS TRUST CONTRACTS</t>
  </si>
  <si>
    <t xml:space="preserve">Sheffield Teaching Hospital together with Primary Care Sheffield provides a confidential sexual health service including specialist information, advice, counselling, rapid testing and treatment for sexually transmitted infections    
Sheffield Children's hospital delivers the statutory 0-19 Healthy Child Programme. Delivery of mandatory Health Visiting functions (new birth visits, post natal visits) and statutory requirements for Safeguarding, National Child Measurement Programme, universal health screening on school entry and Vaccinations and Immunisations. Universal service delivered to 0-4 years and 5-19 years. Provided by a new integrated model through redesign of Health Visiting and Health Services to Children.    
</t>
  </si>
  <si>
    <t>OUT OF CITY SEXUAL HEALTH</t>
  </si>
  <si>
    <t>Sheffield City Council is responsible to pay for Sheffield residents requiring sexual health treatment out of city</t>
  </si>
  <si>
    <t>P H INFRASTR &amp; CONTRACTS</t>
  </si>
  <si>
    <t xml:space="preserve">Public Health Infrastructure and Contracts - Statutory delivery of the 0-19 Healthy Child Programme. Delivery of mandatory Health Visiting functions (new birth visits, post natal visits) and statutory requirements for Safeguarding, National Child Measurement Programme, universal health screening on school entry and Vaccinations and Immunisations. Universal service delivered to 0-4 years and 5-19 years. Provided by a new integrated model through redesign of Health Visiting and Health Services to Children.    
</t>
  </si>
  <si>
    <t>SEN (Division)</t>
  </si>
  <si>
    <t>The identification and assessment of children and young people with Special Educational Needs and disabilities in order to meet statutory duties and provide high quality services to meet their needs. This includes services to ensure that children and young people can access education with appropriate support, including addressing those at risk of underachievement or exclusion within mainstream schools.    </t>
  </si>
  <si>
    <t>EARLY YEARS</t>
  </si>
  <si>
    <t>The 0-5 SEND Team provide assessment and support to children with SEN. This includes delivery of the portage and UCAN services and allocation of Early Years Inclusion funding to providers of individual children's needs.</t>
  </si>
  <si>
    <t>SEN</t>
  </si>
  <si>
    <t>The identification and assessment of children and young people with Special Educational Needs and Disabilities (SEND) in order to meet statutory duties and provide high quality services to meet their needs. This includes services to ensure that children and young people can access education with appropriate support, including addressing those at risk of underachievement or exclusion within mainstream schools.</t>
  </si>
  <si>
    <t>SEN assessment &amp; placement team SENDSARs capacity/demand inclusion officer</t>
  </si>
  <si>
    <t>Ed Psychology Contract Inflation</t>
  </si>
  <si>
    <t>SUPPORTING VULNERABLE PEOPLE (Division)</t>
  </si>
  <si>
    <t>This section delivers or commissions a range of services which support vulnerable young people and adults across the city.</t>
  </si>
  <si>
    <t>CHANGING FUTURES PROGRAMME</t>
  </si>
  <si>
    <t xml:space="preserve"> Community based interventions for drugs, alcohol and domestic abuse</t>
  </si>
  <si>
    <t>HOUSING RELATED SUPPORT</t>
  </si>
  <si>
    <t>Supported housing and direct support services from a range of charitable, voluntary and independent sector providers</t>
  </si>
  <si>
    <t xml:space="preserve">Pay award </t>
  </si>
  <si>
    <t>SCHOOLS AND LEARNING (Division)</t>
  </si>
  <si>
    <t>The service oversees School Improvement across the City and provides advocacy on behalf of disadvantaged learners, their families and carers.  It also provides services to schools which enrich and enhance the curriculum.    </t>
  </si>
  <si>
    <t>PESOL</t>
  </si>
  <si>
    <t>This service includes:
i) the Council's outdoor education centre at Thornbridge;
ii) school trip risk assessments;
iii) school sports</t>
  </si>
  <si>
    <t>SCHOOLS AND LEARNING</t>
  </si>
  <si>
    <t xml:space="preserve">The service oversees School Improvement across the City and provides advocacy on behalf of disadvantaged learners, their families and carers.  It also provides services to schools which enrich and enhance the curriculum including:
Virtual School
Early Years Foundation Stage
English as a additional language/New Arrivals
Participation and Engagement
Children’s University
Music Service
</t>
  </si>
  <si>
    <t>Delete Participation &amp; Engagement functions</t>
  </si>
  <si>
    <t>COMMISSIONING MANAGEMENT (Division)</t>
  </si>
  <si>
    <t>Provides strategic commissioning of foster beds for Children in Care, residential framework and block contracts and educational placements for pupils with SEND, both in and out of the city.</t>
  </si>
  <si>
    <t>MANAGEMENT AND CENTRAL</t>
  </si>
  <si>
    <t>The management and central support to children's commissioning services</t>
  </si>
  <si>
    <t>SCART</t>
  </si>
  <si>
    <t>The Strategic Contracts and Access to Resources Team provides strategic commissioning of foster beds for Children in Care, residential block contracts and educational placements for pupils with Sheffield Special Educational Needs and Disabilities Service, both in and out of the city</t>
  </si>
  <si>
    <t>ACCESS &amp; INCLUSION (Division)</t>
  </si>
  <si>
    <t>The Access &amp; Inclusion Service delivers a range of statutory duties regarding education and delivers educational support to schools and families for vulnerable children.</t>
  </si>
  <si>
    <t>ACCESS &amp; ADMISSIONS</t>
  </si>
  <si>
    <t>Access and Admissions covers all school admissions processes alongside our duties to locate children missing from education and address school exclusions.</t>
  </si>
  <si>
    <t>ALTERNATIVE PROVISION</t>
  </si>
  <si>
    <t>Alternative Provision arrange and quality assure short term educational provision for children and young people who receive part of their education away from the school site. Provision is intended to address a child’s behavioural needs.</t>
  </si>
  <si>
    <t>ELECTIVE HOME EDUCATION</t>
  </si>
  <si>
    <t>The Elective Home Education team works with families who have chosen not to send their child to a school to ensure that all children are receiving a suitable and efficient education or return to a school place if they are not in receipt of this from their parents.</t>
  </si>
  <si>
    <t>INCLUSION &amp; ATTENDANCE</t>
  </si>
  <si>
    <t>The Inclusion and Attendance service supports schools, families and young people in addressing barriers to accessing education. They provide specialist support and oversight of school attendance at a citywide, school and individual level including attendance legal measures. They also deliver key work, mentoring and small group work to address barriers to education, working with schools to support their approach to inclusion.</t>
  </si>
  <si>
    <t>VIRTUAL SCHOOL</t>
  </si>
  <si>
    <t>The virtual school for looked after children is a statutory function to oversee, support and advocate for the education of all children who are in public care. This includes allocating pupil premium plus funding.</t>
  </si>
  <si>
    <t>Pay award inflation 25/26 3%</t>
  </si>
  <si>
    <t>Additional income APN legislation change</t>
  </si>
  <si>
    <t>Additional income Attendance Penalty Notice legislation change</t>
  </si>
  <si>
    <t>PARTNERSHIP FUNDING (Division)</t>
  </si>
  <si>
    <t>The service commissions a range of projects and programmes delivered by Voluntary, Community and Faith sector and private providers</t>
  </si>
  <si>
    <t>PARTNERSHIP FUNDING</t>
  </si>
  <si>
    <t>The Partnership Funding Service commissions grants and contracts with voluntary and community organisations to deliver community health and wellbeing activities through the People Keeping Well Programme.</t>
  </si>
  <si>
    <t>VOLUNTARY SECTOR (Division)</t>
  </si>
  <si>
    <t>This team supports the development of the Voluntary Community Faith sector, co-ordinates Grant Funding Aid, mainstream Council and partnership funding and maximises the use of external funding.  It works with Voluntary, Community and Faith groups on partnership approaches to community cohesion.</t>
  </si>
  <si>
    <t>VOLUNTARY SECTOR</t>
  </si>
  <si>
    <t>This team supports the development of the voluntary, community &amp; faith sector. Co-ordinates grant aid funding, mainstream council and partnership funding and maximises the use of external funding. It works with voluntary, community &amp; faith groups on partnership approaches to community cohesion</t>
  </si>
  <si>
    <t>14-24 PARTNERSHIP (Division)</t>
  </si>
  <si>
    <t>Develops and delivers the city’s employment and skills strategy for 14-24 year olds    </t>
  </si>
  <si>
    <t>14-24 PARTNERSHIP</t>
  </si>
  <si>
    <t>Develops &amp; delivers the city’s employment and skills strategy for 14-24 year olds.  This includes Post 16 provision planning, development of new technical pathways, cultivating business and educational links, securing sufficient Sheffield Special Educational Needs and Disabilities provision, provision for vulnerable learners and regional digital skills and careers guidance</t>
  </si>
  <si>
    <t>FAMILY &amp; COMMUNITY LEARNING (Division)</t>
  </si>
  <si>
    <t>Commissions the 14-24 Vulnerable Young People’s programme and Family and Community Education.  Delivers People’s Study Programme and adult training contracts.  Manages the Council’s training units.  Contributes to relevant Combined Authority initiatives.    </t>
  </si>
  <si>
    <t>ADULT AND COMMUNITY LEARNING</t>
  </si>
  <si>
    <t xml:space="preserve">Holds the Skills Funding Agency (SFA) contract for the city and commissions provision for learners on its behalf. To facilitate this, the service manages extensive partnership working across a range of local learning partnerships. The programme includes basic skills, first steps to employment, English for Speakers of Other Languages, vocational learning and learning for leisure. </t>
  </si>
  <si>
    <t>LEARNING SKILL AND EMPLOYMENT</t>
  </si>
  <si>
    <t xml:space="preserve">Management and delivery of funded learning programmes across the majority of vocational areas. This activity includes:
• The 14 -16 Vocational Skills Programme to enhance the school-based curriculum offer.
• Apprenticeships for young people and adults.
• Work based assessments and further education in vocational sectors
</t>
  </si>
  <si>
    <t>Family and Community Learning Division pay award 3% 2526</t>
  </si>
  <si>
    <t>EMTAS (Division)</t>
  </si>
  <si>
    <t>Provides educational support to young people resettled in the UK.</t>
  </si>
  <si>
    <t>EMTAS</t>
  </si>
  <si>
    <t>Support for ethnic minority pupils or underachieving groups</t>
  </si>
  <si>
    <t>CORONER &amp; MEDICO LEGAL (Division)</t>
  </si>
  <si>
    <t>CORONER</t>
  </si>
  <si>
    <t>The Coroner is an independent Judicial Officer, responsible only to the Crown. They have a statutory duty to investigate sudden, violent or unexplained deaths. They must be legally qualified.</t>
  </si>
  <si>
    <t>MEDICO LEGAL CENTRE</t>
  </si>
  <si>
    <t xml:space="preserve">The Medico-Legal Centre is designed to provide the facilities and services required for the investigation of sudden or unexpected death. It comprises the offices and courts of HM Coroner for South Yorkshire (West) District and the public mortuary. It provides the reception, mortuary services and Coroner’s support
</t>
  </si>
  <si>
    <t>Medico Legal Centre Additional Operating Costs</t>
  </si>
  <si>
    <t>STREETSCENE &amp; REGULATION</t>
  </si>
  <si>
    <t>ENVIRONMENTAL REGULATIONS (Division)</t>
  </si>
  <si>
    <t>Environmental Regulations  covers a range of activities including Environmental Protection, Health Protection, Trading Standards and Pest Control. The majority of activity relates to the implementation of legally enforceable measures. The service exists to keep the city safe and healthy while protecting the environment.</t>
  </si>
  <si>
    <t>ANIMALS</t>
  </si>
  <si>
    <t xml:space="preserve">The team deal wide range of statutory animal related matters including stray dogs, farm animal disease control and movements, illegal imports, animal nuisance, inspecting licenced animal establishments   </t>
  </si>
  <si>
    <t>ENV PROTECTION - COMMERCIAL</t>
  </si>
  <si>
    <t xml:space="preserve">Statutory work on pollution control in industry - permit scheme, consultee on planning applications, contaminated land, industrial/commercial noise and nuisances and consultee for licence applications. </t>
  </si>
  <si>
    <t>ENV PROTECTION - PUBLIC</t>
  </si>
  <si>
    <t>ENVIRONMENTAL ENFORCEMENT</t>
  </si>
  <si>
    <t>ER MANAGEMENT &amp; BUSINESS SUPPO</t>
  </si>
  <si>
    <t xml:space="preserve">General service wide costs, Head of Service, historic income targets, overheads </t>
  </si>
  <si>
    <t>FOOD HYGIENE &amp; INFECTIOUS DISE</t>
  </si>
  <si>
    <t xml:space="preserve">Statutory food inspection and enforcement work including food business inspection and rating, infectious disease control and private water supplies. </t>
  </si>
  <si>
    <t>HEALTH &amp; SAFETY ENFORCEMENTS</t>
  </si>
  <si>
    <t xml:space="preserve">Statutory Health &amp; Safety enforcement and investigation work, accidents, legionella, safety aspects of licensing applications, safety in sports grounds. </t>
  </si>
  <si>
    <t>PEST CONTROL</t>
  </si>
  <si>
    <t>SHEFF TRADING STDS</t>
  </si>
  <si>
    <t>Kennel Costs</t>
  </si>
  <si>
    <t>Food Safety increased contractor costs</t>
  </si>
  <si>
    <t>5.4% increase in Pest Control customer charges</t>
  </si>
  <si>
    <t>Increase of 5.4% in fees &amp; charges for customers of the Pest Control service</t>
  </si>
  <si>
    <t>LICENSING (Division)</t>
  </si>
  <si>
    <t>Delivery of the Councils' legal / statutory / non-statutory licensing functions in relation to safety of sports grounds, taxi's, alcohol and entertainment (pubs, clubs, theatres, cinemas. Off licence, take always etc.) gambling premises (Casino's, betting shops, bingo halls etc) sex establishments, street collections, house to house collections, pet shops, dangerous wild animals etc.</t>
  </si>
  <si>
    <t>GENERAL LICENSING</t>
  </si>
  <si>
    <t>SPORTS &amp; EVENTS LICENSING</t>
  </si>
  <si>
    <t>Delivery of the Councils' legal / statutory / non-statutory licensing functions in relation to safety of sports grounds.</t>
  </si>
  <si>
    <t>TAXI LICENSING</t>
  </si>
  <si>
    <t>Delivery of the Councils' legal / statutory / non-statutory licensing functions in relation to taxis.</t>
  </si>
  <si>
    <t>Child Safeguarding in Licensing</t>
  </si>
  <si>
    <t>DIRECTOR OF STREETSCENE AND RE (Division)</t>
  </si>
  <si>
    <t>DIRECTOR OF STREETSCENE AND RE</t>
  </si>
  <si>
    <t>Portfolio wide support and costs including Exec Director, Director of Street Scene &amp; Regulation and development resource</t>
  </si>
  <si>
    <t>PROGRAMME TEAM</t>
  </si>
  <si>
    <t>Street Tree Partnership Management and performance and improvement across Street Scene &amp; Regulation</t>
  </si>
  <si>
    <t>Fees &amp; Charges increase, 5.4%</t>
  </si>
  <si>
    <t>WASTE MANAGEMENT (Division)</t>
  </si>
  <si>
    <t>Household waste collection and treatment services provided through outsourced integrated waste management contract with Veolia. The long term contract, to 2038, included the development of the Energy Recovery Facility, enabling the city to recover energy from waste and achieve one of the highest landfill diversion rates in the country. The budget includes a small client team responsible for the management of the contract and development of the strategy for managing waste in the city.</t>
  </si>
  <si>
    <t>WASTE MANAGEMENT CLIENT</t>
  </si>
  <si>
    <t>Household waste collection and treatment services provided through outsourced integrated waste management contract with Veolia. The long term contract, to 2038, included the development of the Energy Recovery Facility, enabling the city to recover energy from waste and achieve one of the highest landfill diversion rates in the country. The budget includes a small client team responsible for the management of the contract and development of the strategy for managing waste in the city</t>
  </si>
  <si>
    <t>WASTE MANAGEMENT CONTRACT</t>
  </si>
  <si>
    <t>PARKING SERVICES (Division)</t>
  </si>
  <si>
    <t>Provision of on and off street parking in Sheffield. Enforcement of parking restrictions, bus Lanes, and soon to be implemented clean air action zones.</t>
  </si>
  <si>
    <t>PARKING SERVICES</t>
  </si>
  <si>
    <t>Provision of on and off street parking in Sheffield. Enforcement of parking restrictions, bus lanes, and soon to be implemented clean air action zones.</t>
  </si>
  <si>
    <t>Reduction in Pay &amp; Display income due to City Centre Development</t>
  </si>
  <si>
    <t>Infrastructure to support the Carver Street Safety Project</t>
  </si>
  <si>
    <t>General Car Park Sinking Fund</t>
  </si>
  <si>
    <t>Increase in Pay &amp; Display parking fees</t>
  </si>
  <si>
    <t>Bus Lane enforcement income</t>
  </si>
  <si>
    <t>BUSINESS IMPROVEMENT</t>
  </si>
  <si>
    <t>BUSINESS IMPROVEMENT (Division)</t>
  </si>
  <si>
    <t>Strategy, Change and Business Applications team.</t>
  </si>
  <si>
    <t>PORTFOLIO LEADERSHIP TEAM</t>
  </si>
  <si>
    <t>Executive Director and Personal Assistant support team for Operational Services portfolio</t>
  </si>
  <si>
    <t>STRATEGY TEAM</t>
  </si>
  <si>
    <t xml:space="preserve">Business improvement provision for resilience and governance support in Operational Services and City Futures Portfolios 
</t>
  </si>
  <si>
    <t>PLACE HUB (Division)</t>
  </si>
  <si>
    <t>To provide an Effective and Efficient Technical Processing and Administration Service</t>
  </si>
  <si>
    <t>PLACE HUB</t>
  </si>
  <si>
    <t>COST OF LIVING HUB (Division)</t>
  </si>
  <si>
    <t xml:space="preserve">The Cost of Living hub delivers support services across the city to help vulnerable people who need financial support. This includes work to maximise benefit uptake, provide practical financial support (including small grants) and deliver Warm Spaces across the city. </t>
  </si>
  <si>
    <t>TRACK, TRACE &amp; ISOLATE</t>
  </si>
  <si>
    <t>VUNERABLE PEOPLE</t>
  </si>
  <si>
    <t>Issuing of Household Support Fund and Local Assistance Crisis Grants.</t>
  </si>
  <si>
    <t>HIGHWAYS CONTRACT (Division)</t>
  </si>
  <si>
    <t>Management of the Streets Ahead contract and provision of highways related services</t>
  </si>
  <si>
    <t>CONTRACT PROCESSES</t>
  </si>
  <si>
    <t>Streets Ahead Contract (2.5% 25/26, 3% following years)</t>
  </si>
  <si>
    <t>Contract Renegotiation</t>
  </si>
  <si>
    <t>CLEAN AIR ZONE (Division)</t>
  </si>
  <si>
    <t>Operation of the government mandated Clean Air Zone. Funds from the charge will go towards the upkeep of the zone and reducing air pollution in the city. </t>
  </si>
  <si>
    <t>CLEAN AIR ZONE</t>
  </si>
  <si>
    <t>CAPITAL DELIVERY SERVICE (Division)</t>
  </si>
  <si>
    <t xml:space="preserve">The development and delivery agent for all Council-led and procured building and construction projects. The service ensures that projects, including building, construction and development projects are scoped, developed, procured, delivered and managed as efficiently and successfully as possible, whilst delivering the required outcomes to the highest possible quality and ensuring that the requisite corporate processes are followed. </t>
  </si>
  <si>
    <t>CAPITAL DELIVERY SERVICE</t>
  </si>
  <si>
    <t>Development and delivery agent for all Council-led and procured building and construction projects. The service ensures that projects, including building, construction and development projects are scoped, developed, procured, delivered and managed as efficiently and successfully as possible, whilst delivering the required outcomes to the highest possible quality and ensuring that the requisite corporate processes are followed.</t>
  </si>
  <si>
    <t>EMERGENCY PLANNING (Division)</t>
  </si>
  <si>
    <t>The Emergency Planning Shared Service Rotherham &amp; Sheffield is responsible for leading and co-ordinating the Council's preparations for response to and recovery from a major incident which may affect Sheffield.  Their plans and actions comply with the Civil Contingencies Act 2004, other government guidance and also take into account the needs of our residents, the emergency services, neighbouring local authorities and other emergency responders.</t>
  </si>
  <si>
    <t>EMERGENCY PLANNING</t>
  </si>
  <si>
    <t>DIRECTOR OF REGEN AND DEVELOPM (Division)</t>
  </si>
  <si>
    <t>Director of Regeneration and Development, overseeing Capital Delivery Service, Housing Growth and Property and Regeneration. Oversight of city-wide regeneration activity including Heart of the City development.</t>
  </si>
  <si>
    <t>DIRECTOR OF REGEN AND DEVELOPM</t>
  </si>
  <si>
    <t>Director of Inclusive Growth and Development including oversight of Heart of the City 2.</t>
  </si>
  <si>
    <t>PROPERTY (Division)</t>
  </si>
  <si>
    <t xml:space="preserve">Provide the strategic overview and oversight of the Council’s estate. Provide a landlord function for the Council’s estate and general estate management function including granting and taking leases, management of lease activities including rent reviews; lease renewals, tenant liaison. Undertake all estate management functions associated with land and property including: Acquisitions and disposals, Management of land and property ownership issues, Management of Business Rates on the Council’s estate; valuations, wayleaves and easements, boundary disputes etc. Work with investors and developers to support growth and deliver major regeneration and development projects within the City centre, in neighbourhoods and economic hubs  </t>
  </si>
  <si>
    <t>ASSET STRATEGY AND PERFORMANCE</t>
  </si>
  <si>
    <t xml:space="preserve">Provide the strategic overview and oversight of the Council’s estate
</t>
  </si>
  <si>
    <t>COMMERCIAL ESTATE</t>
  </si>
  <si>
    <t xml:space="preserve">Provide a landlord function for the Council’s let estate. Granting and taking leases, management of lease activities including rent reviews; lease renewals, rent collection and debt management
</t>
  </si>
  <si>
    <t>ELECTRIC WORKS</t>
  </si>
  <si>
    <t xml:space="preserve">Strategic management of the Electric Works asset. 
</t>
  </si>
  <si>
    <t>HEART OF THE CITY 2</t>
  </si>
  <si>
    <t xml:space="preserve">Management of commercial lettings on the Heart of the City Development including rental income 
</t>
  </si>
  <si>
    <t>LAND AND PROPERTY</t>
  </si>
  <si>
    <t xml:space="preserve">Undertake all estate management functions associated with land and property including: Acquisitions and disposals, Management of land and property ownership issues, Management of Business Rates on the Council’s estate; valuations, wayleaves and easements, boundary disputes etc.
</t>
  </si>
  <si>
    <t>MANAGEMENT</t>
  </si>
  <si>
    <t xml:space="preserve">Costs relating to whole service management such as services and supplies (mobile phones, training, etc,) and service overheads e.g. Corporate Service Level Agreement. 
</t>
  </si>
  <si>
    <t>PROPERTY REGENERATION (Division)</t>
  </si>
  <si>
    <t>The Council's Property and Regeneration team who promote physical redevelopment, particularly in the city centre and priority areas.</t>
  </si>
  <si>
    <t>CASTLEGATE KICKSTART</t>
  </si>
  <si>
    <t>Specific delivery of regeneration work in the Castlegate area</t>
  </si>
  <si>
    <t>CITY REGENERATION DIVISION</t>
  </si>
  <si>
    <t>Regeneration team who promote physical redevelopment, particularly in the city centre</t>
  </si>
  <si>
    <t>BUSINESS DEVELOPMENT &amp; FUND MA (Division)</t>
  </si>
  <si>
    <t>Delivering key externally funded economic development projects for which Sheffield City Council acts as the accountable body and/or manages external funding on behalf of Sheffield City Region.</t>
  </si>
  <si>
    <t>ACCOUNTABLE BODY PROJECTS PLA</t>
  </si>
  <si>
    <t xml:space="preserve">Monies managed by the Programme Team sit within this area, e.g. external funding inc. European funding. </t>
  </si>
  <si>
    <t>TOWNS FUND STOCKSBRIDGE</t>
  </si>
  <si>
    <t xml:space="preserve">Programme management of the £25m Stocksbridge Town Fund programme. </t>
  </si>
  <si>
    <t>ECONOMY &amp; BUSINESS SUPPORT (Division)</t>
  </si>
  <si>
    <t>Business Sheffield, Council's business support programme including the following; Gateway customer service team, Launchpad for pre starts and early stage business support; Business Information Officers supporting high street businesses face to face; Growth Advisors working with SME’s on productivity challenges, carbon reduction and strategic growth and Tech Scale Up Advisors helping scalable tech starts scale and grow and access investment.</t>
  </si>
  <si>
    <t>BUSINESS GROWTH</t>
  </si>
  <si>
    <t>Resourcing the international strategy</t>
  </si>
  <si>
    <t>PLANNING, INVESTMENT &amp; SUSTAIN</t>
  </si>
  <si>
    <t>CITY SUSTAINABILITY (Division)</t>
  </si>
  <si>
    <t>CITY SUSTAINABILITY</t>
  </si>
  <si>
    <t xml:space="preserve">The City Sustainability Service carries out numerous vital and statutory functions to support both the successful long-term future of Sheffield and resilience of the city to provide positive outcomes for the health of our residents, economy and environment. Areas of work include tackling the climate emergency, undertaking our statutory duties to Defra on air quality, and undertaking our statutory duties as a Lead Local Flood Authority, ensuring the city is resilient and protected from flooding. There is also the ambition to transfer the Nature team from Parks &amp; Countryside into City Sustainability, as well as set up a new Sustainable Infrastructure team.  At its core, the Service seeks to enhance the tackle inequalities, improve Sheffield's built and natural environment, and facilitate the delivery of appropriate infrastructure that aligns with the city’s wider strategic direction.  </t>
  </si>
  <si>
    <t>CLIMATE CHANGE &amp; SUSTAINABILIT</t>
  </si>
  <si>
    <t xml:space="preserve">The Climate Change and Sustainability Team supports the organisation in achieving its climate goals, including achieving our agreed climate priorities in the 10-point plan. This helps the country work towards the legal national climate targets set out in the 2008 Climate Change Act. The team operates a ‘hub and spoke’ model providing strategic direction, technical advice, expertise and a critical friend to services across the council, which helps the organisation understand and address their climate impacts; this contributes to the ‘Planet’ goals published in the Council Plan and City Goals. The team works in partnership with organisations across the city and beyond to progress climate mitigation (i.e. net zero) and adaptation objectives, including facilitating joint-funding opportunities with Government and other organisation including the private sector. </t>
  </si>
  <si>
    <t>FLOOD &amp; WATER MANAGEMENT</t>
  </si>
  <si>
    <t>Flood &amp; Water Management Team fulfil the council’s legal and statutory obligations and responsibilities under the Flood and Water Management Act 2010 as the Lead Local Flood Authority for the city. The team work to deliver Sheffield’s flood management objectives as prescribed in the Sheffield Flood Risk Management Strategy. They work to improve the city’s flood defences, respond to and manage flood risk and provide a legal statutory consultee role in development planning.</t>
  </si>
  <si>
    <t xml:space="preserve">1 Replacing flood grant advisory provision (10k) 2 gap in maintenance budget (25k).  This funding will allow us to develop our response to Sheffield’s flood challenges, overseeing new legislative change in Sustainable Urban Drainage.   Sheffield has statutory obligations as Local Flood Authority.  Funding replaces temporary funding streams.
</t>
  </si>
  <si>
    <t>River Maintenance</t>
  </si>
  <si>
    <t>BEREAVEMENT SERVICES (Division)</t>
  </si>
  <si>
    <t>Providing a burial &amp; cremation service, managing City Road and Hutcliffe Wood Crematoria, and 16 Cemeteries across the city.</t>
  </si>
  <si>
    <t>BEREAVEMENT</t>
  </si>
  <si>
    <t xml:space="preserve">Providing a burial &amp; cremation service, managing City Road and Hutcliffe Wood Crematoria, and 16 Cemeteries across the city.
</t>
  </si>
  <si>
    <t>Bereavement Services Empty Lodges</t>
  </si>
  <si>
    <t>Business rates increase Hutcliffe Wood and City Road Crematorium in 24/25</t>
  </si>
  <si>
    <t>Cemetery Vehicles and Machinery</t>
  </si>
  <si>
    <t>Increased IT License costs</t>
  </si>
  <si>
    <t>B&amp;C 5% across sales fees and charges</t>
  </si>
  <si>
    <t>A 5% increase on sales, fees &amp; charges within the Bereavement &amp; Cemeteries/Crematoria Services to help offset cost pressures</t>
  </si>
  <si>
    <t>CITY CENTRE MANAGEMENT (Division)</t>
  </si>
  <si>
    <t>To manage the city centre, including the Winter and Peace Gardens To provide a city centre ambassador service.</t>
  </si>
  <si>
    <t>CCTV</t>
  </si>
  <si>
    <t>The CCTV team operate out of the town hall. They monitor the city wide CCTV cameras 24/7, 365 days a year. They provide alarm monitoring for a number of SCC buildings across the city and monitor the viaduct on behalf of Highways England</t>
  </si>
  <si>
    <t>CITY CENTRE MANAGEMENT</t>
  </si>
  <si>
    <t>The CCM team is made of a number of different but connected services. The maintenance team look after the public green space (Winter garden, Peace gardens, Devonshire Green and water features across the city centre). The Ambassador team from a public "custodial" role across the main shopping areas in the city centre as well as managing the Christmas lights and markets contracts and a number of "trader consents".</t>
  </si>
  <si>
    <t>City Centre Green Space Maintenance</t>
  </si>
  <si>
    <t>HVM bollard maintenance and repair</t>
  </si>
  <si>
    <t>DIRECTOR PL&amp;L (Division)</t>
  </si>
  <si>
    <t>Director and Support staff. Provides leadership of the Parks, Leisure &amp; Libraries service and key strategies, projects and partnerships.</t>
  </si>
  <si>
    <t>MANAGEMENT &amp; SUPPORT</t>
  </si>
  <si>
    <t xml:space="preserve">Director and Support staff. Provides leadership of the Parks, Leisure and Libraries service and key strategies, projects and partnerships.
</t>
  </si>
  <si>
    <t>Reprofiling of pre purchased graves income</t>
  </si>
  <si>
    <t>PARKS AND COUNTRYSIDE (Division)</t>
  </si>
  <si>
    <t>Management, maintenance and development of the city's parks, green spaces and countryside.  The teams include grounds teams, development teams, tree teams (non-highway trees), allotments, ecology, and closed landfill.</t>
  </si>
  <si>
    <t>BUSINESS &amp; PARTNERSHIPS</t>
  </si>
  <si>
    <t>Management of parks and countryside building and activity estate to provide and develop better visitor facilities &amp; activities and generating revenue income for service sustainability.</t>
  </si>
  <si>
    <t>COUNTRYSIDE &amp; ENVIRONMENT</t>
  </si>
  <si>
    <t xml:space="preserve">Management, maintenance and development of the city's countryside, woodlands and plantations.  Teams include non-highway tree management, allotments, woodland management, ecology, and closed landfill. </t>
  </si>
  <si>
    <t>PARKS HEAD OF SERVICE</t>
  </si>
  <si>
    <t xml:space="preserve">Leadership and Support staff. Provides leadership of the Parks &amp; Countryside service and key strategies, projects and partnerships.
</t>
  </si>
  <si>
    <t>PARKS OPERATIONS</t>
  </si>
  <si>
    <t xml:space="preserve">P&amp;PR is directly responsible for management and maintenance of council owned parks and open spaces that are not categorised as woodlands or countryside. </t>
  </si>
  <si>
    <t>PARKS SERVICE SUPPORT</t>
  </si>
  <si>
    <t xml:space="preserve">Providing financial and administrative support to the service and a customer enquiry emails and telephone service.
</t>
  </si>
  <si>
    <t>PROJECTS &amp; TECHNICAL</t>
  </si>
  <si>
    <t xml:space="preserve">Successful delivery of programmes and projects relating to Sheffield’s Green Open Space Strategy.  Including providing technical and performance data; collating, retrieval, monitoring, review and updating project and quality information, using appropriate technology and technician resources.  </t>
  </si>
  <si>
    <t>Funding to manage ash die back and other tree diseases</t>
  </si>
  <si>
    <t>P&amp;C 5% across sales fees and charges</t>
  </si>
  <si>
    <t>A 5% increase on standard sales, fees &amp; charges within the Parks &amp; Countryside service plus other charges being increased to an appropriate amount to match the market value of these services (particularly where charges have not been increased in line with the market or costs in recent years) to help offset cost pressures</t>
  </si>
  <si>
    <t>SPORTS LEISURE AND EVENTS TEAM (Division)</t>
  </si>
  <si>
    <t>This service manages the relationships with the leisure/sports trusts and new partnerships coming to the city. The service also oversees new capital developments in leisure  facilities. The service promotes participation in sport and physical activity- particularly in areas where participation levels are lowest. The service supports community groups and directly liaises with sporting clubs, sports governing bodies and Sport England.</t>
  </si>
  <si>
    <t>EVENTS</t>
  </si>
  <si>
    <t>HEAD PARTNERSHIPS &amp; SPEC PROJ</t>
  </si>
  <si>
    <t xml:space="preserve">Leadership and Support staff. Provides leadership of the Sport, Leisure and Events service and key strategies, projects and partnerships.
</t>
  </si>
  <si>
    <t>PARTNERSHIPS &amp; PROJECTS</t>
  </si>
  <si>
    <t xml:space="preserve">Overseeing new capital developments in leisure  facilities. The service promotes participation in sport and physical activity- particularly in areas where participation levels are lowest. The service supports community groups and directly liaises with sporting clubs, sports governing bodies and Sport England.
</t>
  </si>
  <si>
    <t>PHYSICAL ACTIVITY &amp; SPORTS</t>
  </si>
  <si>
    <t>Delivers services, projects, policy and interventions, with the aim of making Sheffield a healthy city.</t>
  </si>
  <si>
    <t>City Centre Events</t>
  </si>
  <si>
    <t>PUBLIC HEALTH</t>
  </si>
  <si>
    <t>PUBLIC HEALTH (Division)</t>
  </si>
  <si>
    <t xml:space="preserve">This service contributes to Sheffield being a healthy and successful City by delivering (in partnership) key policy areas such as tobacco control interventions to help people live smoke free lives, obesity and food and environment and health. </t>
  </si>
  <si>
    <t>COMM SERVICES - VOLUNTARY PLA</t>
  </si>
  <si>
    <t xml:space="preserve">Various smoking and weight related initiatives to improve public health
</t>
  </si>
  <si>
    <t>PH COMMISSIONING RESERVE</t>
  </si>
  <si>
    <t xml:space="preserve">Heeley Baths - various physical activities to support outcomes focussed on childhood and adult obesity
</t>
  </si>
  <si>
    <t>PH INFRASTRUCTURE</t>
  </si>
  <si>
    <t xml:space="preserve">Public Health related staffing and overheads.
</t>
  </si>
  <si>
    <t>SOUTH WEST PARTNERSHIP</t>
  </si>
  <si>
    <t xml:space="preserve">Adults South West Yorkshire Partnership NHS Foundation Trust (SWYFT) Smokefree service
</t>
  </si>
  <si>
    <t>STHFT COMMUNITY SERVICES</t>
  </si>
  <si>
    <t xml:space="preserve">Food Poverty and Weight Management Services
</t>
  </si>
  <si>
    <t>SHEFFIELD CITY MARKETS (Division)</t>
  </si>
  <si>
    <t>Provision of the City and District Markets Service, including operational and staffing costs associated with wholesale, retail, trading and visiting markets.</t>
  </si>
  <si>
    <t>SHEFFIELD CITY MARKETS</t>
  </si>
  <si>
    <t>The markets team manage both Crystal Peaks and Moor markets as well as the outdoor market stalls on the Moor precinct. They are also the "custodians" of the city's hundreds of years old "market traders" license and make sure all known markets taking place across the city have a legal license to do so.</t>
  </si>
  <si>
    <t>CULTURE, TOURISM &amp; EVENTS (Division)</t>
  </si>
  <si>
    <t>ARTS STRATEGY</t>
  </si>
  <si>
    <t>Strategic support for arts and culture in Sheffield; including service agreements with cultural institutions, providing network support (Culture Consortium and Culture Collective), bid making support, service agreements with key arts organisations, relationship management including with South Yorkshire Mayoral Combined Authority, strategy development.</t>
  </si>
  <si>
    <t>MARKETING SHEFFIELD</t>
  </si>
  <si>
    <t>Strategic marketing of Sheffield as a destination to key target audiences of trade, talent and tourism and commissioning of major events including World Snooker, the International Documentary Festival (DocFest). Tourism Activity and Business Conferencing.</t>
  </si>
  <si>
    <t>Heritage officer</t>
  </si>
  <si>
    <t>Events commissioning and future funding models for events and destination activity</t>
  </si>
  <si>
    <t>10 year events plan</t>
  </si>
  <si>
    <t>HIGHWAY MAINTENANCE DIVISION (Division)</t>
  </si>
  <si>
    <t>Management of the Streets Ahead contract and provision of highways related services.</t>
  </si>
  <si>
    <t>CONTRACT PROCESS TEAM</t>
  </si>
  <si>
    <t>HIGHWAY DEVELOPMENT</t>
  </si>
  <si>
    <t>NEW WORKS AND RECORDS</t>
  </si>
  <si>
    <t>Highways Records fee increase</t>
  </si>
  <si>
    <t>Increase fees for customers of Highways Records</t>
  </si>
  <si>
    <t>PLANNING SERVICES (Division)</t>
  </si>
  <si>
    <t>Statutory planning and building control service, including plan making, development management and projects. Support housing and economic regeneration and delivery of the growth plan. Includes Building Standards trading account and the jointly funded South Yorkshire Archaeology Service.</t>
  </si>
  <si>
    <t>BUILDING STANDARDS</t>
  </si>
  <si>
    <t xml:space="preserve">Building control function including statutory Dangerous Structures function. </t>
  </si>
  <si>
    <t>DEVELOPMENT CONTROL</t>
  </si>
  <si>
    <t xml:space="preserve">Statutory planning function, development management and projects. Support housing and economic regeneration and delivery of the growth plan. Also includes Enforcement function and Design, Conservation, Public Art and Trees Team. </t>
  </si>
  <si>
    <t>FORWARD AND AREA PLANNING</t>
  </si>
  <si>
    <t>Strategic function, Local Plan and general Plan making.</t>
  </si>
  <si>
    <t>PLANNING MANAGEMENT</t>
  </si>
  <si>
    <t xml:space="preserve">Management of Planning Service budget. </t>
  </si>
  <si>
    <t>SY ARCHAEOLOGY SERVICE</t>
  </si>
  <si>
    <t>Jointly funded South Yorkshire Archaeology Service.</t>
  </si>
  <si>
    <t>URBAN AND ENVIRONMENTAL DESIGN</t>
  </si>
  <si>
    <t>Now split between Development Management (Design, Conservation, Public Art and Trees Team) and Landscape officers now sit in Capital Delivery Service.</t>
  </si>
  <si>
    <t xml:space="preserve">City Futures senior officers are working to develop a new communications strategy that aligns with the council’s strategic objectives, Council Plan and recently adopted Growth Plan.  There is also a need to support a new engagement strategy, so that projects developed in the directorate can be supported through consultation and community engagement.  Role will also support committee and Members engagement, providing additional resource to support media commitments, press releases and campaigns.
</t>
  </si>
  <si>
    <t>PRECEPTS AND LEVIES (Division)</t>
  </si>
  <si>
    <t>The primary funding in the levy support SYPTE in supporting concessionary fares, including the English National Concessionary Travel Scheme (ENCTS) and tendered bus network. The Environment Agency charge Sheffield City Council a levy to cover flood defence for main rivers in the Sheffield area. Flood defence money is spent on the construction of new flood defence schemes, the maintenance of the river system and existing flood defences and the flood warning system. Sheffield City Council procures a core bus service via South Yorkshire Passenger Transport Executive to serve Sheffield on Boxing Day and New Year's Day and assist people travelling around the city, when no commercial operators run</t>
  </si>
  <si>
    <t>PRECEPTS AND LEVIES</t>
  </si>
  <si>
    <t>ITA Levy Increase</t>
  </si>
  <si>
    <t>TRANSPORT &amp; INFRASTRUCTURE (Division)</t>
  </si>
  <si>
    <t xml:space="preserve">Strategic Transport, Sustainability and Infrastructure carries out a number of vital operational functions such as highways network management and flood management alongside supporting delivery of key strategic themes. These themes include tackling the climate emergency, improving and managing our transport infrastructure, ensuring the city is resilient and protected from flooding.   At its core the Service Area seeks to tackle inequalities, improve Sheffield's built and natural environment, and facilitate the delivery of appropriate development that aligns with the cities wider strategic direction. </t>
  </si>
  <si>
    <t>HIGHWAY NETWORK MANAGEMENT</t>
  </si>
  <si>
    <t>To plan, administer, co-ordinate and regulate activities on the City's highways in order to provide for the safe and efficient movement of people and goods around Sheffield.</t>
  </si>
  <si>
    <t>SCHEME DESIGN AND DELIVERY</t>
  </si>
  <si>
    <t>To develop transportation and highways improvement projects from concept to initial engineering designs, responding to objectives and aims of the SCC Transport Strategy across a range of funding streams. Leadership and oversight of the statutory Public Rights of Way function.</t>
  </si>
  <si>
    <t>TRANSPORT PLANNING</t>
  </si>
  <si>
    <t>Providing strategic oversight of the identification and development of both policy and projects to improve transport in Sheffield; developing business cases for investment and external funding bids; liaising and influencing South Yorkshire Mayoral Combined Authority on regional and national transport issues; delivering Road Safety and active travel programmes</t>
  </si>
  <si>
    <t>TTAPS BUSINESS MANAGEMENT</t>
  </si>
  <si>
    <t>Strategic leadership in response to the Climate Emergency agenda; engaging with stakeholders, formulating strategy and commissioning activity to deliver the Council’s commitment to decarbonisation in support of environmental protection, sustainable development and a low carbon economy. Leadership and oversight of the Air Quality strategy and monitoring and evaluation function.</t>
  </si>
  <si>
    <t>Climate change team resource</t>
  </si>
  <si>
    <t>Transport planning resource</t>
  </si>
  <si>
    <t>Infrastructure plan</t>
  </si>
  <si>
    <t>Urban traffic control system</t>
  </si>
  <si>
    <t>City Transport: Transport programme resource</t>
  </si>
  <si>
    <t>Public Rights of Way review</t>
  </si>
  <si>
    <t>Sheffield has adopted and published key strategies that set the city’s ambitions for transport and infrastructure upgrades, including the City Goals, Council Plan, draft Local Plan, newly adopted 10 year Growth Plan and a new Transport Vision.  The key theme in all of these plans is the need to renew and expand our city’s low carbon tram system, Supertram.  Tram is the enabler of growth in our city, connecting people to opportunities, unlocking the development of new neighbourhoods and offering low carbon transport options to our residences and businesses. This funding will support the development of a Tram Vision for the city, to be developed alongside SYMCA.</t>
  </si>
  <si>
    <t xml:space="preserve">The council is developing a comprehensive EV charging programme for the city, to include both public and private provision.  Funding will allow dedicated officer to be funded to support development of the programme, build relationship with the sector and lead on designing infrastructure for the city.  Funding currently provided through time limited programme resource secured via SYMCA.
</t>
  </si>
  <si>
    <t>E10</t>
  </si>
  <si>
    <t xml:space="preserve">Sheffield’s has developed an award winning Modeshift Starrs programme - developing safe and sustainable travel initiatives in partnership with the city’s primary schools.  The programme is very popular with schools and communities and is having demonstrable impact on safety, health and wellbeing, sustainable transport provisions and local community cohesion. This funding will allow SCC to continue the programme, grow the number of schools that we work with and implement new initiatives in the city.
</t>
  </si>
  <si>
    <t>DIR OF PLANNING INVEST &amp; SUS (Division)</t>
  </si>
  <si>
    <t>Director of Investment, Climate Change and Planning and support.</t>
  </si>
  <si>
    <t>DIR OF PLANNING INVEST &amp; SUS</t>
  </si>
  <si>
    <t xml:space="preserve">Director of Investment, Climate Change and Planning and support. </t>
  </si>
  <si>
    <t>New Sustainable Urban Drainage burden</t>
  </si>
  <si>
    <t>STRATEGIC &amp; ENABLING SERVICES</t>
  </si>
  <si>
    <t>TRANSFORMATION SERVICE</t>
  </si>
  <si>
    <t>TRANSFORMATION SERVICE (Service)</t>
  </si>
  <si>
    <t>The service leads the delivery of transformational activities and programmes across the organisation and leads on supporting the organisation to develop the capabilities and capacity to deliver and sustain ongoing improvement.    The Transformation office is responsible for the governance, steering, planning and the tracking and delivery of benefits of the transformation programmes and projects across the organisation.</t>
  </si>
  <si>
    <t>Responsibility for the design and delivery of strategic, cross-cutting business change across the Council using Programme, Project Management and Business Analysis to drive and co-ordinate change. Ensuring the right approach to maximise benefits and outcomes for citizens.</t>
  </si>
  <si>
    <t>EPO</t>
  </si>
  <si>
    <t>Managing the Landscape of Change, change assurance and the provision of change intelligence.</t>
  </si>
  <si>
    <t>Pay Award.</t>
  </si>
  <si>
    <t>POLICY &amp; DEMOCRATIC ENGAGEMENT</t>
  </si>
  <si>
    <t>POLICY &amp; DEMOCRATIC ENGAGEMENT (Service)</t>
  </si>
  <si>
    <t>Policy and Democratic Engagement is responsible for all aspects of local democracy including elections, our governance and decision making arrangements, and support to Elected Members.  It also provides a number of strategic functions including policy advice; strategic partnership development; equalities, diversity and inclusion; consultation and public engagement; as well as all aspects of communications (internal communications, campaigns, social media, advertising, print and design, and media relations).</t>
  </si>
  <si>
    <t>ACCOUNTABLE BODY ORGANISATIONS</t>
  </si>
  <si>
    <t>Sheffield City Council acts as the Accountable Body for the provision of a number of services in partnership with organisations including Sheffield First Partnership.</t>
  </si>
  <si>
    <t>CEX</t>
  </si>
  <si>
    <t>Costs relating to the Chief Executive office and function.</t>
  </si>
  <si>
    <t>COMMUNICATIONS</t>
  </si>
  <si>
    <t>The Communications team helps the Council get its message across, to make sure the people of Sheffield know what their Council is doing for them and what services and support are available to them. We provide a full range of communications support for the Council including liaison with the media; development and implementation of marketing campaigns; design and print services; and internal communications with staff.</t>
  </si>
  <si>
    <t>DEMOCRATIC SERVICES</t>
  </si>
  <si>
    <t>Management of the Council's democratic decision making processes.</t>
  </si>
  <si>
    <t>ELECTIONS</t>
  </si>
  <si>
    <t>Electoral Services is responsible for all aspects of the elections process, including ensuring that the electoral register is accurate and complete and for organising and running the full range of elections, including parliamentary, local, parish, Police and Crime Commissioner, the South Yorkshire Mayoral Combined Authority mayoral elections, and national and local referenda when called.</t>
  </si>
  <si>
    <t>MANAGEMENT &amp; DEVELOPMENT</t>
  </si>
  <si>
    <t>Senior management costs for the Directorate.</t>
  </si>
  <si>
    <t>POLICY &amp; PARTNERSHIPS</t>
  </si>
  <si>
    <t>The Policy and Partnerships team supports the organisation to develop strategy and policy across a wide range of areas, as well as providing support to cross-city partnership activity, including the City Partnership Board. It also coordinates the Council’s relationship with the South Yorkshire Mayoral Combined Authority, Core Cities and other sectoral bodies.  The Equalities and Engagement Team brings together support for policy development on social justice, fairness, equality and involvement issues, ensuring the Council meets the full range of Equalities and Consultation duties and provides advice on citizen and community involvement.</t>
  </si>
  <si>
    <t>Members Allowances Pay Award.</t>
  </si>
  <si>
    <t>PUBLIC HEALTH - DPH (Division)</t>
  </si>
  <si>
    <t>The Director of Public Health is responsible for improving the health of the population of Sheffield.  The service employs a number of specialist consultants and commissions health campaigns to reduce, for example, obesity and smoking.</t>
  </si>
  <si>
    <t>PUBLIC HEALTH - DPH</t>
  </si>
  <si>
    <t xml:space="preserve">The Director of Public Health office is responsible for improving the health of the population of Sheffield. The service employs a number of specialist consultants and commissions health campaigns to reduce, for example, obesity, smoking etc.
</t>
  </si>
  <si>
    <t>DIGITAL INNOVATION &amp; ICT</t>
  </si>
  <si>
    <t>DIGITAL INNOVATION &amp; ICT (Service)</t>
  </si>
  <si>
    <t>The Digital Innovation and ICT Service provides overall ICT support and development to the Council and covers: ICT Service Delivery, ICT Strategy, Digital Strategy, Digital Cities, Enterprise Architecture, Automation and Portfolio Application Support.  The service is the professional lead for ICT and ensures that the organisation is taking a joined-up approach across all those areas.  We will strive to deliver a cost-effective service that enable Directorates to deliver their objectives and achieve their outcomes.</t>
  </si>
  <si>
    <t>DI&amp;ICT SMT</t>
  </si>
  <si>
    <t>Director and administration support for the Service.</t>
  </si>
  <si>
    <t>DIGITAL ACCESS</t>
  </si>
  <si>
    <t>The Digital Access Team is responsible for maintaining and developing the Council's website and intranet and supporting the delivery of digitally enabled services to the people of Sheffield.
Manages the corporate telephony system and contact centre technologies.</t>
  </si>
  <si>
    <t>DIGITAL STRATEGY</t>
  </si>
  <si>
    <t>The platform to facilitate a Digital Council.
The Strategy sets out a framework for digital change to support the overall vision and goals of the Council and is aligned to our Customer Experience Strategy. It provides a guide to the future design, development and delivery of digital, and is underpinned by a digital and technology roadmap.</t>
  </si>
  <si>
    <t>DIRECTORATE APPLICATIONS</t>
  </si>
  <si>
    <t>To create the conditions for Sheffield City Council to deliver the best quality services it can to the people who live and work in our city.
Our approach is based on co-creation and collaborative and is founded on strong partnerships with other Council services and wider city organisations to ensure we deliver services that help our city and the people who live and work in it to thrive.
We will continue to be professional leads for IT, Enterprise Architecture and digital, and ensure that the organisation is taking a joined up approach across all of those areas.</t>
  </si>
  <si>
    <t>ENTERPRISE ARCHITECTURE &amp; DI</t>
  </si>
  <si>
    <t>Enterprise Architecture (EA) is a structured method of aligning the different parts of our organisation (people, process, technology, etc.) with our aims.  EA improves our alignment of strategies, our agility to change and achieve objectives, reduce complexities and inefficiencies, and enhance decision making.
Digital Innovation (DI) involves leveraging new technologies to create new services and improve existing ones. It provides an opportunity to think differently, using tools like Artificial Intelligence (AI), machine learning, Internet of Things (IoT) and process automation to redesign services.</t>
  </si>
  <si>
    <t>ICT DELIVERY</t>
  </si>
  <si>
    <t>Enable the organisation to achieve its objectives using efficient and effective ICT solutions that support service delivery across the organisation.
Work with partners to deliver an up-to-date infrastructure that enables reliable ICT solutions that focus on customer needs.
Support business continuity with effective disaster recovery solutions that enable the organisation to function in the event of failure of IT solutions.</t>
  </si>
  <si>
    <t>CENTRAL COSTS (Service)</t>
  </si>
  <si>
    <t>Provision of former and current employee pension costs, audit fees, bank charges and benefit payments.</t>
  </si>
  <si>
    <t>CONTROL ACCOUNTS</t>
  </si>
  <si>
    <t>Used to control major contract and other internal service level recharges to Council services.</t>
  </si>
  <si>
    <t>WORKPLACE</t>
  </si>
  <si>
    <t>Effective management of the accommodation through a programme of reducing the number of buildings leased by the council. This budget repays the investment cost of the programme.</t>
  </si>
  <si>
    <t>Merchant Banking Costs.</t>
  </si>
  <si>
    <t>The annual increase in audit fees.</t>
  </si>
  <si>
    <t>CUSTOMER SERVICES (Division)</t>
  </si>
  <si>
    <t xml:space="preserve">Customer Services includes the Council’s in person and telephone customer access services through the Contact Centre and First Point Offices. The service also delivered a number of specialist services and support for internal and external customers, including the Register Office and the Council’s feedback and complaints function. Customer Service leads the Council’s Customer Experience transformation Programme. </t>
  </si>
  <si>
    <t>CUSTOMER SERVICES CF</t>
  </si>
  <si>
    <t>We play a significant role in the Council's Customer Transformation Programme</t>
  </si>
  <si>
    <t>CUSTOMER SERVICES CS</t>
  </si>
  <si>
    <t>Provision of the Council’s telephone customer services through the SCC Contact Centre (including Out of Hours emergency telephone provision). Provision of in-person services via the city centre First Point office. Provision of business support services to Sheffield City Council's Resources Portfolio. Provision of the Council's Feedback and Complaints function. Provision of the Register Office. Processing of documentation (Including blue badges, parking, travel permits and school meals).</t>
  </si>
  <si>
    <t>CUSTOMER SERVICES F2F</t>
  </si>
  <si>
    <t>Provision of the Registrars Office</t>
  </si>
  <si>
    <t>CUSTOMER SERVICES RPP</t>
  </si>
  <si>
    <t>The management of the customer services activity.</t>
  </si>
  <si>
    <t>CE &amp; C Pay Award</t>
  </si>
  <si>
    <t>PEOPLE &amp; CULTURE</t>
  </si>
  <si>
    <t>PEOPLE &amp; CULTURE (Service)</t>
  </si>
  <si>
    <t>People &amp; Organisational Culture incorporates all aspects of people management including supporting the organisation with health and safety, workforce planning and employee relations. The team functions include employee engagement, health &amp; safety, well being, learning and development, payroll and reward, strategic business partnering, resourcing, HR administration, systems and performance and organisational development.</t>
  </si>
  <si>
    <t>EMPLOYEE ENGAGEMENT</t>
  </si>
  <si>
    <t>A service that includes health and wellbeing, employee inclusion and wider employee engagement.</t>
  </si>
  <si>
    <t>HR BUSINESS SERVICES</t>
  </si>
  <si>
    <t>Provision of Payroll, HR Corporate Support, HR Systems and Performance and Recruitment for the whole council.</t>
  </si>
  <si>
    <t>HR HEALTH, SAFETY &amp; WELLBEING</t>
  </si>
  <si>
    <t>Leading on Safety for the Council ensuring safe systems of working.</t>
  </si>
  <si>
    <t>HR LEADERSHIP</t>
  </si>
  <si>
    <t>The senior management team for the HR service, Council wide initiatives, such as the Graduate Training Scheme, and Pay Strategy.</t>
  </si>
  <si>
    <t>HR LEARNING &amp; DEVELOPMENT</t>
  </si>
  <si>
    <t>This includes learning, development and talent.</t>
  </si>
  <si>
    <t>HR RECHARGEABLE COSTS</t>
  </si>
  <si>
    <t>Costs incurred on behalf of others on activities for which People and Organisational Culture is the professional lead.</t>
  </si>
  <si>
    <t>HR SPECIALIST SERVICES</t>
  </si>
  <si>
    <t>Provision of HR, consultancy, advice and policy support to managers.</t>
  </si>
  <si>
    <t>iTrent Ongoing Costs.</t>
  </si>
  <si>
    <t>GENERAL COUNSEL</t>
  </si>
  <si>
    <t>GENERAL COUNSEL (Service)</t>
  </si>
  <si>
    <t>Legal and Information Governance provide all aspects of contentious and non-contentious legal advice and representation for the Council, as well as professional advice on information governance and oversight of Freedom of Information and Subject Access Requests.  The service also includes the Monitoring Officer role, which provides constitutional oversight and elected members standards for complaints.</t>
  </si>
  <si>
    <t>BUSINESS SERVICES</t>
  </si>
  <si>
    <t>Senior leadership team for the legal service.</t>
  </si>
  <si>
    <t>IKM TEAM</t>
  </si>
  <si>
    <t>Provision of Information Management advice and co-ordination for the organisation.</t>
  </si>
  <si>
    <t>LEGAL SERVICES</t>
  </si>
  <si>
    <t>Provision of legal advice to and execution of, instructions from Directorates.</t>
  </si>
  <si>
    <t>FACILITIES MANAGEMENT (Division)</t>
  </si>
  <si>
    <t>Facilities services for all Council owned property excluding Housing dwellings.  Encompasses multiple disciplines to ensure functionality, comfort, safety and efficiency of the built environment by integrating a wide range of support services e.g. janitorial, security, mail, property and building management, space planning, statutory record and compliance requirements, energy,</t>
  </si>
  <si>
    <t>CSSR</t>
  </si>
  <si>
    <t xml:space="preserve">Management and delivery of repairs, maintenance, statutory risk assessment and plant servicing for the corporate estate.
</t>
  </si>
  <si>
    <t>FM BUSINESS STRATEGY</t>
  </si>
  <si>
    <t xml:space="preserve">Facilities Management help desk, IT platform running costs, transactional business activities of finance, Direct Service management costs 
</t>
  </si>
  <si>
    <t>FM DELIVERY</t>
  </si>
  <si>
    <t xml:space="preserve">General running costs of the corporate estate for example utilities, rates, waste etc including a wide range of support services e.g. janitorial, security, mail, cleaning etc
</t>
  </si>
  <si>
    <t>PROJECTS AND COMMERCIAL</t>
  </si>
  <si>
    <t xml:space="preserve">"Management and delivery of: 
Investment of the corporate estate e.g. renewals of roofs, windows, heating and mechanical systems etc.
Procurement &amp; Contract management of Facilities Management &amp; Housing Repairs supplies and services
Energy Unit management of SCC utility contracts
Decarbonisations initiatives e.g. bids for funding and administering the SALIX scheme"
</t>
  </si>
  <si>
    <t>Moorfoot exit</t>
  </si>
  <si>
    <t>Facilities Management supply chain - retendering</t>
  </si>
  <si>
    <t>Essential compliance and maintenance of Council buildings</t>
  </si>
  <si>
    <t>TRANSPORT (Division)</t>
  </si>
  <si>
    <t>The Transport Service provides effective management and provision of SEN home to school and adult / CYP social care transport services, procurement and hire of vehicles, management of strategic transport contracts, vehicle maintenance, servicing and MOT testing, support and advice on vehicle specifications, transport legislation and risk management.</t>
  </si>
  <si>
    <t>CENTRAL TRANSPORT</t>
  </si>
  <si>
    <t xml:space="preserve">Passenger transport, Special Educational Needs and Disabilities home to school, Chauffeur service. 
</t>
  </si>
  <si>
    <t>FLEET MANAGEMENT</t>
  </si>
  <si>
    <t xml:space="preserve">Vehicle procurement and Hire. Fleet compliance.
</t>
  </si>
  <si>
    <t>WORKSHOPS</t>
  </si>
  <si>
    <t xml:space="preserve">Vehicle/plant servicing/maintenance/MOT. Taxi Compliance testing.
</t>
  </si>
  <si>
    <t>HOUSING BENEFIT</t>
  </si>
  <si>
    <t>HOUSING BENEFIT (Service)</t>
  </si>
  <si>
    <t>Council-wide costs of Housing Benefits payments.</t>
  </si>
  <si>
    <t>Council wide costs relating mainly to Housing Benefit payments.</t>
  </si>
  <si>
    <t>CONTRACT REBATES &amp; DISCOUNTS</t>
  </si>
  <si>
    <t>CONTRACT REBATES &amp; DISCOUNTS (Service)</t>
  </si>
  <si>
    <t>The Council has a centralised procurement strategy which helps it obtain value for money using its purchasing power.  It procures a number of supplies and services through council-wide contracts which services draw off against.  As in many other businesses, these contracts contain clauses which entitle the Council to receive rebates and discounts to reflect the level of purchasing activity.</t>
  </si>
  <si>
    <t>Contract rebate and discounts.</t>
  </si>
  <si>
    <t>FINANCE &amp; COMMERCIAL SERVICES</t>
  </si>
  <si>
    <t>FINANCE &amp; COMMERCIAL SERVICES (Service)</t>
  </si>
  <si>
    <t>The provision of comprehensive financial, commercial and performance support to operating services.  The discharge of the Council's statutory financial accounting, audit and tax responsibilities.  Management of the Council's contracts for the collection of Council Tax and Business rates and disbursements of benefits.</t>
  </si>
  <si>
    <t>ACCOUNTING</t>
  </si>
  <si>
    <t>Support business unit managers within Directorates to forecast, manage and report on the Council’s financial position, including producing the annual final accounts.  Also, providing the Treasury Management and the Systems and Training Functions.</t>
  </si>
  <si>
    <t>COMMERICAL BUSINESS PARTNER</t>
  </si>
  <si>
    <t>Provides a Business Partner function to all Directorates within the Council, as well as providing support to major projects that the Council is delivering across the City; provides Tax services; controls the receipt and management of external funding, as well as the Capital function of the Council.</t>
  </si>
  <si>
    <t>DIR OF FINANCE &amp; COMMERCIAL</t>
  </si>
  <si>
    <t xml:space="preserve">Leadership team of the service, administration support. </t>
  </si>
  <si>
    <t>PFI</t>
  </si>
  <si>
    <t>Financial management of the Public Finance Initiative Projects the Council is involved in.</t>
  </si>
  <si>
    <t>PROCUREMENT</t>
  </si>
  <si>
    <t xml:space="preserve">Provision of a comprehensive procurement and supplier/contract management service to ensure the Council procures goods and services at best value. </t>
  </si>
  <si>
    <t>REVENUES &amp; BENEFITS</t>
  </si>
  <si>
    <t>The Revenues &amp; Benefits Service is responsible for:
• The collection of Council Tax, Business Rates and Housing Benefit Overpayments.
• Processing claims for Housing Benefit, Council Tax Support, applications for Council Tax and Business Rates reliefs and other exemptions and discounts.
• Income collection and management, including enforcement activity.
• Payments to external parties through its Accounts Payable function.</t>
  </si>
  <si>
    <t>PERFORMANCE &amp; INTELLIGENCE</t>
  </si>
  <si>
    <t>Providing performance management, research and analysis functions for the Council. This covers a wide range of areas, including internal performance management, service and business planning, workforce opinion survey, demographic and other statistical analysis, survey &amp; consultation support, and spatial analysis. We support work carried out across all Directorates in the Council.</t>
  </si>
  <si>
    <t>Performance &amp; Business Intelligence additional resource.</t>
  </si>
  <si>
    <t>Budget Implementation Plans (BIPs) 2025/26 - User Guide</t>
  </si>
  <si>
    <t>The 'Front' page of the document describes the overview of the Council's proposed General Fund budget. The individual BIP pages give more detail of individual service areas.</t>
  </si>
  <si>
    <t>The numbers in the 'Reference' column will direct you to the individual BIP for the Planning Entity.
You can also find the individual tab in the ribbon at the bottom of the sheet, as below.</t>
  </si>
  <si>
    <t>Each BIP is set out in the following way:</t>
  </si>
  <si>
    <r>
      <rPr>
        <b/>
        <sz val="11"/>
        <color theme="1"/>
        <rFont val="Calibri"/>
        <family val="2"/>
        <scheme val="minor"/>
      </rPr>
      <t>Form A</t>
    </r>
    <r>
      <rPr>
        <sz val="11"/>
        <color theme="1"/>
        <rFont val="Calibri"/>
        <family val="2"/>
        <scheme val="minor"/>
      </rPr>
      <t xml:space="preserve"> - a description of the function of the relevant parts of the Council, and its FTE and summary budget.
</t>
    </r>
    <r>
      <rPr>
        <b/>
        <sz val="11"/>
        <color theme="1"/>
        <rFont val="Calibri"/>
        <family val="2"/>
        <scheme val="minor"/>
      </rPr>
      <t xml:space="preserve">Form E </t>
    </r>
    <r>
      <rPr>
        <sz val="11"/>
        <color theme="1"/>
        <rFont val="Calibri"/>
        <family val="2"/>
        <scheme val="minor"/>
      </rPr>
      <t xml:space="preserve">- a description and valuation of any relevant pressures, e.g. a loss of funding, or pressures due to pay award.
</t>
    </r>
    <r>
      <rPr>
        <b/>
        <sz val="11"/>
        <color theme="1"/>
        <rFont val="Calibri"/>
        <family val="2"/>
        <scheme val="minor"/>
      </rPr>
      <t>Form B</t>
    </r>
    <r>
      <rPr>
        <sz val="11"/>
        <color theme="1"/>
        <rFont val="Calibri"/>
        <family val="2"/>
        <scheme val="minor"/>
      </rPr>
      <t xml:space="preserve"> - a description and valuation (and FTE impact) of any savings to be made within the service area.
</t>
    </r>
    <r>
      <rPr>
        <b/>
        <sz val="11"/>
        <color theme="1"/>
        <rFont val="Calibri"/>
        <family val="2"/>
        <scheme val="minor"/>
      </rPr>
      <t>Form C</t>
    </r>
    <r>
      <rPr>
        <sz val="11"/>
        <color theme="1"/>
        <rFont val="Calibri"/>
        <family val="2"/>
        <scheme val="minor"/>
      </rPr>
      <t xml:space="preserve"> - a description and valuation of any additional income to be received by the service area.</t>
    </r>
  </si>
  <si>
    <r>
      <t xml:space="preserve">If following the referencing from </t>
    </r>
    <r>
      <rPr>
        <b/>
        <sz val="11"/>
        <color theme="1"/>
        <rFont val="Calibri"/>
        <family val="2"/>
        <scheme val="minor"/>
      </rPr>
      <t>Appendix 1 or 2</t>
    </r>
    <r>
      <rPr>
        <sz val="11"/>
        <color theme="1"/>
        <rFont val="Calibri"/>
        <family val="2"/>
        <scheme val="minor"/>
      </rPr>
      <t xml:space="preserve"> of the 2025/26 Revenue Budget Report, the references in the 'Reference' column refer to the Line given within the BIPS.
E.g. the Reference </t>
    </r>
    <r>
      <rPr>
        <b/>
        <sz val="11"/>
        <color theme="1"/>
        <rFont val="Calibri"/>
        <family val="2"/>
        <scheme val="minor"/>
      </rPr>
      <t>59.B1</t>
    </r>
    <r>
      <rPr>
        <sz val="11"/>
        <color theme="1"/>
        <rFont val="Calibri"/>
        <family val="2"/>
        <scheme val="minor"/>
      </rPr>
      <t xml:space="preserve"> refers to the saving at </t>
    </r>
    <r>
      <rPr>
        <b/>
        <sz val="11"/>
        <color theme="1"/>
        <rFont val="Calibri"/>
        <family val="2"/>
        <scheme val="minor"/>
      </rPr>
      <t>Line B1</t>
    </r>
    <r>
      <rPr>
        <sz val="11"/>
        <color theme="1"/>
        <rFont val="Calibri"/>
        <family val="2"/>
        <scheme val="minor"/>
      </rPr>
      <t xml:space="preserve"> within </t>
    </r>
    <r>
      <rPr>
        <b/>
        <sz val="11"/>
        <color theme="1"/>
        <rFont val="Calibri"/>
        <family val="2"/>
        <scheme val="minor"/>
      </rPr>
      <t>BIP 59.</t>
    </r>
  </si>
  <si>
    <t>From Appendix 2:</t>
  </si>
  <si>
    <t>Clicking this blue box at the top of each individual BIP will return to the Front menu.</t>
  </si>
  <si>
    <t>Grand Total</t>
  </si>
  <si>
    <t>WASTE MANAGEMENT</t>
  </si>
  <si>
    <t>LICENSING</t>
  </si>
  <si>
    <t>HIGHWAYS CONTRACT</t>
  </si>
  <si>
    <t>HIGHWAY MAINTENANCE DIVISION</t>
  </si>
  <si>
    <t>ENVIRONMENTAL REGULATIONS</t>
  </si>
  <si>
    <t>COST OF LIVING HUB</t>
  </si>
  <si>
    <t>Waste &amp; Street Scene</t>
  </si>
  <si>
    <t>TRANSPORT &amp; INFRASTRUCTURE</t>
  </si>
  <si>
    <t>PROPERTY REGENERATION</t>
  </si>
  <si>
    <t>PLANNING SERVICES</t>
  </si>
  <si>
    <t xml:space="preserve">CITY SUSTAINABILITY </t>
  </si>
  <si>
    <t>Transport, Regeneration &amp; Climate</t>
  </si>
  <si>
    <t>TRANSPORT</t>
  </si>
  <si>
    <t>PROPERTY</t>
  </si>
  <si>
    <t>LOCAL AREA COMMITTEES</t>
  </si>
  <si>
    <t>FACILITIES MANAGEMENT</t>
  </si>
  <si>
    <t>CUSTOMER SERVICES</t>
  </si>
  <si>
    <t>Strategy &amp; Resources</t>
  </si>
  <si>
    <t>N/HOODS INT &amp; TENANT SUPP - GEN</t>
  </si>
  <si>
    <t>HOUSING GROWTH - GEN</t>
  </si>
  <si>
    <t>CITYWIDE HOUSING SERVICE - GEN</t>
  </si>
  <si>
    <t>BUSINESS PLANNING - GEN</t>
  </si>
  <si>
    <t>Housing</t>
  </si>
  <si>
    <t>Finance &amp; Performance</t>
  </si>
  <si>
    <t>-</t>
  </si>
  <si>
    <t>QAIS</t>
  </si>
  <si>
    <t>PREVENTION &amp; EARLY INTERVENTION</t>
  </si>
  <si>
    <t>PORTFOLIO WIDE BUDGETS</t>
  </si>
  <si>
    <t>FIELDWORK SERVICES</t>
  </si>
  <si>
    <t xml:space="preserve">EMTAS </t>
  </si>
  <si>
    <t>CYP PROVIDER SERVICES</t>
  </si>
  <si>
    <t>COMMISSIONING MANAGEMENT</t>
  </si>
  <si>
    <t>CHILDREN'S PUBLIC HEALTH</t>
  </si>
  <si>
    <t xml:space="preserve">CENTRAL MANAGEMENT </t>
  </si>
  <si>
    <t>BUSINESS STRATEGY OP BUDGETS</t>
  </si>
  <si>
    <t>ACCESS &amp; INCLUSION</t>
  </si>
  <si>
    <t xml:space="preserve">Education, Children &amp; Families </t>
  </si>
  <si>
    <t>FAMILY &amp; COMMUNITY LEARNING</t>
  </si>
  <si>
    <t>ECONOMY &amp; BUSINESS SUPPORT</t>
  </si>
  <si>
    <t>DIRECTOR OF ECON DEV &amp; CULTURE</t>
  </si>
  <si>
    <t>CULTURE, TOURISM &amp; EVENTS</t>
  </si>
  <si>
    <t>BUSINESS DEVELOPMENT &amp; FUND MA</t>
  </si>
  <si>
    <t>Economic Development &amp; Skills</t>
  </si>
  <si>
    <t>YOUTH SERVICES</t>
  </si>
  <si>
    <t>SPORTS LEISURE AND EVENTS TEAM</t>
  </si>
  <si>
    <t>PARKS AND COUNTRYSIDE</t>
  </si>
  <si>
    <t>LIBRARIES, ARCHIVES &amp; INFORMAT</t>
  </si>
  <si>
    <t>DIRECTOR PL&amp;L</t>
  </si>
  <si>
    <t>CORONER &amp; MEDICO LEGAL</t>
  </si>
  <si>
    <t>COMMUNITIES PREVENTION</t>
  </si>
  <si>
    <t>COMMUNITIES MANAGEMENT</t>
  </si>
  <si>
    <t>BEREAVEMENT SERVICES</t>
  </si>
  <si>
    <t>Communities, Parks &amp; Leisure</t>
  </si>
  <si>
    <t>SUPPORTING VULNERABLE PEOPLE</t>
  </si>
  <si>
    <t>MANAGEMENT TEAM</t>
  </si>
  <si>
    <t>L&amp;AW (SHORT TERM SUPPORT)</t>
  </si>
  <si>
    <t>L&amp;AW (LONG TERM SUPPORT)</t>
  </si>
  <si>
    <t>GOVERNANCE &amp; FINANCIAL INCLUSION</t>
  </si>
  <si>
    <t>COMMISSIONING AND PARTNERSHIPS</t>
  </si>
  <si>
    <t>CHIEF SOCIAL WORKER</t>
  </si>
  <si>
    <t>ADULT FUTURE OPTIONS</t>
  </si>
  <si>
    <t>ACCESS, MH &amp; WELLBEING</t>
  </si>
  <si>
    <t>Adult Health &amp; Social Care</t>
  </si>
  <si>
    <t>Savings</t>
  </si>
  <si>
    <t>Pressures</t>
  </si>
  <si>
    <t>Net Expenditure</t>
  </si>
  <si>
    <t>Gross Expenditure</t>
  </si>
  <si>
    <t>Service</t>
  </si>
  <si>
    <t>Committee</t>
  </si>
  <si>
    <t>Reference</t>
  </si>
  <si>
    <t>Budget Implementation Plans (BIPS) 2025/26</t>
  </si>
  <si>
    <t>Continuing Healthcare income</t>
  </si>
  <si>
    <t>Responsible for Adult Health and Social Care Governance; Income Management and Financial Inclusion; and Business Support functions</t>
  </si>
  <si>
    <t>Income Management and Financial Inclusion Service which administers the Council's Fairer Contributions policy, undertakes financial assessments, raises charges, undertakes income management and supports vulnerable people with their financial aspects</t>
  </si>
  <si>
    <t>Adjustment to align current contributions for 24/25 over delivery</t>
  </si>
  <si>
    <t>A strengths based 'front door' providing a time limited period of targeted support prior to assessing for longer care and support</t>
  </si>
  <si>
    <t xml:space="preserve">To provide leadership and centralised administrative support across Community Services </t>
  </si>
  <si>
    <t>Community Safety: Leading on the delivery of the city's statutory and strategic partnership priorities for reducing crime and disorder.  Anti-Social Behaviour: Preventing and reducing the harm caused by anti-social behaviour.  Prevent: Coordinating the work of the Council and local partners to stop people becoming terrorists or supporting terrorism.</t>
  </si>
  <si>
    <t>The Medico-Legal Centre is designed to provide the facilities and services required for the investigation of sudden or unexpected death. It comprises the offices and courts of HM Coroner for South Yorkshire (West) District and the public mortuary,</t>
  </si>
  <si>
    <t>Releasing £300k from the pre purchased graves reserve to offset in year pressures</t>
  </si>
  <si>
    <t>Replacement and maintenance of digital equipment and services including public Wi-Fi for customers</t>
  </si>
  <si>
    <t>Business rates reduction for co-delivered libraries</t>
  </si>
  <si>
    <t>Delivers a city wide community and major events  programme.</t>
  </si>
  <si>
    <t>The home is registered to care for 10 children and currently operates on a 50:50 split of bed for children who have a criminal conviction, and children who have a welfare order granted by the courts. C&amp;F are proposing that Aldine House amends the statement of purpose removing provision of remand beds to YCS to deliver a high-quality secure home solely for 12 children and young people with welfare orders. To deliver this, the home is seeking to increase its staffing establishment to meet the needs of the children. The proposed operating model would generate sufficient income to fund the additional staffing requirement. This is linked to pressure ref 144.</t>
  </si>
  <si>
    <t>Commissioning Management staffing pressure</t>
  </si>
  <si>
    <t>Provider Service delivers, monitors and provides the highest quality placements and complimentary services that will endeavour to meet specific assessed needs of children and young people within Sheffield. The Service is responsible for the recruitment, preparation and assessment of prospective adoptive parents and foster carers and their support once a child is in placement. Provides residential care in a safe caring environment. Funds service and strategic commissioning for children and young people's emotional health and wellbeing and short break care for children with disabilities in Sheffield.    </t>
  </si>
  <si>
    <t>No Recourse to Public Funds- Accommodation Spending</t>
  </si>
  <si>
    <t>Purchasing of Foster care, residential beds and Care Leaver beds for Children in Care, Children with disabilities and Care Leavers.    </t>
  </si>
  <si>
    <t>Prevention and Early Intervention Service provide intensive family projects, the Early Help Hub working with children on the edge of care, supporting families to achieve their full potential. Working in partnership to ensure families receive effective support, preventing families needing to progress to more intensive statutory services e.g. Social Care or Child &amp; Adolescent Mental Health Services. Multi Agency Support Teams work to eradicate social exclusion, improve health/wellbeing, address antisocial behaviour for those children and young people at risk    </t>
  </si>
  <si>
    <t>Out of Hours C&amp;F Pay Award 3%</t>
  </si>
  <si>
    <t>This budget contains the funding for Sheffield's maintained schools, together with schools contingency funding and support for schools educational initiatives.    </t>
  </si>
  <si>
    <t>These are costs managed centrally, some of which are outside the immediate control of the Council.  The key components of the service are: Former Employee Pension Costs; Benefits Payments; Outsourced Services; Corporate Fees.</t>
  </si>
  <si>
    <t xml:space="preserve">Driving institutional and private sector investment in Sheffield is key in supporting the growth ambitions of the city, set out in the recently adopted Growth Plan.  Sheffield current falls behind a number of other Core Cities in terms of provide investment secured for head of population.  This funding will allow a senior dedicated investment officer to be appointed, to oversee the development of an investment unit.  Role will be charged with securing private sector investment, building a self sustaining team committed to building relationships with investors, funds, Venture Capital orgs, banks and government investment organisations.
</t>
  </si>
  <si>
    <t>Support South Yorkshire Passenger Transport Executive in supporting concessionary fares, including the English National Concessionary Travel Scheme (ENCTS) and tendered bus network. The Environment Agency charge Sheffield Chamber of Commerce and Industry a levy to cover flood defence for main rivers in the Sheffield area. Flood defence money is spent on the construction of new flood defence schemes, the maintenance of the river system and existing flood defences and the flood warning system.
SCC procures a core bus service via South Yorkshire Passenger Transport Executive to serve Sheffield on Boxing Day and New Year's Day and assist people travelling around the city, when no commercial operators run.</t>
  </si>
  <si>
    <t xml:space="preserve">Bus travel is the primary public transport mode in Sheffield and South Yorkshire.  The council is working to develop a number of capital projects to support bus priority and prepare the city for a potential franchised model of delivery in 2/3 years.  Funding will allow specific bus development officer role to lead on relationship with SYMCA, bus operators, government, and to support capital programme.
</t>
  </si>
  <si>
    <t>Pounds Park / Charter Square / Carver Street CCTV</t>
  </si>
  <si>
    <t>Portfolio wide support  and costs including Director, Business and development support (including Street Tree Partnership)</t>
  </si>
  <si>
    <t>Statutory environmental protection work domestic e.g. noise and nuisance, drainage, smoke, night enforcement team, high hedges, hoarding cases</t>
  </si>
  <si>
    <t>Fly tipping prevention and enforcement, litter Fixed Penalty Notices, mobile CCTV</t>
  </si>
  <si>
    <t xml:space="preserve">Statutory investigation and enforcement where there are pests on land. Commercial service to domestic and business customers to reduce costs of statutory and subsidised domestic treatment for people on low incomes. Commercial specialist cleansing service e.g. patient discharge home cleaning and needles. </t>
  </si>
  <si>
    <t xml:space="preserve">Statutory Trading Standards work including tackling rogue traders and scams, consumer protection, food standards e.g. allergen control, illicit products, weights and measures, underage sales, product safety and standards including construction products. </t>
  </si>
  <si>
    <t>Increase of charges by consumer price index estimated at 2% to contribute to  traffic management objectives. Parking fees and charges can only be increased in order to meet our traffic management objectives. There is a delegation allowing the ED, in consultation with W&amp;SS Policy Committee, to increase fees by CPI +1% to ensure effective management of demand for parking and contribute to wider traffic management objectives.</t>
  </si>
  <si>
    <t>To utilise income from Bus Lane enforcement to fund pressures identified in 102 Castlegate Park, 141 Carver Lane safety work, 142 City Centre Green Space Management,  and help mitigate 137 reduction in pay &amp; display income.</t>
  </si>
  <si>
    <t>Waste Management contractual RPIX (2.5% 25/26, 3% following years)</t>
  </si>
  <si>
    <t>EHCNAs demand pressure for Educational Psychologists</t>
  </si>
  <si>
    <t>Strategic marketing of Sheffield as a destination to key target audiences of trade, talent and tourism and commissioning of major events including World Snooker, the International Documentary Festival (DocFest). Strategic support for arts and culture in Sheffield: including service agreements with cultural institutions, providing network support (Culture Consortium and Culture Collective), bid making support, service agreements with key arts organisations, relationship management including with SYMCA, strategy development.</t>
  </si>
  <si>
    <t>All figures in £'000s</t>
  </si>
  <si>
    <t>Management Team</t>
  </si>
  <si>
    <t>REGENERATION</t>
  </si>
  <si>
    <r>
      <t>Develops and delivers employment, skills and apprenticeship programmes on behalf of the City Council and the Combined Authority, targeting vulnerable and disadvantaged adults and young people disadvantaged in the labour market.  This includes maximising the apprenticeship levy, apprenticeship training,</t>
    </r>
    <r>
      <rPr>
        <sz val="11"/>
        <color rgb="FFFF0000"/>
        <rFont val="Calibri"/>
        <family val="2"/>
        <scheme val="minor"/>
      </rPr>
      <t xml:space="preserve"> </t>
    </r>
    <r>
      <rPr>
        <sz val="11"/>
        <rFont val="Calibri"/>
        <family val="2"/>
        <scheme val="minor"/>
      </rPr>
      <t>Opportunity</t>
    </r>
    <r>
      <rPr>
        <sz val="11"/>
        <color rgb="FFFF0000"/>
        <rFont val="Calibri"/>
        <family val="2"/>
        <scheme val="minor"/>
      </rPr>
      <t xml:space="preserve"> </t>
    </r>
    <r>
      <rPr>
        <sz val="11"/>
        <color theme="1"/>
        <rFont val="Calibri"/>
        <family val="2"/>
        <scheme val="minor"/>
      </rPr>
      <t>Sheffield jobs brokerage, work experience and managing external investment in support of Employment and Skills provision</t>
    </r>
  </si>
  <si>
    <t>Heads of Service in Community Services.</t>
  </si>
  <si>
    <t>SUBSTANCE MISUSE</t>
  </si>
  <si>
    <t>DOMESTIC ABUSE</t>
  </si>
  <si>
    <t>This business area is responsible for managing the delivery of the city strategy to tackle domestic and sexual abuse, and violence against women and girls.  A small team of commissioning officers oversee the partnership arrangements and commission a range of services to raise awareness, provide support to victims, including community helpline and Independent Domestic Violence Advocacy,  safe accommodation under the 2021 Domestic Abuse Act, and programmes to change the behaviour of perpetrators.  The team also oversee the Council’s statutory responsibility to conduct Domestic Homicide Reviews.</t>
  </si>
  <si>
    <t xml:space="preserve">The Changing Futures Programme has, since 2021, developed new approaches in Sheffield to support vulnerable adults living with severe and multiple 
disadvantage. </t>
  </si>
  <si>
    <t>Cost of Living Hub assisting Vulnerable People who require Financial Support</t>
  </si>
  <si>
    <t>Housing Growth Team</t>
  </si>
  <si>
    <t>The purpose of the Housing Growth team is to drive and influence the growth of housing in the City in relation to tenure, location, type, mix and timing, in line with SCC’s over-arching growth ambition. This is underpinned by our Housing Growth Delivery Plan 2025-2030. The delivery of the Plan will create a city where the benefits of development are felt across all communities and will deliver secure, connected neighbourhoods, with affordable homes in the right locations. The Team and the adoption of the plan will support Sheffield in providing more certainty for investment and drive-up standards and quality of new developments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</si>
</sst>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_)"/>
    <numFmt numFmtId="165" formatCode="#,##0;\(#,##0\)"/>
    <numFmt numFmtId="166" formatCode="#,##0.00_);\(#,##0.00\);\-_)"/>
  </numFmts>
  <fonts count="24" x14ac:knownFonts="1">
    <font>
      <sz val="11"/>
      <color theme="1"/>
      <name val="Calibri"/>
      <family val="2"/>
      <scheme val="minor"/>
    </font>
    <font>
      <b/>
      <sz val="10"/>
      <color indexed="9"/>
      <name val="Arial"/>
      <family val="2"/>
    </font>
    <font>
      <sz val="10"/>
      <name val="Arial"/>
      <family val="2"/>
    </font>
    <font>
      <b/>
      <sz val="14"/>
      <color indexed="9"/>
      <name val="Arial"/>
      <family val="2"/>
    </font>
    <font>
      <b/>
      <sz val="11"/>
      <color theme="0"/>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i/>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sz val="9"/>
      <color theme="1"/>
      <name val="Calibri"/>
      <family val="2"/>
      <scheme val="minor"/>
    </font>
    <font>
      <sz val="12"/>
      <color theme="0"/>
      <name val="Calibri"/>
      <family val="2"/>
      <scheme val="minor"/>
    </font>
    <font>
      <i/>
      <sz val="11"/>
      <name val="Calibri"/>
      <family val="2"/>
      <scheme val="minor"/>
    </font>
    <font>
      <sz val="10"/>
      <color theme="1"/>
      <name val="Calibri"/>
      <family val="2"/>
      <scheme val="minor"/>
    </font>
    <font>
      <i/>
      <sz val="9"/>
      <color theme="1"/>
      <name val="Calibri"/>
      <family val="2"/>
      <scheme val="minor"/>
    </font>
    <font>
      <i/>
      <sz val="11"/>
      <color theme="1"/>
      <name val="Calibri"/>
      <family val="2"/>
      <scheme val="minor"/>
    </font>
    <font>
      <b/>
      <sz val="18"/>
      <color theme="1"/>
      <name val="Calibri"/>
      <family val="2"/>
      <scheme val="minor"/>
    </font>
    <font>
      <b/>
      <sz val="22"/>
      <color theme="0"/>
      <name val="Calibri"/>
      <family val="2"/>
      <scheme val="minor"/>
    </font>
    <font>
      <sz val="18"/>
      <color theme="0"/>
      <name val="Calibri"/>
      <family val="2"/>
      <scheme val="minor"/>
    </font>
    <font>
      <sz val="11"/>
      <color rgb="FFFF0000"/>
      <name val="Calibri"/>
      <family val="2"/>
      <scheme val="minor"/>
    </font>
    <font>
      <b/>
      <sz val="10"/>
      <color theme="0"/>
      <name val="Arial"/>
      <family val="2"/>
    </font>
    <font>
      <sz val="10"/>
      <name val="Arial"/>
      <family val="2"/>
    </font>
  </fonts>
  <fills count="9">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5" tint="-0.499984740745262"/>
        <bgColor indexed="64"/>
      </patternFill>
    </fill>
    <fill>
      <patternFill patternType="solid">
        <fgColor theme="1" tint="0.34998626667073579"/>
        <bgColor indexed="64"/>
      </patternFill>
    </fill>
  </fills>
  <borders count="38">
    <border>
      <left/>
      <right/>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23"/>
      </right>
      <top style="medium">
        <color indexed="64"/>
      </top>
      <bottom style="medium">
        <color indexed="23"/>
      </bottom>
      <diagonal/>
    </border>
    <border>
      <left style="medium">
        <color indexed="23"/>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medium">
        <color indexed="64"/>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right style="medium">
        <color indexed="64"/>
      </right>
      <top/>
      <bottom/>
      <diagonal/>
    </border>
    <border>
      <left style="medium">
        <color indexed="64"/>
      </left>
      <right style="medium">
        <color indexed="23"/>
      </right>
      <top style="medium">
        <color indexed="23"/>
      </top>
      <bottom style="medium">
        <color indexed="64"/>
      </bottom>
      <diagonal/>
    </border>
    <border>
      <left style="medium">
        <color indexed="23"/>
      </left>
      <right style="medium">
        <color indexed="23"/>
      </right>
      <top style="medium">
        <color indexed="23"/>
      </top>
      <bottom style="medium">
        <color indexed="64"/>
      </bottom>
      <diagonal/>
    </border>
    <border>
      <left style="medium">
        <color indexed="23"/>
      </left>
      <right style="medium">
        <color indexed="64"/>
      </right>
      <top style="medium">
        <color indexed="23"/>
      </top>
      <bottom style="medium">
        <color indexed="64"/>
      </bottom>
      <diagonal/>
    </border>
    <border>
      <left style="medium">
        <color indexed="23"/>
      </left>
      <right style="medium">
        <color indexed="23"/>
      </right>
      <top/>
      <bottom style="medium">
        <color indexed="23"/>
      </bottom>
      <diagonal/>
    </border>
    <border>
      <left style="medium">
        <color indexed="23"/>
      </left>
      <right style="medium">
        <color indexed="64"/>
      </right>
      <top/>
      <bottom style="medium">
        <color indexed="23"/>
      </bottom>
      <diagonal/>
    </border>
    <border>
      <left/>
      <right/>
      <top style="thin">
        <color indexed="64"/>
      </top>
      <bottom/>
      <diagonal/>
    </border>
    <border>
      <left/>
      <right/>
      <top style="thin">
        <color indexed="64"/>
      </top>
      <bottom style="thin">
        <color indexed="64"/>
      </bottom>
      <diagonal/>
    </border>
    <border>
      <left/>
      <right/>
      <top style="medium">
        <color indexed="23"/>
      </top>
      <bottom/>
      <diagonal/>
    </border>
    <border>
      <left/>
      <right style="medium">
        <color indexed="64"/>
      </right>
      <top style="medium">
        <color indexed="23"/>
      </top>
      <bottom/>
      <diagonal/>
    </border>
    <border>
      <left style="medium">
        <color indexed="64"/>
      </left>
      <right/>
      <top style="medium">
        <color indexed="23"/>
      </top>
      <bottom/>
      <diagonal/>
    </border>
    <border>
      <left/>
      <right style="thin">
        <color indexed="64"/>
      </right>
      <top/>
      <bottom/>
      <diagonal/>
    </border>
  </borders>
  <cellStyleXfs count="4">
    <xf numFmtId="0" fontId="0" fillId="0" borderId="0"/>
    <xf numFmtId="0" fontId="10" fillId="0" borderId="0" applyNumberFormat="0" applyFill="0" applyBorder="0" applyAlignment="0" applyProtection="0"/>
    <xf numFmtId="0" fontId="2" fillId="0" borderId="0"/>
    <xf numFmtId="0" fontId="23" fillId="0" borderId="0"/>
  </cellStyleXfs>
  <cellXfs count="144">
    <xf numFmtId="0" fontId="0" fillId="0" borderId="0" xfId="0"/>
    <xf numFmtId="0" fontId="0" fillId="0" borderId="1" xfId="0" applyBorder="1" applyAlignment="1">
      <alignment horizontal="left"/>
    </xf>
    <xf numFmtId="0" fontId="0" fillId="0" borderId="2" xfId="0" applyBorder="1"/>
    <xf numFmtId="164" fontId="0" fillId="0" borderId="0" xfId="0" applyNumberFormat="1"/>
    <xf numFmtId="164" fontId="0" fillId="0" borderId="9" xfId="0" applyNumberFormat="1" applyBorder="1"/>
    <xf numFmtId="2" fontId="0" fillId="0" borderId="10" xfId="0" applyNumberFormat="1" applyBorder="1"/>
    <xf numFmtId="164" fontId="1" fillId="0" borderId="9" xfId="0" applyNumberFormat="1" applyFont="1" applyBorder="1"/>
    <xf numFmtId="0" fontId="0" fillId="0" borderId="10" xfId="0" applyBorder="1"/>
    <xf numFmtId="0" fontId="0" fillId="0" borderId="12" xfId="0" applyBorder="1" applyAlignment="1">
      <alignment horizontal="left"/>
    </xf>
    <xf numFmtId="0" fontId="0" fillId="0" borderId="12" xfId="0" applyBorder="1"/>
    <xf numFmtId="164" fontId="2" fillId="0" borderId="13" xfId="0" applyNumberFormat="1" applyFont="1" applyBorder="1" applyAlignment="1">
      <alignment wrapText="1"/>
    </xf>
    <xf numFmtId="2" fontId="0" fillId="0" borderId="14" xfId="0" applyNumberFormat="1" applyBorder="1"/>
    <xf numFmtId="0" fontId="0" fillId="0" borderId="8" xfId="0" applyBorder="1"/>
    <xf numFmtId="0" fontId="0" fillId="0" borderId="26" xfId="0" applyBorder="1"/>
    <xf numFmtId="0" fontId="0" fillId="0" borderId="0" xfId="0" applyAlignment="1">
      <alignment wrapText="1"/>
    </xf>
    <xf numFmtId="2" fontId="0" fillId="0" borderId="27" xfId="0" applyNumberFormat="1" applyBorder="1" applyAlignment="1">
      <alignment horizontal="center"/>
    </xf>
    <xf numFmtId="164" fontId="0" fillId="0" borderId="28" xfId="0" applyNumberFormat="1" applyBorder="1"/>
    <xf numFmtId="164" fontId="0" fillId="0" borderId="29" xfId="0" applyNumberFormat="1" applyBorder="1"/>
    <xf numFmtId="164" fontId="0" fillId="0" borderId="30" xfId="0" applyNumberFormat="1" applyBorder="1"/>
    <xf numFmtId="164" fontId="0" fillId="0" borderId="31" xfId="0" applyNumberFormat="1" applyBorder="1"/>
    <xf numFmtId="0" fontId="0" fillId="0" borderId="32" xfId="0" applyBorder="1"/>
    <xf numFmtId="0" fontId="0" fillId="2" borderId="0" xfId="0" applyFill="1" applyAlignment="1">
      <alignment horizontal="center"/>
    </xf>
    <xf numFmtId="0" fontId="0" fillId="3" borderId="0" xfId="0" applyFill="1"/>
    <xf numFmtId="0" fontId="7" fillId="4" borderId="0" xfId="0" applyFont="1" applyFill="1"/>
    <xf numFmtId="0" fontId="0" fillId="3" borderId="0" xfId="0" applyFill="1" applyAlignment="1">
      <alignment wrapText="1"/>
    </xf>
    <xf numFmtId="0" fontId="0" fillId="3" borderId="0" xfId="0" applyFill="1" applyAlignment="1">
      <alignment horizontal="left" wrapText="1" indent="3"/>
    </xf>
    <xf numFmtId="0" fontId="8" fillId="3" borderId="0" xfId="0" applyFont="1" applyFill="1"/>
    <xf numFmtId="0" fontId="0" fillId="3" borderId="0" xfId="0" applyFill="1" applyAlignment="1">
      <alignment horizontal="center"/>
    </xf>
    <xf numFmtId="0" fontId="0" fillId="5" borderId="0" xfId="0" applyFill="1" applyAlignment="1">
      <alignment horizontal="center"/>
    </xf>
    <xf numFmtId="165" fontId="5" fillId="0" borderId="0" xfId="0" applyNumberFormat="1" applyFont="1" applyAlignment="1">
      <alignment horizontal="right"/>
    </xf>
    <xf numFmtId="165" fontId="0" fillId="0" borderId="0" xfId="0" applyNumberFormat="1"/>
    <xf numFmtId="165" fontId="0" fillId="0" borderId="0" xfId="0" applyNumberFormat="1" applyAlignment="1">
      <alignment horizontal="right"/>
    </xf>
    <xf numFmtId="165" fontId="0" fillId="3" borderId="0" xfId="0" applyNumberFormat="1" applyFill="1"/>
    <xf numFmtId="0" fontId="0" fillId="0" borderId="0" xfId="0" applyAlignment="1">
      <alignment horizontal="center"/>
    </xf>
    <xf numFmtId="164" fontId="0" fillId="3" borderId="0" xfId="0" applyNumberFormat="1" applyFill="1"/>
    <xf numFmtId="165" fontId="5" fillId="3" borderId="0" xfId="0" applyNumberFormat="1" applyFont="1" applyFill="1"/>
    <xf numFmtId="164" fontId="9" fillId="3" borderId="0" xfId="0" applyNumberFormat="1" applyFont="1" applyFill="1" applyAlignment="1">
      <alignment horizontal="right"/>
    </xf>
    <xf numFmtId="165" fontId="0" fillId="3" borderId="0" xfId="0" applyNumberFormat="1" applyFill="1" applyAlignment="1">
      <alignment horizontal="right"/>
    </xf>
    <xf numFmtId="165" fontId="4" fillId="6" borderId="33" xfId="0" applyNumberFormat="1" applyFont="1" applyFill="1" applyBorder="1" applyAlignment="1">
      <alignment horizontal="right"/>
    </xf>
    <xf numFmtId="165" fontId="5" fillId="3" borderId="33" xfId="0" applyNumberFormat="1" applyFont="1" applyFill="1" applyBorder="1" applyAlignment="1">
      <alignment horizontal="right"/>
    </xf>
    <xf numFmtId="165" fontId="4" fillId="7" borderId="33" xfId="0" applyNumberFormat="1" applyFont="1" applyFill="1" applyBorder="1" applyAlignment="1">
      <alignment horizontal="right"/>
    </xf>
    <xf numFmtId="165" fontId="5" fillId="3" borderId="33" xfId="0" applyNumberFormat="1" applyFont="1" applyFill="1" applyBorder="1"/>
    <xf numFmtId="0" fontId="5" fillId="3" borderId="33" xfId="0" applyFont="1" applyFill="1" applyBorder="1"/>
    <xf numFmtId="165" fontId="6" fillId="6" borderId="0" xfId="0" applyNumberFormat="1" applyFont="1" applyFill="1" applyAlignment="1">
      <alignment horizontal="right"/>
    </xf>
    <xf numFmtId="165" fontId="6" fillId="7" borderId="0" xfId="0" applyNumberFormat="1" applyFont="1" applyFill="1" applyAlignment="1">
      <alignment horizontal="right"/>
    </xf>
    <xf numFmtId="0" fontId="9" fillId="0" borderId="0" xfId="0" applyFont="1"/>
    <xf numFmtId="0" fontId="10" fillId="2" borderId="0" xfId="1" applyFill="1" applyAlignment="1">
      <alignment horizontal="center"/>
    </xf>
    <xf numFmtId="164" fontId="6" fillId="6" borderId="0" xfId="2" applyNumberFormat="1" applyFont="1" applyFill="1"/>
    <xf numFmtId="164" fontId="4" fillId="6" borderId="0" xfId="0" applyNumberFormat="1" applyFont="1" applyFill="1"/>
    <xf numFmtId="164" fontId="11" fillId="3" borderId="0" xfId="0" applyNumberFormat="1" applyFont="1" applyFill="1"/>
    <xf numFmtId="165" fontId="4" fillId="7" borderId="0" xfId="0" applyNumberFormat="1" applyFont="1" applyFill="1"/>
    <xf numFmtId="164" fontId="11" fillId="3" borderId="0" xfId="0" applyNumberFormat="1" applyFont="1" applyFill="1" applyAlignment="1">
      <alignment horizontal="right"/>
    </xf>
    <xf numFmtId="0" fontId="5" fillId="3" borderId="0" xfId="0" applyFont="1" applyFill="1"/>
    <xf numFmtId="165" fontId="9" fillId="0" borderId="0" xfId="0" applyNumberFormat="1" applyFont="1"/>
    <xf numFmtId="164" fontId="9" fillId="0" borderId="0" xfId="0" applyNumberFormat="1" applyFont="1" applyAlignment="1">
      <alignment horizontal="right"/>
    </xf>
    <xf numFmtId="164" fontId="11" fillId="0" borderId="0" xfId="0" applyNumberFormat="1" applyFont="1" applyAlignment="1">
      <alignment horizontal="right"/>
    </xf>
    <xf numFmtId="0" fontId="0" fillId="2" borderId="0" xfId="0" applyFill="1" applyAlignment="1" applyProtection="1">
      <alignment horizontal="center"/>
      <protection locked="0"/>
    </xf>
    <xf numFmtId="0" fontId="10" fillId="2" borderId="0" xfId="1" applyFill="1" applyAlignment="1" applyProtection="1">
      <alignment horizontal="center"/>
      <protection locked="0"/>
    </xf>
    <xf numFmtId="164" fontId="6" fillId="6" borderId="0" xfId="0" applyNumberFormat="1" applyFont="1" applyFill="1" applyAlignment="1">
      <alignment wrapText="1"/>
    </xf>
    <xf numFmtId="165" fontId="5" fillId="3" borderId="0" xfId="0" applyNumberFormat="1" applyFont="1" applyFill="1" applyAlignment="1">
      <alignment horizontal="right"/>
    </xf>
    <xf numFmtId="0" fontId="10" fillId="2" borderId="0" xfId="1" quotePrefix="1" applyFill="1" applyAlignment="1" applyProtection="1">
      <alignment horizontal="center"/>
      <protection locked="0"/>
    </xf>
    <xf numFmtId="165" fontId="13" fillId="6" borderId="0" xfId="0" applyNumberFormat="1" applyFont="1" applyFill="1" applyAlignment="1">
      <alignment horizontal="right"/>
    </xf>
    <xf numFmtId="165" fontId="4" fillId="7" borderId="0" xfId="0" applyNumberFormat="1" applyFont="1" applyFill="1" applyAlignment="1">
      <alignment horizontal="right"/>
    </xf>
    <xf numFmtId="0" fontId="11" fillId="0" borderId="0" xfId="0" applyFont="1"/>
    <xf numFmtId="0" fontId="14" fillId="0" borderId="0" xfId="0" applyFont="1" applyAlignment="1">
      <alignment horizontal="left" indent="1"/>
    </xf>
    <xf numFmtId="166" fontId="9" fillId="3" borderId="0" xfId="0" applyNumberFormat="1" applyFont="1" applyFill="1" applyAlignment="1">
      <alignment horizontal="right"/>
    </xf>
    <xf numFmtId="164" fontId="9" fillId="0" borderId="0" xfId="0" quotePrefix="1" applyNumberFormat="1" applyFont="1" applyAlignment="1">
      <alignment horizontal="right"/>
    </xf>
    <xf numFmtId="164" fontId="6" fillId="6" borderId="0" xfId="0" applyNumberFormat="1" applyFont="1" applyFill="1" applyAlignment="1">
      <alignment horizontal="right" wrapText="1"/>
    </xf>
    <xf numFmtId="165" fontId="4" fillId="6" borderId="0" xfId="0" applyNumberFormat="1" applyFont="1" applyFill="1"/>
    <xf numFmtId="165" fontId="0" fillId="6" borderId="0" xfId="0" applyNumberFormat="1" applyFill="1" applyAlignment="1">
      <alignment horizontal="right"/>
    </xf>
    <xf numFmtId="165" fontId="5" fillId="7" borderId="0" xfId="0" applyNumberFormat="1" applyFont="1" applyFill="1" applyAlignment="1">
      <alignment horizontal="right"/>
    </xf>
    <xf numFmtId="165" fontId="0" fillId="7" borderId="0" xfId="0" applyNumberFormat="1" applyFill="1" applyAlignment="1">
      <alignment horizontal="right"/>
    </xf>
    <xf numFmtId="0" fontId="16" fillId="2" borderId="0" xfId="0" applyFont="1" applyFill="1" applyAlignment="1">
      <alignment horizontal="center"/>
    </xf>
    <xf numFmtId="165" fontId="5" fillId="6" borderId="0" xfId="0" applyNumberFormat="1" applyFont="1" applyFill="1" applyAlignment="1">
      <alignment horizontal="right"/>
    </xf>
    <xf numFmtId="0" fontId="17" fillId="3" borderId="0" xfId="0" applyFont="1" applyFill="1"/>
    <xf numFmtId="0" fontId="7" fillId="0" borderId="0" xfId="0" applyFont="1"/>
    <xf numFmtId="165" fontId="7" fillId="6" borderId="0" xfId="0" applyNumberFormat="1" applyFont="1" applyFill="1" applyAlignment="1">
      <alignment horizontal="right"/>
    </xf>
    <xf numFmtId="165" fontId="7" fillId="4" borderId="0" xfId="0" applyNumberFormat="1" applyFont="1" applyFill="1"/>
    <xf numFmtId="165" fontId="18" fillId="7" borderId="0" xfId="0" applyNumberFormat="1" applyFont="1" applyFill="1" applyAlignment="1">
      <alignment horizontal="right"/>
    </xf>
    <xf numFmtId="0" fontId="19" fillId="4" borderId="0" xfId="0" applyFont="1" applyFill="1"/>
    <xf numFmtId="0" fontId="20" fillId="4" borderId="0" xfId="0" applyFont="1" applyFill="1" applyAlignment="1">
      <alignment horizontal="center"/>
    </xf>
    <xf numFmtId="165" fontId="5" fillId="0" borderId="0" xfId="0" applyNumberFormat="1" applyFont="1"/>
    <xf numFmtId="0" fontId="15" fillId="0" borderId="0" xfId="0" applyFont="1"/>
    <xf numFmtId="0" fontId="12" fillId="0" borderId="0" xfId="0" applyFont="1"/>
    <xf numFmtId="2" fontId="0" fillId="0" borderId="0" xfId="0" applyNumberFormat="1" applyAlignment="1">
      <alignment horizontal="center"/>
    </xf>
    <xf numFmtId="0" fontId="22" fillId="8" borderId="0" xfId="0" applyFont="1" applyFill="1" applyAlignment="1">
      <alignment horizontal="right" vertical="top" wrapText="1"/>
    </xf>
    <xf numFmtId="0" fontId="1" fillId="8" borderId="0" xfId="0" applyFont="1" applyFill="1" applyAlignment="1">
      <alignment horizontal="right"/>
    </xf>
    <xf numFmtId="0" fontId="1" fillId="8" borderId="4" xfId="0" applyFont="1" applyFill="1" applyBorder="1" applyAlignment="1">
      <alignment horizontal="left" wrapText="1"/>
    </xf>
    <xf numFmtId="0" fontId="1" fillId="8" borderId="8" xfId="0" applyFont="1" applyFill="1" applyBorder="1" applyAlignment="1">
      <alignment horizontal="left"/>
    </xf>
    <xf numFmtId="0" fontId="1" fillId="8" borderId="11" xfId="0" applyFont="1" applyFill="1" applyBorder="1" applyAlignment="1">
      <alignment horizontal="left"/>
    </xf>
    <xf numFmtId="0" fontId="1" fillId="8" borderId="5" xfId="0" applyFont="1" applyFill="1" applyBorder="1" applyAlignment="1">
      <alignment horizontal="center" wrapText="1"/>
    </xf>
    <xf numFmtId="0" fontId="1" fillId="8" borderId="5" xfId="0" applyFont="1" applyFill="1" applyBorder="1" applyAlignment="1">
      <alignment horizontal="center"/>
    </xf>
    <xf numFmtId="0" fontId="1" fillId="8" borderId="6" xfId="0" applyFont="1" applyFill="1" applyBorder="1" applyAlignment="1">
      <alignment horizontal="center" wrapText="1"/>
    </xf>
    <xf numFmtId="0" fontId="0" fillId="8" borderId="5" xfId="0" applyFill="1" applyBorder="1"/>
    <xf numFmtId="0" fontId="1" fillId="8" borderId="7" xfId="0" applyFont="1" applyFill="1" applyBorder="1" applyAlignment="1">
      <alignment horizontal="center"/>
    </xf>
    <xf numFmtId="0" fontId="1" fillId="8" borderId="18" xfId="0" applyFont="1" applyFill="1" applyBorder="1" applyAlignment="1">
      <alignment horizontal="right" vertical="top"/>
    </xf>
    <xf numFmtId="0" fontId="1" fillId="8" borderId="22" xfId="0" applyFont="1" applyFill="1" applyBorder="1" applyAlignment="1">
      <alignment horizontal="right" vertical="top"/>
    </xf>
    <xf numFmtId="0" fontId="1" fillId="8" borderId="8" xfId="0" applyFont="1" applyFill="1" applyBorder="1" applyAlignment="1">
      <alignment horizontal="center"/>
    </xf>
    <xf numFmtId="0" fontId="1" fillId="8" borderId="0" xfId="0" applyFont="1" applyFill="1" applyAlignment="1">
      <alignment horizontal="center"/>
    </xf>
    <xf numFmtId="0" fontId="1" fillId="8" borderId="0" xfId="0" applyFont="1" applyFill="1" applyAlignment="1">
      <alignment horizontal="center" wrapText="1"/>
    </xf>
    <xf numFmtId="0" fontId="1" fillId="8" borderId="26" xfId="0" applyFont="1" applyFill="1" applyBorder="1" applyAlignment="1">
      <alignment horizontal="center" wrapText="1"/>
    </xf>
    <xf numFmtId="0" fontId="1" fillId="8" borderId="0" xfId="0" applyFont="1" applyFill="1" applyAlignment="1">
      <alignment horizontal="right" vertical="top" wrapText="1"/>
    </xf>
    <xf numFmtId="0" fontId="1" fillId="7" borderId="18" xfId="0" applyFont="1" applyFill="1" applyBorder="1" applyAlignment="1">
      <alignment horizontal="right" vertical="top"/>
    </xf>
    <xf numFmtId="0" fontId="1" fillId="7" borderId="22" xfId="0" applyFont="1" applyFill="1" applyBorder="1" applyAlignment="1">
      <alignment horizontal="right" vertical="top"/>
    </xf>
    <xf numFmtId="0" fontId="1" fillId="7" borderId="8" xfId="0" applyFont="1" applyFill="1" applyBorder="1" applyAlignment="1">
      <alignment horizontal="center"/>
    </xf>
    <xf numFmtId="0" fontId="1" fillId="7" borderId="0" xfId="0" applyFont="1" applyFill="1" applyAlignment="1">
      <alignment horizontal="center"/>
    </xf>
    <xf numFmtId="0" fontId="1" fillId="7" borderId="0" xfId="0" applyFont="1" applyFill="1" applyAlignment="1">
      <alignment horizontal="center" wrapText="1"/>
    </xf>
    <xf numFmtId="0" fontId="1" fillId="7" borderId="26" xfId="0" applyFont="1" applyFill="1" applyBorder="1" applyAlignment="1">
      <alignment horizontal="center" wrapText="1"/>
    </xf>
    <xf numFmtId="165" fontId="5" fillId="6" borderId="37" xfId="0" applyNumberFormat="1" applyFont="1" applyFill="1" applyBorder="1" applyAlignment="1">
      <alignment horizontal="right"/>
    </xf>
    <xf numFmtId="165" fontId="4" fillId="6" borderId="37" xfId="0" applyNumberFormat="1" applyFont="1" applyFill="1" applyBorder="1" applyAlignment="1">
      <alignment horizontal="right"/>
    </xf>
    <xf numFmtId="165" fontId="0" fillId="6" borderId="37" xfId="0" applyNumberFormat="1" applyFill="1" applyBorder="1" applyAlignment="1">
      <alignment horizontal="right"/>
    </xf>
    <xf numFmtId="0" fontId="1" fillId="6" borderId="18" xfId="0" applyFont="1" applyFill="1" applyBorder="1" applyAlignment="1">
      <alignment horizontal="right" vertical="top"/>
    </xf>
    <xf numFmtId="0" fontId="1" fillId="6" borderId="22" xfId="0" applyFont="1" applyFill="1" applyBorder="1" applyAlignment="1">
      <alignment horizontal="right" vertical="top"/>
    </xf>
    <xf numFmtId="0" fontId="1" fillId="6" borderId="8" xfId="0" applyFont="1" applyFill="1" applyBorder="1" applyAlignment="1">
      <alignment horizontal="center"/>
    </xf>
    <xf numFmtId="0" fontId="1" fillId="6" borderId="0" xfId="0" applyFont="1" applyFill="1" applyAlignment="1">
      <alignment horizontal="center"/>
    </xf>
    <xf numFmtId="0" fontId="1" fillId="6" borderId="0" xfId="0" applyFont="1" applyFill="1" applyAlignment="1">
      <alignment horizontal="center" wrapText="1"/>
    </xf>
    <xf numFmtId="0" fontId="1" fillId="6" borderId="26" xfId="0" applyFont="1" applyFill="1" applyBorder="1" applyAlignment="1">
      <alignment horizontal="center"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0" xfId="0" applyBorder="1" applyAlignment="1">
      <alignment vertical="top"/>
    </xf>
    <xf numFmtId="0" fontId="0" fillId="0" borderId="21" xfId="0" applyBorder="1" applyAlignment="1">
      <alignment vertical="top"/>
    </xf>
    <xf numFmtId="0" fontId="3" fillId="6" borderId="15" xfId="0" applyFont="1" applyFill="1" applyBorder="1" applyAlignment="1">
      <alignment horizontal="center"/>
    </xf>
    <xf numFmtId="0" fontId="3" fillId="6" borderId="16" xfId="0" applyFont="1" applyFill="1" applyBorder="1" applyAlignment="1">
      <alignment horizontal="center"/>
    </xf>
    <xf numFmtId="0" fontId="3" fillId="6" borderId="17" xfId="0" applyFont="1" applyFill="1" applyBorder="1" applyAlignment="1">
      <alignment horizontal="center"/>
    </xf>
    <xf numFmtId="0" fontId="0" fillId="0" borderId="8" xfId="0" applyBorder="1" applyAlignment="1">
      <alignment horizontal="left"/>
    </xf>
    <xf numFmtId="0" fontId="0" fillId="0" borderId="0" xfId="0" applyAlignment="1">
      <alignment horizontal="left"/>
    </xf>
    <xf numFmtId="0" fontId="0" fillId="0" borderId="0" xfId="0" applyAlignment="1">
      <alignment horizontal="left" wrapText="1"/>
    </xf>
    <xf numFmtId="0" fontId="0" fillId="0" borderId="26" xfId="0" applyBorder="1" applyAlignment="1">
      <alignment horizontal="left" wrapText="1"/>
    </xf>
    <xf numFmtId="0" fontId="3" fillId="7" borderId="0" xfId="0" applyFont="1" applyFill="1" applyAlignment="1">
      <alignment horizontal="center"/>
    </xf>
    <xf numFmtId="0" fontId="0" fillId="0" borderId="1" xfId="0" applyBorder="1" applyAlignment="1">
      <alignment horizontal="left"/>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3" fillId="8" borderId="15" xfId="0" applyFont="1" applyFill="1" applyBorder="1" applyAlignment="1">
      <alignment horizontal="center"/>
    </xf>
    <xf numFmtId="0" fontId="3" fillId="8" borderId="16" xfId="0" applyFont="1" applyFill="1" applyBorder="1" applyAlignment="1">
      <alignment horizontal="center"/>
    </xf>
    <xf numFmtId="0" fontId="3" fillId="8" borderId="17" xfId="0" applyFont="1" applyFill="1" applyBorder="1" applyAlignment="1">
      <alignment horizontal="center"/>
    </xf>
    <xf numFmtId="0" fontId="0" fillId="0" borderId="21" xfId="0" applyBorder="1" applyAlignment="1">
      <alignment horizontal="left" vertical="top" wrapText="1"/>
    </xf>
    <xf numFmtId="0" fontId="0" fillId="0" borderId="36" xfId="0" applyBorder="1" applyAlignment="1">
      <alignment horizontal="left"/>
    </xf>
    <xf numFmtId="0" fontId="0" fillId="0" borderId="34" xfId="0" applyBorder="1" applyAlignment="1">
      <alignment horizontal="left"/>
    </xf>
    <xf numFmtId="0" fontId="0" fillId="0" borderId="34" xfId="0" applyBorder="1" applyAlignment="1">
      <alignment horizontal="left" wrapText="1"/>
    </xf>
    <xf numFmtId="0" fontId="0" fillId="0" borderId="35" xfId="0" applyBorder="1" applyAlignment="1">
      <alignment horizontal="left" wrapText="1"/>
    </xf>
  </cellXfs>
  <cellStyles count="4">
    <cellStyle name="Hyperlink 2" xfId="1" xr:uid="{E7543D18-2489-42CD-85A5-56465C3B350A}"/>
    <cellStyle name="Normal" xfId="0" builtinId="0"/>
    <cellStyle name="Normal 2" xfId="3" xr:uid="{0CE00B4A-42F3-4B1B-B173-29987252142B}"/>
    <cellStyle name="Normal 2 2" xfId="2" xr:uid="{B8EC6EFF-8DC7-4EE6-BD89-FC5E5844BF4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hyperlink" Target="#'User Guide'!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Front!Front"/><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hyperlink" Target="#Front!Front"/></Relationships>
</file>

<file path=xl/drawings/_rels/drawing4.xml.rels><?xml version="1.0" encoding="UTF-8" standalone="yes"?>
<Relationships xmlns="http://schemas.openxmlformats.org/package/2006/relationships"><Relationship Id="rId1" Type="http://schemas.openxmlformats.org/officeDocument/2006/relationships/hyperlink" Target="#Front!Front"/></Relationships>
</file>

<file path=xl/drawings/_rels/drawing5.xml.rels><?xml version="1.0" encoding="UTF-8" standalone="yes"?>
<Relationships xmlns="http://schemas.openxmlformats.org/package/2006/relationships"><Relationship Id="rId1" Type="http://schemas.openxmlformats.org/officeDocument/2006/relationships/hyperlink" Target="#Front!Front"/></Relationships>
</file>

<file path=xl/drawings/_rels/drawing6.xml.rels><?xml version="1.0" encoding="UTF-8" standalone="yes"?>
<Relationships xmlns="http://schemas.openxmlformats.org/package/2006/relationships"><Relationship Id="rId1" Type="http://schemas.openxmlformats.org/officeDocument/2006/relationships/hyperlink" Target="#Front!Front"/></Relationships>
</file>

<file path=xl/drawings/_rels/drawing7.xml.rels><?xml version="1.0" encoding="UTF-8" standalone="yes"?>
<Relationships xmlns="http://schemas.openxmlformats.org/package/2006/relationships"><Relationship Id="rId1" Type="http://schemas.openxmlformats.org/officeDocument/2006/relationships/hyperlink" Target="#Front!Front"/></Relationships>
</file>

<file path=xl/drawings/_rels/drawing8.xml.rels><?xml version="1.0" encoding="UTF-8" standalone="yes"?>
<Relationships xmlns="http://schemas.openxmlformats.org/package/2006/relationships"><Relationship Id="rId1" Type="http://schemas.openxmlformats.org/officeDocument/2006/relationships/hyperlink" Target="#Front!Front"/></Relationships>
</file>

<file path=xl/drawings/_rels/drawing9.xml.rels><?xml version="1.0" encoding="UTF-8" standalone="yes"?>
<Relationships xmlns="http://schemas.openxmlformats.org/package/2006/relationships"><Relationship Id="rId1" Type="http://schemas.openxmlformats.org/officeDocument/2006/relationships/hyperlink" Target="#Front!Front"/></Relationships>
</file>

<file path=xl/drawings/_rels/drawing10.xml.rels><?xml version="1.0" encoding="UTF-8" standalone="yes"?>
<Relationships xmlns="http://schemas.openxmlformats.org/package/2006/relationships"><Relationship Id="rId1" Type="http://schemas.openxmlformats.org/officeDocument/2006/relationships/hyperlink" Target="#Front!Front"/></Relationships>
</file>

<file path=xl/drawings/_rels/drawing11.xml.rels><?xml version="1.0" encoding="UTF-8" standalone="yes"?>
<Relationships xmlns="http://schemas.openxmlformats.org/package/2006/relationships"><Relationship Id="rId1" Type="http://schemas.openxmlformats.org/officeDocument/2006/relationships/hyperlink" Target="#Front!Front"/></Relationships>
</file>

<file path=xl/drawings/_rels/drawing12.xml.rels><?xml version="1.0" encoding="UTF-8" standalone="yes"?>
<Relationships xmlns="http://schemas.openxmlformats.org/package/2006/relationships"><Relationship Id="rId1" Type="http://schemas.openxmlformats.org/officeDocument/2006/relationships/hyperlink" Target="#Front!Front"/></Relationships>
</file>

<file path=xl/drawings/_rels/drawing13.xml.rels><?xml version="1.0" encoding="UTF-8" standalone="yes"?>
<Relationships xmlns="http://schemas.openxmlformats.org/package/2006/relationships"><Relationship Id="rId1" Type="http://schemas.openxmlformats.org/officeDocument/2006/relationships/hyperlink" Target="#Front!Front"/></Relationships>
</file>

<file path=xl/drawings/_rels/drawing14.xml.rels><?xml version="1.0" encoding="UTF-8" standalone="yes"?>
<Relationships xmlns="http://schemas.openxmlformats.org/package/2006/relationships"><Relationship Id="rId1" Type="http://schemas.openxmlformats.org/officeDocument/2006/relationships/hyperlink" Target="#Front!Front"/></Relationships>
</file>

<file path=xl/drawings/_rels/drawing15.xml.rels><?xml version="1.0" encoding="UTF-8" standalone="yes"?>
<Relationships xmlns="http://schemas.openxmlformats.org/package/2006/relationships"><Relationship Id="rId1" Type="http://schemas.openxmlformats.org/officeDocument/2006/relationships/hyperlink" Target="#Front!Front"/></Relationships>
</file>

<file path=xl/drawings/_rels/drawing16.xml.rels><?xml version="1.0" encoding="UTF-8" standalone="yes"?>
<Relationships xmlns="http://schemas.openxmlformats.org/package/2006/relationships"><Relationship Id="rId1" Type="http://schemas.openxmlformats.org/officeDocument/2006/relationships/hyperlink" Target="#Front!Front"/></Relationships>
</file>

<file path=xl/drawings/_rels/drawing17.xml.rels><?xml version="1.0" encoding="UTF-8" standalone="yes"?>
<Relationships xmlns="http://schemas.openxmlformats.org/package/2006/relationships"><Relationship Id="rId1" Type="http://schemas.openxmlformats.org/officeDocument/2006/relationships/hyperlink" Target="#Front!Front"/></Relationships>
</file>

<file path=xl/drawings/_rels/drawing18.xml.rels><?xml version="1.0" encoding="UTF-8" standalone="yes"?>
<Relationships xmlns="http://schemas.openxmlformats.org/package/2006/relationships"><Relationship Id="rId1" Type="http://schemas.openxmlformats.org/officeDocument/2006/relationships/hyperlink" Target="#Front!Front"/></Relationships>
</file>

<file path=xl/drawings/_rels/drawing19.xml.rels><?xml version="1.0" encoding="UTF-8" standalone="yes"?>
<Relationships xmlns="http://schemas.openxmlformats.org/package/2006/relationships"><Relationship Id="rId1" Type="http://schemas.openxmlformats.org/officeDocument/2006/relationships/hyperlink" Target="#Front!Front"/></Relationships>
</file>

<file path=xl/drawings/_rels/drawing20.xml.rels><?xml version="1.0" encoding="UTF-8" standalone="yes"?>
<Relationships xmlns="http://schemas.openxmlformats.org/package/2006/relationships"><Relationship Id="rId1" Type="http://schemas.openxmlformats.org/officeDocument/2006/relationships/hyperlink" Target="#Front!Front"/></Relationships>
</file>

<file path=xl/drawings/_rels/drawing21.xml.rels><?xml version="1.0" encoding="UTF-8" standalone="yes"?>
<Relationships xmlns="http://schemas.openxmlformats.org/package/2006/relationships"><Relationship Id="rId1" Type="http://schemas.openxmlformats.org/officeDocument/2006/relationships/hyperlink" Target="#Front!Front"/></Relationships>
</file>

<file path=xl/drawings/_rels/drawing22.xml.rels><?xml version="1.0" encoding="UTF-8" standalone="yes"?>
<Relationships xmlns="http://schemas.openxmlformats.org/package/2006/relationships"><Relationship Id="rId1" Type="http://schemas.openxmlformats.org/officeDocument/2006/relationships/hyperlink" Target="#Front!Front"/></Relationships>
</file>

<file path=xl/drawings/_rels/drawing23.xml.rels><?xml version="1.0" encoding="UTF-8" standalone="yes"?>
<Relationships xmlns="http://schemas.openxmlformats.org/package/2006/relationships"><Relationship Id="rId1" Type="http://schemas.openxmlformats.org/officeDocument/2006/relationships/hyperlink" Target="#Front!Front"/></Relationships>
</file>

<file path=xl/drawings/_rels/drawing24.xml.rels><?xml version="1.0" encoding="UTF-8" standalone="yes"?>
<Relationships xmlns="http://schemas.openxmlformats.org/package/2006/relationships"><Relationship Id="rId1" Type="http://schemas.openxmlformats.org/officeDocument/2006/relationships/hyperlink" Target="#Front!Front"/></Relationships>
</file>

<file path=xl/drawings/_rels/drawing25.xml.rels><?xml version="1.0" encoding="UTF-8" standalone="yes"?>
<Relationships xmlns="http://schemas.openxmlformats.org/package/2006/relationships"><Relationship Id="rId1" Type="http://schemas.openxmlformats.org/officeDocument/2006/relationships/hyperlink" Target="#Front!Front"/></Relationships>
</file>

<file path=xl/drawings/_rels/drawing26.xml.rels><?xml version="1.0" encoding="UTF-8" standalone="yes"?>
<Relationships xmlns="http://schemas.openxmlformats.org/package/2006/relationships"><Relationship Id="rId1" Type="http://schemas.openxmlformats.org/officeDocument/2006/relationships/hyperlink" Target="#Front!Front"/></Relationships>
</file>

<file path=xl/drawings/_rels/drawing27.xml.rels><?xml version="1.0" encoding="UTF-8" standalone="yes"?>
<Relationships xmlns="http://schemas.openxmlformats.org/package/2006/relationships"><Relationship Id="rId1" Type="http://schemas.openxmlformats.org/officeDocument/2006/relationships/hyperlink" Target="#Front!Front"/></Relationships>
</file>

<file path=xl/drawings/_rels/drawing28.xml.rels><?xml version="1.0" encoding="UTF-8" standalone="yes"?>
<Relationships xmlns="http://schemas.openxmlformats.org/package/2006/relationships"><Relationship Id="rId1" Type="http://schemas.openxmlformats.org/officeDocument/2006/relationships/hyperlink" Target="#Front!Front"/></Relationships>
</file>

<file path=xl/drawings/_rels/drawing29.xml.rels><?xml version="1.0" encoding="UTF-8" standalone="yes"?>
<Relationships xmlns="http://schemas.openxmlformats.org/package/2006/relationships"><Relationship Id="rId1" Type="http://schemas.openxmlformats.org/officeDocument/2006/relationships/hyperlink" Target="#Front!Front"/></Relationships>
</file>

<file path=xl/drawings/_rels/drawing30.xml.rels><?xml version="1.0" encoding="UTF-8" standalone="yes"?>
<Relationships xmlns="http://schemas.openxmlformats.org/package/2006/relationships"><Relationship Id="rId1" Type="http://schemas.openxmlformats.org/officeDocument/2006/relationships/hyperlink" Target="#Front!Front"/></Relationships>
</file>

<file path=xl/drawings/_rels/drawing31.xml.rels><?xml version="1.0" encoding="UTF-8" standalone="yes"?>
<Relationships xmlns="http://schemas.openxmlformats.org/package/2006/relationships"><Relationship Id="rId1" Type="http://schemas.openxmlformats.org/officeDocument/2006/relationships/hyperlink" Target="#Front!Front"/></Relationships>
</file>

<file path=xl/drawings/_rels/drawing32.xml.rels><?xml version="1.0" encoding="UTF-8" standalone="yes"?>
<Relationships xmlns="http://schemas.openxmlformats.org/package/2006/relationships"><Relationship Id="rId1" Type="http://schemas.openxmlformats.org/officeDocument/2006/relationships/hyperlink" Target="#Front!Front"/></Relationships>
</file>

<file path=xl/drawings/_rels/drawing33.xml.rels><?xml version="1.0" encoding="UTF-8" standalone="yes"?>
<Relationships xmlns="http://schemas.openxmlformats.org/package/2006/relationships"><Relationship Id="rId1" Type="http://schemas.openxmlformats.org/officeDocument/2006/relationships/hyperlink" Target="#Front!Front"/></Relationships>
</file>

<file path=xl/drawings/_rels/drawing34.xml.rels><?xml version="1.0" encoding="UTF-8" standalone="yes"?>
<Relationships xmlns="http://schemas.openxmlformats.org/package/2006/relationships"><Relationship Id="rId1" Type="http://schemas.openxmlformats.org/officeDocument/2006/relationships/hyperlink" Target="#Front!Front"/></Relationships>
</file>

<file path=xl/drawings/_rels/drawing35.xml.rels><?xml version="1.0" encoding="UTF-8" standalone="yes"?>
<Relationships xmlns="http://schemas.openxmlformats.org/package/2006/relationships"><Relationship Id="rId1" Type="http://schemas.openxmlformats.org/officeDocument/2006/relationships/hyperlink" Target="#Front!Front"/></Relationships>
</file>

<file path=xl/drawings/_rels/drawing36.xml.rels><?xml version="1.0" encoding="UTF-8" standalone="yes"?>
<Relationships xmlns="http://schemas.openxmlformats.org/package/2006/relationships"><Relationship Id="rId1" Type="http://schemas.openxmlformats.org/officeDocument/2006/relationships/hyperlink" Target="#Front!Front"/></Relationships>
</file>

<file path=xl/drawings/_rels/drawing37.xml.rels><?xml version="1.0" encoding="UTF-8" standalone="yes"?>
<Relationships xmlns="http://schemas.openxmlformats.org/package/2006/relationships"><Relationship Id="rId1" Type="http://schemas.openxmlformats.org/officeDocument/2006/relationships/hyperlink" Target="#Front!Front"/></Relationships>
</file>

<file path=xl/drawings/_rels/drawing38.xml.rels><?xml version="1.0" encoding="UTF-8" standalone="yes"?>
<Relationships xmlns="http://schemas.openxmlformats.org/package/2006/relationships"><Relationship Id="rId1" Type="http://schemas.openxmlformats.org/officeDocument/2006/relationships/hyperlink" Target="#Front!Front"/></Relationships>
</file>

<file path=xl/drawings/_rels/drawing39.xml.rels><?xml version="1.0" encoding="UTF-8" standalone="yes"?>
<Relationships xmlns="http://schemas.openxmlformats.org/package/2006/relationships"><Relationship Id="rId1" Type="http://schemas.openxmlformats.org/officeDocument/2006/relationships/hyperlink" Target="#Front!Front"/></Relationships>
</file>

<file path=xl/drawings/_rels/drawing40.xml.rels><?xml version="1.0" encoding="UTF-8" standalone="yes"?>
<Relationships xmlns="http://schemas.openxmlformats.org/package/2006/relationships"><Relationship Id="rId1" Type="http://schemas.openxmlformats.org/officeDocument/2006/relationships/hyperlink" Target="#Front!Front"/></Relationships>
</file>

<file path=xl/drawings/_rels/drawing41.xml.rels><?xml version="1.0" encoding="UTF-8" standalone="yes"?>
<Relationships xmlns="http://schemas.openxmlformats.org/package/2006/relationships"><Relationship Id="rId1" Type="http://schemas.openxmlformats.org/officeDocument/2006/relationships/hyperlink" Target="#Front!Front"/></Relationships>
</file>

<file path=xl/drawings/_rels/drawing42.xml.rels><?xml version="1.0" encoding="UTF-8" standalone="yes"?>
<Relationships xmlns="http://schemas.openxmlformats.org/package/2006/relationships"><Relationship Id="rId1" Type="http://schemas.openxmlformats.org/officeDocument/2006/relationships/hyperlink" Target="#Front!Front"/></Relationships>
</file>

<file path=xl/drawings/_rels/drawing43.xml.rels><?xml version="1.0" encoding="UTF-8" standalone="yes"?>
<Relationships xmlns="http://schemas.openxmlformats.org/package/2006/relationships"><Relationship Id="rId1" Type="http://schemas.openxmlformats.org/officeDocument/2006/relationships/hyperlink" Target="#Front!Front"/></Relationships>
</file>

<file path=xl/drawings/_rels/drawing44.xml.rels><?xml version="1.0" encoding="UTF-8" standalone="yes"?>
<Relationships xmlns="http://schemas.openxmlformats.org/package/2006/relationships"><Relationship Id="rId1" Type="http://schemas.openxmlformats.org/officeDocument/2006/relationships/hyperlink" Target="#Front!Front"/></Relationships>
</file>

<file path=xl/drawings/_rels/drawing45.xml.rels><?xml version="1.0" encoding="UTF-8" standalone="yes"?>
<Relationships xmlns="http://schemas.openxmlformats.org/package/2006/relationships"><Relationship Id="rId1" Type="http://schemas.openxmlformats.org/officeDocument/2006/relationships/hyperlink" Target="#Front!Front"/></Relationships>
</file>

<file path=xl/drawings/_rels/drawing46.xml.rels><?xml version="1.0" encoding="UTF-8" standalone="yes"?>
<Relationships xmlns="http://schemas.openxmlformats.org/package/2006/relationships"><Relationship Id="rId1" Type="http://schemas.openxmlformats.org/officeDocument/2006/relationships/hyperlink" Target="#Front!Front"/></Relationships>
</file>

<file path=xl/drawings/_rels/drawing47.xml.rels><?xml version="1.0" encoding="UTF-8" standalone="yes"?>
<Relationships xmlns="http://schemas.openxmlformats.org/package/2006/relationships"><Relationship Id="rId1" Type="http://schemas.openxmlformats.org/officeDocument/2006/relationships/hyperlink" Target="#Front!Front"/></Relationships>
</file>

<file path=xl/drawings/_rels/drawing48.xml.rels><?xml version="1.0" encoding="UTF-8" standalone="yes"?>
<Relationships xmlns="http://schemas.openxmlformats.org/package/2006/relationships"><Relationship Id="rId1" Type="http://schemas.openxmlformats.org/officeDocument/2006/relationships/hyperlink" Target="#Front!Front"/></Relationships>
</file>

<file path=xl/drawings/_rels/drawing49.xml.rels><?xml version="1.0" encoding="UTF-8" standalone="yes"?>
<Relationships xmlns="http://schemas.openxmlformats.org/package/2006/relationships"><Relationship Id="rId1" Type="http://schemas.openxmlformats.org/officeDocument/2006/relationships/hyperlink" Target="#Front!Front"/></Relationships>
</file>

<file path=xl/drawings/_rels/drawing50.xml.rels><?xml version="1.0" encoding="UTF-8" standalone="yes"?>
<Relationships xmlns="http://schemas.openxmlformats.org/package/2006/relationships"><Relationship Id="rId1" Type="http://schemas.openxmlformats.org/officeDocument/2006/relationships/hyperlink" Target="#Front!Front"/></Relationships>
</file>

<file path=xl/drawings/_rels/drawing51.xml.rels><?xml version="1.0" encoding="UTF-8" standalone="yes"?>
<Relationships xmlns="http://schemas.openxmlformats.org/package/2006/relationships"><Relationship Id="rId1" Type="http://schemas.openxmlformats.org/officeDocument/2006/relationships/hyperlink" Target="#Front!Front"/></Relationships>
</file>

<file path=xl/drawings/_rels/drawing52.xml.rels><?xml version="1.0" encoding="UTF-8" standalone="yes"?>
<Relationships xmlns="http://schemas.openxmlformats.org/package/2006/relationships"><Relationship Id="rId1" Type="http://schemas.openxmlformats.org/officeDocument/2006/relationships/hyperlink" Target="#Front!Front"/></Relationships>
</file>

<file path=xl/drawings/_rels/drawing53.xml.rels><?xml version="1.0" encoding="UTF-8" standalone="yes"?>
<Relationships xmlns="http://schemas.openxmlformats.org/package/2006/relationships"><Relationship Id="rId1" Type="http://schemas.openxmlformats.org/officeDocument/2006/relationships/hyperlink" Target="#Front!Front"/></Relationships>
</file>

<file path=xl/drawings/_rels/drawing54.xml.rels><?xml version="1.0" encoding="UTF-8" standalone="yes"?>
<Relationships xmlns="http://schemas.openxmlformats.org/package/2006/relationships"><Relationship Id="rId1" Type="http://schemas.openxmlformats.org/officeDocument/2006/relationships/hyperlink" Target="#Front!Front"/></Relationships>
</file>

<file path=xl/drawings/_rels/drawing55.xml.rels><?xml version="1.0" encoding="UTF-8" standalone="yes"?>
<Relationships xmlns="http://schemas.openxmlformats.org/package/2006/relationships"><Relationship Id="rId1" Type="http://schemas.openxmlformats.org/officeDocument/2006/relationships/hyperlink" Target="#Front!Front"/></Relationships>
</file>

<file path=xl/drawings/_rels/drawing56.xml.rels><?xml version="1.0" encoding="UTF-8" standalone="yes"?>
<Relationships xmlns="http://schemas.openxmlformats.org/package/2006/relationships"><Relationship Id="rId1" Type="http://schemas.openxmlformats.org/officeDocument/2006/relationships/hyperlink" Target="#Front!Front"/></Relationships>
</file>

<file path=xl/drawings/_rels/drawing57.xml.rels><?xml version="1.0" encoding="UTF-8" standalone="yes"?>
<Relationships xmlns="http://schemas.openxmlformats.org/package/2006/relationships"><Relationship Id="rId1" Type="http://schemas.openxmlformats.org/officeDocument/2006/relationships/hyperlink" Target="#Front!Front"/></Relationships>
</file>

<file path=xl/drawings/_rels/drawing58.xml.rels><?xml version="1.0" encoding="UTF-8" standalone="yes"?>
<Relationships xmlns="http://schemas.openxmlformats.org/package/2006/relationships"><Relationship Id="rId1" Type="http://schemas.openxmlformats.org/officeDocument/2006/relationships/hyperlink" Target="#Front!Front"/></Relationships>
</file>

<file path=xl/drawings/_rels/drawing59.xml.rels><?xml version="1.0" encoding="UTF-8" standalone="yes"?>
<Relationships xmlns="http://schemas.openxmlformats.org/package/2006/relationships"><Relationship Id="rId1" Type="http://schemas.openxmlformats.org/officeDocument/2006/relationships/hyperlink" Target="#Front!Front"/></Relationships>
</file>

<file path=xl/drawings/_rels/drawing60.xml.rels><?xml version="1.0" encoding="UTF-8" standalone="yes"?>
<Relationships xmlns="http://schemas.openxmlformats.org/package/2006/relationships"><Relationship Id="rId1" Type="http://schemas.openxmlformats.org/officeDocument/2006/relationships/hyperlink" Target="#Front!Front"/></Relationships>
</file>

<file path=xl/drawings/_rels/drawing61.xml.rels><?xml version="1.0" encoding="UTF-8" standalone="yes"?>
<Relationships xmlns="http://schemas.openxmlformats.org/package/2006/relationships"><Relationship Id="rId1" Type="http://schemas.openxmlformats.org/officeDocument/2006/relationships/hyperlink" Target="#Front!Front"/></Relationships>
</file>

<file path=xl/drawings/_rels/drawing62.xml.rels><?xml version="1.0" encoding="UTF-8" standalone="yes"?>
<Relationships xmlns="http://schemas.openxmlformats.org/package/2006/relationships"><Relationship Id="rId1" Type="http://schemas.openxmlformats.org/officeDocument/2006/relationships/hyperlink" Target="#Front!Front"/></Relationships>
</file>

<file path=xl/drawings/_rels/drawing63.xml.rels><?xml version="1.0" encoding="UTF-8" standalone="yes"?>
<Relationships xmlns="http://schemas.openxmlformats.org/package/2006/relationships"><Relationship Id="rId1" Type="http://schemas.openxmlformats.org/officeDocument/2006/relationships/hyperlink" Target="#Front!Front"/></Relationships>
</file>

<file path=xl/drawings/_rels/drawing64.xml.rels><?xml version="1.0" encoding="UTF-8" standalone="yes"?>
<Relationships xmlns="http://schemas.openxmlformats.org/package/2006/relationships"><Relationship Id="rId1" Type="http://schemas.openxmlformats.org/officeDocument/2006/relationships/hyperlink" Target="#Front!Front"/></Relationships>
</file>

<file path=xl/drawings/_rels/drawing65.xml.rels><?xml version="1.0" encoding="UTF-8" standalone="yes"?>
<Relationships xmlns="http://schemas.openxmlformats.org/package/2006/relationships"><Relationship Id="rId1" Type="http://schemas.openxmlformats.org/officeDocument/2006/relationships/hyperlink" Target="#Front!Front"/></Relationships>
</file>

<file path=xl/drawings/_rels/drawing66.xml.rels><?xml version="1.0" encoding="UTF-8" standalone="yes"?>
<Relationships xmlns="http://schemas.openxmlformats.org/package/2006/relationships"><Relationship Id="rId1" Type="http://schemas.openxmlformats.org/officeDocument/2006/relationships/hyperlink" Target="#Front!Front"/></Relationships>
</file>

<file path=xl/drawings/_rels/drawing67.xml.rels><?xml version="1.0" encoding="UTF-8" standalone="yes"?>
<Relationships xmlns="http://schemas.openxmlformats.org/package/2006/relationships"><Relationship Id="rId1" Type="http://schemas.openxmlformats.org/officeDocument/2006/relationships/hyperlink" Target="#Front!Front"/></Relationships>
</file>

<file path=xl/drawings/_rels/drawing68.xml.rels><?xml version="1.0" encoding="UTF-8" standalone="yes"?>
<Relationships xmlns="http://schemas.openxmlformats.org/package/2006/relationships"><Relationship Id="rId1" Type="http://schemas.openxmlformats.org/officeDocument/2006/relationships/hyperlink" Target="#Front!Front"/></Relationships>
</file>

<file path=xl/drawings/_rels/drawing69.xml.rels><?xml version="1.0" encoding="UTF-8" standalone="yes"?>
<Relationships xmlns="http://schemas.openxmlformats.org/package/2006/relationships"><Relationship Id="rId1" Type="http://schemas.openxmlformats.org/officeDocument/2006/relationships/hyperlink" Target="#Front!Front"/></Relationships>
</file>

<file path=xl/drawings/_rels/drawing70.xml.rels><?xml version="1.0" encoding="UTF-8" standalone="yes"?>
<Relationships xmlns="http://schemas.openxmlformats.org/package/2006/relationships"><Relationship Id="rId1" Type="http://schemas.openxmlformats.org/officeDocument/2006/relationships/hyperlink" Target="#Front!Front"/></Relationships>
</file>

<file path=xl/drawings/_rels/drawing71.xml.rels><?xml version="1.0" encoding="UTF-8" standalone="yes"?>
<Relationships xmlns="http://schemas.openxmlformats.org/package/2006/relationships"><Relationship Id="rId1" Type="http://schemas.openxmlformats.org/officeDocument/2006/relationships/hyperlink" Target="#Front!Front"/></Relationships>
</file>

<file path=xl/drawings/_rels/drawing72.xml.rels><?xml version="1.0" encoding="UTF-8" standalone="yes"?>
<Relationships xmlns="http://schemas.openxmlformats.org/package/2006/relationships"><Relationship Id="rId1" Type="http://schemas.openxmlformats.org/officeDocument/2006/relationships/hyperlink" Target="#Front!Front"/></Relationships>
</file>

<file path=xl/drawings/_rels/drawing73.xml.rels><?xml version="1.0" encoding="UTF-8" standalone="yes"?>
<Relationships xmlns="http://schemas.openxmlformats.org/package/2006/relationships"><Relationship Id="rId1" Type="http://schemas.openxmlformats.org/officeDocument/2006/relationships/hyperlink" Target="#Front!Front"/></Relationships>
</file>

<file path=xl/drawings/_rels/drawing74.xml.rels><?xml version="1.0" encoding="UTF-8" standalone="yes"?>
<Relationships xmlns="http://schemas.openxmlformats.org/package/2006/relationships"><Relationship Id="rId1" Type="http://schemas.openxmlformats.org/officeDocument/2006/relationships/hyperlink" Target="#Front!Front"/></Relationships>
</file>

<file path=xl/drawings/_rels/drawing75.xml.rels><?xml version="1.0" encoding="UTF-8" standalone="yes"?>
<Relationships xmlns="http://schemas.openxmlformats.org/package/2006/relationships"><Relationship Id="rId1" Type="http://schemas.openxmlformats.org/officeDocument/2006/relationships/hyperlink" Target="#Front!Front"/></Relationships>
</file>

<file path=xl/drawings/_rels/drawing76.xml.rels><?xml version="1.0" encoding="UTF-8" standalone="yes"?>
<Relationships xmlns="http://schemas.openxmlformats.org/package/2006/relationships"><Relationship Id="rId1" Type="http://schemas.openxmlformats.org/officeDocument/2006/relationships/hyperlink" Target="#Front!Front"/></Relationships>
</file>

<file path=xl/drawings/_rels/drawing77.xml.rels><?xml version="1.0" encoding="UTF-8" standalone="yes"?>
<Relationships xmlns="http://schemas.openxmlformats.org/package/2006/relationships"><Relationship Id="rId1" Type="http://schemas.openxmlformats.org/officeDocument/2006/relationships/hyperlink" Target="#Front!Front"/></Relationships>
</file>

<file path=xl/drawings/_rels/drawing78.xml.rels><?xml version="1.0" encoding="UTF-8" standalone="yes"?>
<Relationships xmlns="http://schemas.openxmlformats.org/package/2006/relationships"><Relationship Id="rId1" Type="http://schemas.openxmlformats.org/officeDocument/2006/relationships/hyperlink" Target="#Front!Front"/></Relationships>
</file>

<file path=xl/drawings/_rels/drawing79.xml.rels><?xml version="1.0" encoding="UTF-8" standalone="yes"?>
<Relationships xmlns="http://schemas.openxmlformats.org/package/2006/relationships"><Relationship Id="rId1" Type="http://schemas.openxmlformats.org/officeDocument/2006/relationships/hyperlink" Target="#Front!Front"/></Relationships>
</file>

<file path=xl/drawings/_rels/drawing80.xml.rels><?xml version="1.0" encoding="UTF-8" standalone="yes"?>
<Relationships xmlns="http://schemas.openxmlformats.org/package/2006/relationships"><Relationship Id="rId1" Type="http://schemas.openxmlformats.org/officeDocument/2006/relationships/hyperlink" Target="#Front!Front"/></Relationships>
</file>

<file path=xl/drawings/_rels/drawing81.xml.rels><?xml version="1.0" encoding="UTF-8" standalone="yes"?>
<Relationships xmlns="http://schemas.openxmlformats.org/package/2006/relationships"><Relationship Id="rId1" Type="http://schemas.openxmlformats.org/officeDocument/2006/relationships/hyperlink" Target="#Front!Front"/></Relationships>
</file>

<file path=xl/drawings/_rels/drawing82.xml.rels><?xml version="1.0" encoding="UTF-8" standalone="yes"?>
<Relationships xmlns="http://schemas.openxmlformats.org/package/2006/relationships"><Relationship Id="rId1" Type="http://schemas.openxmlformats.org/officeDocument/2006/relationships/hyperlink" Target="#Front!Front"/></Relationships>
</file>

<file path=xl/drawings/_rels/drawing83.xml.rels><?xml version="1.0" encoding="UTF-8" standalone="yes"?>
<Relationships xmlns="http://schemas.openxmlformats.org/package/2006/relationships"><Relationship Id="rId1" Type="http://schemas.openxmlformats.org/officeDocument/2006/relationships/hyperlink" Target="#Front!Front"/></Relationships>
</file>

<file path=xl/drawings/_rels/drawing84.xml.rels><?xml version="1.0" encoding="UTF-8" standalone="yes"?>
<Relationships xmlns="http://schemas.openxmlformats.org/package/2006/relationships"><Relationship Id="rId1" Type="http://schemas.openxmlformats.org/officeDocument/2006/relationships/hyperlink" Target="#Front!Front"/></Relationships>
</file>

<file path=xl/drawings/_rels/drawing85.xml.rels><?xml version="1.0" encoding="UTF-8" standalone="yes"?>
<Relationships xmlns="http://schemas.openxmlformats.org/package/2006/relationships"><Relationship Id="rId1" Type="http://schemas.openxmlformats.org/officeDocument/2006/relationships/hyperlink" Target="#Front!Front"/></Relationships>
</file>

<file path=xl/drawings/_rels/drawing86.xml.rels><?xml version="1.0" encoding="UTF-8" standalone="yes"?>
<Relationships xmlns="http://schemas.openxmlformats.org/package/2006/relationships"><Relationship Id="rId1" Type="http://schemas.openxmlformats.org/officeDocument/2006/relationships/hyperlink" Target="#Front!Front"/></Relationships>
</file>

<file path=xl/drawings/_rels/drawing87.xml.rels><?xml version="1.0" encoding="UTF-8" standalone="yes"?>
<Relationships xmlns="http://schemas.openxmlformats.org/package/2006/relationships"><Relationship Id="rId1" Type="http://schemas.openxmlformats.org/officeDocument/2006/relationships/hyperlink" Target="#Front!Front"/></Relationships>
</file>

<file path=xl/drawings/_rels/drawing88.xml.rels><?xml version="1.0" encoding="UTF-8" standalone="yes"?>
<Relationships xmlns="http://schemas.openxmlformats.org/package/2006/relationships"><Relationship Id="rId1" Type="http://schemas.openxmlformats.org/officeDocument/2006/relationships/hyperlink" Target="#Front!Front"/></Relationships>
</file>

<file path=xl/drawings/_rels/drawing89.xml.rels><?xml version="1.0" encoding="UTF-8" standalone="yes"?>
<Relationships xmlns="http://schemas.openxmlformats.org/package/2006/relationships"><Relationship Id="rId1" Type="http://schemas.openxmlformats.org/officeDocument/2006/relationships/hyperlink" Target="#Front!Front"/></Relationships>
</file>

<file path=xl/drawings/_rels/drawing90.xml.rels><?xml version="1.0" encoding="UTF-8" standalone="yes"?>
<Relationships xmlns="http://schemas.openxmlformats.org/package/2006/relationships"><Relationship Id="rId1" Type="http://schemas.openxmlformats.org/officeDocument/2006/relationships/hyperlink" Target="#Front!Front"/></Relationships>
</file>

<file path=xl/drawings/_rels/drawing91.xml.rels><?xml version="1.0" encoding="UTF-8" standalone="yes"?>
<Relationships xmlns="http://schemas.openxmlformats.org/package/2006/relationships"><Relationship Id="rId1" Type="http://schemas.openxmlformats.org/officeDocument/2006/relationships/hyperlink" Target="#Front!Front"/></Relationships>
</file>

<file path=xl/drawings/_rels/drawing92.xml.rels><?xml version="1.0" encoding="UTF-8" standalone="yes"?>
<Relationships xmlns="http://schemas.openxmlformats.org/package/2006/relationships"><Relationship Id="rId1" Type="http://schemas.openxmlformats.org/officeDocument/2006/relationships/hyperlink" Target="#Front!Front"/></Relationships>
</file>

<file path=xl/drawings/_rels/drawing93.xml.rels><?xml version="1.0" encoding="UTF-8" standalone="yes"?>
<Relationships xmlns="http://schemas.openxmlformats.org/package/2006/relationships"><Relationship Id="rId1" Type="http://schemas.openxmlformats.org/officeDocument/2006/relationships/hyperlink" Target="#Front!Front"/></Relationships>
</file>

<file path=xl/drawings/drawing1.xml><?xml version="1.0" encoding="utf-8"?>
<xdr:wsDr xmlns:xdr="http://schemas.openxmlformats.org/drawingml/2006/spreadsheetDrawing" xmlns:a="http://schemas.openxmlformats.org/drawingml/2006/main">
  <xdr:twoCellAnchor>
    <xdr:from>
      <xdr:col>7</xdr:col>
      <xdr:colOff>536574</xdr:colOff>
      <xdr:row>0</xdr:row>
      <xdr:rowOff>150812</xdr:rowOff>
    </xdr:from>
    <xdr:to>
      <xdr:col>11</xdr:col>
      <xdr:colOff>19051</xdr:colOff>
      <xdr:row>2</xdr:row>
      <xdr:rowOff>47625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53DA876C-1D23-4A48-BFA8-89F566EF75DC}"/>
            </a:ext>
          </a:extLst>
        </xdr:cNvPr>
        <xdr:cNvSpPr txBox="1"/>
      </xdr:nvSpPr>
      <xdr:spPr>
        <a:xfrm>
          <a:off x="5003799" y="150812"/>
          <a:ext cx="2035177" cy="255588"/>
        </a:xfrm>
        <a:prstGeom prst="rect">
          <a:avLst/>
        </a:prstGeom>
        <a:solidFill>
          <a:schemeClr val="bg1">
            <a:lumMod val="95000"/>
          </a:schemeClr>
        </a:solidFill>
        <a:ln>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GB" sz="1800" b="1">
              <a:solidFill>
                <a:sysClr val="windowText" lastClr="000000"/>
              </a:solidFill>
            </a:rPr>
            <a:t>User Guide</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1554957</xdr:colOff>
      <xdr:row>22</xdr:row>
      <xdr:rowOff>3967</xdr:rowOff>
    </xdr:from>
    <xdr:to>
      <xdr:col>8</xdr:col>
      <xdr:colOff>182562</xdr:colOff>
      <xdr:row>23</xdr:row>
      <xdr:rowOff>27781</xdr:rowOff>
    </xdr:to>
    <xdr:cxnSp macro="">
      <xdr:nvCxnSpPr>
        <xdr:cNvPr id="3" name="Connector: Elbow 2">
          <a:extLst>
            <a:ext uri="{FF2B5EF4-FFF2-40B4-BE49-F238E27FC236}">
              <a16:creationId xmlns:a16="http://schemas.microsoft.com/office/drawing/2014/main" id="{1166CBBD-60E4-40DF-9809-9E3FC55C25CF}"/>
            </a:ext>
            <a:ext uri="{C183D7F6-B498-43B3-948B-1728B52AA6E4}">
              <adec:decorative xmlns:adec="http://schemas.microsoft.com/office/drawing/2017/decorative" val="1"/>
            </a:ext>
          </a:extLst>
        </xdr:cNvPr>
        <xdr:cNvCxnSpPr/>
      </xdr:nvCxnSpPr>
      <xdr:spPr>
        <a:xfrm>
          <a:off x="3990182" y="6407942"/>
          <a:ext cx="5980905" cy="204789"/>
        </a:xfrm>
        <a:prstGeom prst="bentConnector3">
          <a:avLst>
            <a:gd name="adj1" fmla="val -7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226219</xdr:colOff>
      <xdr:row>5</xdr:row>
      <xdr:rowOff>5557</xdr:rowOff>
    </xdr:from>
    <xdr:ext cx="2865437" cy="858044"/>
    <xdr:pic>
      <xdr:nvPicPr>
        <xdr:cNvPr id="5" name="Picture 4">
          <a:extLst>
            <a:ext uri="{FF2B5EF4-FFF2-40B4-BE49-F238E27FC236}">
              <a16:creationId xmlns:a16="http://schemas.microsoft.com/office/drawing/2014/main" id="{94F83B4E-ADC3-4A81-B60A-4F8B3B79EF42}"/>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srcRect r="71" b="47685"/>
        <a:stretch/>
      </xdr:blipFill>
      <xdr:spPr>
        <a:xfrm>
          <a:off x="8798719" y="1104107"/>
          <a:ext cx="2865437" cy="858044"/>
        </a:xfrm>
        <a:prstGeom prst="rect">
          <a:avLst/>
        </a:prstGeom>
      </xdr:spPr>
    </xdr:pic>
    <xdr:clientData/>
  </xdr:oneCellAnchor>
  <xdr:oneCellAnchor>
    <xdr:from>
      <xdr:col>3</xdr:col>
      <xdr:colOff>605632</xdr:colOff>
      <xdr:row>19</xdr:row>
      <xdr:rowOff>17751</xdr:rowOff>
    </xdr:from>
    <xdr:ext cx="7506494" cy="352136"/>
    <xdr:pic>
      <xdr:nvPicPr>
        <xdr:cNvPr id="6" name="Picture 5">
          <a:extLst>
            <a:ext uri="{FF2B5EF4-FFF2-40B4-BE49-F238E27FC236}">
              <a16:creationId xmlns:a16="http://schemas.microsoft.com/office/drawing/2014/main" id="{7C099023-D2C8-4886-BA55-C1F5B7238384}"/>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2"/>
        <a:srcRect t="10136" b="4069"/>
        <a:stretch/>
      </xdr:blipFill>
      <xdr:spPr>
        <a:xfrm>
          <a:off x="2431257" y="5875626"/>
          <a:ext cx="7506494" cy="352136"/>
        </a:xfrm>
        <a:prstGeom prst="rect">
          <a:avLst/>
        </a:prstGeom>
      </xdr:spPr>
    </xdr:pic>
    <xdr:clientData/>
  </xdr:oneCellAnchor>
  <xdr:oneCellAnchor>
    <xdr:from>
      <xdr:col>8</xdr:col>
      <xdr:colOff>344487</xdr:colOff>
      <xdr:row>16</xdr:row>
      <xdr:rowOff>70643</xdr:rowOff>
    </xdr:from>
    <xdr:ext cx="8712705" cy="1648416"/>
    <xdr:pic>
      <xdr:nvPicPr>
        <xdr:cNvPr id="7" name="Picture 6">
          <a:extLst>
            <a:ext uri="{FF2B5EF4-FFF2-40B4-BE49-F238E27FC236}">
              <a16:creationId xmlns:a16="http://schemas.microsoft.com/office/drawing/2014/main" id="{33C4211F-4ADE-478F-94BA-3491C461C5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10119518" y="5345112"/>
          <a:ext cx="8712705" cy="1648416"/>
        </a:xfrm>
        <a:prstGeom prst="rect">
          <a:avLst/>
        </a:prstGeom>
      </xdr:spPr>
    </xdr:pic>
    <xdr:clientData/>
  </xdr:oneCellAnchor>
  <xdr:oneCellAnchor>
    <xdr:from>
      <xdr:col>4</xdr:col>
      <xdr:colOff>2</xdr:colOff>
      <xdr:row>9</xdr:row>
      <xdr:rowOff>55563</xdr:rowOff>
    </xdr:from>
    <xdr:ext cx="7746990" cy="158750"/>
    <xdr:pic>
      <xdr:nvPicPr>
        <xdr:cNvPr id="8" name="Picture 7" descr="This image displays tabs on the bottom of the spreadsheet. Each Tab has a division of service on.">
          <a:extLst>
            <a:ext uri="{FF2B5EF4-FFF2-40B4-BE49-F238E27FC236}">
              <a16:creationId xmlns:a16="http://schemas.microsoft.com/office/drawing/2014/main" id="{82D6421C-9842-4F0D-BC1C-969DDD1C0320}"/>
            </a:ext>
          </a:extLst>
        </xdr:cNvPr>
        <xdr:cNvPicPr>
          <a:picLocks noChangeAspect="1"/>
        </xdr:cNvPicPr>
      </xdr:nvPicPr>
      <xdr:blipFill>
        <a:blip xmlns:r="http://schemas.openxmlformats.org/officeDocument/2006/relationships" r:embed="rId4"/>
        <a:stretch>
          <a:fillRect/>
        </a:stretch>
      </xdr:blipFill>
      <xdr:spPr>
        <a:xfrm>
          <a:off x="2438402" y="2436813"/>
          <a:ext cx="7746990" cy="158750"/>
        </a:xfrm>
        <a:prstGeom prst="rect">
          <a:avLst/>
        </a:prstGeom>
      </xdr:spPr>
    </xdr:pic>
    <xdr:clientData/>
  </xdr:oneCellAnchor>
  <xdr:twoCellAnchor>
    <xdr:from>
      <xdr:col>7</xdr:col>
      <xdr:colOff>0</xdr:colOff>
      <xdr:row>1</xdr:row>
      <xdr:rowOff>18264</xdr:rowOff>
    </xdr:from>
    <xdr:to>
      <xdr:col>9</xdr:col>
      <xdr:colOff>141239</xdr:colOff>
      <xdr:row>3</xdr:row>
      <xdr:rowOff>7465</xdr:rowOff>
    </xdr:to>
    <xdr:sp macro="" textlink="">
      <xdr:nvSpPr>
        <xdr:cNvPr id="11" name="TextBox 10">
          <a:hlinkClick xmlns:r="http://schemas.openxmlformats.org/officeDocument/2006/relationships" r:id="rId5"/>
          <a:extLst>
            <a:ext uri="{FF2B5EF4-FFF2-40B4-BE49-F238E27FC236}">
              <a16:creationId xmlns:a16="http://schemas.microsoft.com/office/drawing/2014/main" id="{D7DD604F-8D39-4567-9D1D-AEB96129FF81}"/>
            </a:ext>
          </a:extLst>
        </xdr:cNvPr>
        <xdr:cNvSpPr txBox="1"/>
      </xdr:nvSpPr>
      <xdr:spPr>
        <a:xfrm>
          <a:off x="9167813" y="196858"/>
          <a:ext cx="1355676" cy="53688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7</xdr:col>
      <xdr:colOff>0</xdr:colOff>
      <xdr:row>27</xdr:row>
      <xdr:rowOff>0</xdr:rowOff>
    </xdr:from>
    <xdr:to>
      <xdr:col>9</xdr:col>
      <xdr:colOff>141239</xdr:colOff>
      <xdr:row>30</xdr:row>
      <xdr:rowOff>1107</xdr:rowOff>
    </xdr:to>
    <xdr:sp macro="" textlink="">
      <xdr:nvSpPr>
        <xdr:cNvPr id="14" name="TextBox 13">
          <a:hlinkClick xmlns:r="http://schemas.openxmlformats.org/officeDocument/2006/relationships" r:id="rId5"/>
          <a:extLst>
            <a:ext uri="{FF2B5EF4-FFF2-40B4-BE49-F238E27FC236}">
              <a16:creationId xmlns:a16="http://schemas.microsoft.com/office/drawing/2014/main" id="{D2014AE4-EE84-4B11-89EF-EECE9723675F}"/>
            </a:ext>
          </a:extLst>
        </xdr:cNvPr>
        <xdr:cNvSpPr txBox="1"/>
      </xdr:nvSpPr>
      <xdr:spPr>
        <a:xfrm>
          <a:off x="9167813" y="7239000"/>
          <a:ext cx="1355676" cy="53688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F843AB31-3947-47EF-BB93-A5701BD7C2DD}"/>
            </a:ext>
          </a:extLst>
        </xdr:cNvPr>
        <xdr:cNvSpPr txBox="1"/>
      </xdr:nvSpPr>
      <xdr:spPr>
        <a:xfrm>
          <a:off x="8105775" y="180975"/>
          <a:ext cx="1355676" cy="53688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1EE62D3D-39B3-4EB5-8FDF-0DDF8A47158D}"/>
            </a:ext>
          </a:extLst>
        </xdr:cNvPr>
        <xdr:cNvSpPr txBox="1"/>
      </xdr:nvSpPr>
      <xdr:spPr>
        <a:xfrm>
          <a:off x="8105775" y="180975"/>
          <a:ext cx="1355676" cy="53688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F065DE85-9DD5-471D-BE25-DCD29F919E64}"/>
            </a:ext>
          </a:extLst>
        </xdr:cNvPr>
        <xdr:cNvSpPr txBox="1"/>
      </xdr:nvSpPr>
      <xdr:spPr>
        <a:xfrm>
          <a:off x="8105775" y="180975"/>
          <a:ext cx="1355676" cy="53688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9EBBA7E-DD46-4E33-A49E-9C31B9280D62}"/>
            </a:ext>
          </a:extLst>
        </xdr:cNvPr>
        <xdr:cNvSpPr txBox="1"/>
      </xdr:nvSpPr>
      <xdr:spPr>
        <a:xfrm>
          <a:off x="8105775" y="180975"/>
          <a:ext cx="1355676" cy="53688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D92285D1-E831-4E44-A62B-EF48EB98A4F9}"/>
            </a:ext>
          </a:extLst>
        </xdr:cNvPr>
        <xdr:cNvSpPr txBox="1"/>
      </xdr:nvSpPr>
      <xdr:spPr>
        <a:xfrm>
          <a:off x="8105775" y="180975"/>
          <a:ext cx="1355676" cy="53688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13190746-241A-44E5-B671-58D832069EEC}"/>
            </a:ext>
          </a:extLst>
        </xdr:cNvPr>
        <xdr:cNvSpPr txBox="1"/>
      </xdr:nvSpPr>
      <xdr:spPr>
        <a:xfrm>
          <a:off x="8105775" y="180975"/>
          <a:ext cx="1355676" cy="53688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939B25BE-3961-45AA-B78B-516ACFA3BC72}"/>
            </a:ext>
          </a:extLst>
        </xdr:cNvPr>
        <xdr:cNvSpPr txBox="1"/>
      </xdr:nvSpPr>
      <xdr:spPr>
        <a:xfrm>
          <a:off x="8105775" y="180975"/>
          <a:ext cx="1355676" cy="53688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F2F941CD-4F1D-45FA-B691-C57C27C3579A}"/>
            </a:ext>
          </a:extLst>
        </xdr:cNvPr>
        <xdr:cNvSpPr txBox="1"/>
      </xdr:nvSpPr>
      <xdr:spPr>
        <a:xfrm>
          <a:off x="8105775" y="180975"/>
          <a:ext cx="1355676" cy="53688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81A46C85-CBDA-4285-81EC-5C823F367215}"/>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47938</xdr:rowOff>
    </xdr:to>
    <xdr:sp macro="" textlink="">
      <xdr:nvSpPr>
        <xdr:cNvPr id="2" name="TextBox 1">
          <a:hlinkClick xmlns:r="http://schemas.openxmlformats.org/officeDocument/2006/relationships" r:id="rId1"/>
          <a:extLst>
            <a:ext uri="{FF2B5EF4-FFF2-40B4-BE49-F238E27FC236}">
              <a16:creationId xmlns:a16="http://schemas.microsoft.com/office/drawing/2014/main" id="{65145574-ACC1-47E3-A164-CE5F80C1FA9E}"/>
            </a:ext>
          </a:extLst>
        </xdr:cNvPr>
        <xdr:cNvSpPr txBox="1"/>
      </xdr:nvSpPr>
      <xdr:spPr>
        <a:xfrm>
          <a:off x="8105775" y="180975"/>
          <a:ext cx="1355676" cy="533713"/>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BF7520-AF0B-4C3D-8CF9-8781F9E637FA}"/>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E66C49C8-26BB-4313-B70C-97FE69B0D598}"/>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12700</xdr:colOff>
      <xdr:row>0</xdr:row>
      <xdr:rowOff>139700</xdr:rowOff>
    </xdr:from>
    <xdr:to>
      <xdr:col>7</xdr:col>
      <xdr:colOff>1368376</xdr:colOff>
      <xdr:row>4</xdr:row>
      <xdr:rowOff>313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EEE25512-F99D-4DDF-A757-7E4673E17460}"/>
            </a:ext>
          </a:extLst>
        </xdr:cNvPr>
        <xdr:cNvSpPr txBox="1"/>
      </xdr:nvSpPr>
      <xdr:spPr>
        <a:xfrm>
          <a:off x="8108950" y="139700"/>
          <a:ext cx="1355676" cy="540063"/>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E38A65C-B07D-4D50-8E63-AF202C299BDC}"/>
            </a:ext>
          </a:extLst>
        </xdr:cNvPr>
        <xdr:cNvSpPr txBox="1"/>
      </xdr:nvSpPr>
      <xdr:spPr>
        <a:xfrm>
          <a:off x="8105775" y="180975"/>
          <a:ext cx="1355676" cy="53688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9B4AF670-D7C3-4E7D-833B-EFA21CEC543E}"/>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EA16E07F-1FBC-42B9-ACDA-46B1C67CC473}"/>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73171DAC-80DA-408D-8CB2-20681ED57175}"/>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6FDF9F7D-6DB3-4411-94EF-2D5136FE695E}"/>
            </a:ext>
          </a:extLst>
        </xdr:cNvPr>
        <xdr:cNvSpPr txBox="1"/>
      </xdr:nvSpPr>
      <xdr:spPr>
        <a:xfrm>
          <a:off x="8105775" y="180975"/>
          <a:ext cx="1355676" cy="53688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90530D46-6FF9-4E6D-804E-52556EB5635D}"/>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748F6CE1-CE54-4CE3-A0FA-03A4E188F317}"/>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25FC081A-D700-4E6E-94B0-4E352D97AE96}"/>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89E21AEF-6B6B-4E04-AD0D-0DBB9BA39787}"/>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F6A9A00B-701C-43A8-84B3-2167F8324FA6}"/>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23CEDF99-7C70-4491-B169-20E0E28C19AB}"/>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215EEBEE-75F2-40E3-BE58-F499CC5EFC68}"/>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40D6F90C-970F-480B-BA77-5A10D656980D}"/>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E2B9D7B4-ED48-43E3-A61B-FCF495DBF1F9}"/>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6BD710BE-8C34-4742-90B3-043F068EFA26}"/>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44244EA0-BC5C-4721-89E6-EEF651BF0628}"/>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8C51D0C0-4717-409F-AB8C-C6F84F67C83A}"/>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7D449565-BA29-47EC-A095-E13B08D7CF08}"/>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E2CCD623-6B5E-4534-B0D4-A0D975232A53}"/>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3F9F9604-E59C-4A30-8400-AFCC42300509}"/>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9FEA33F2-B9CC-43E6-A858-F761B23833AF}"/>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95BDE706-D6F7-49C5-B935-F62DC5BF9033}"/>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CA4EA227-8153-4F48-A240-B044277F97B8}"/>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580C4F66-6940-48DA-882A-8ED88891FA86}"/>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971790E4-FBF3-4D41-9B39-3B9FDC4F5941}"/>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5B93E26A-DE90-438B-BDBD-377441270832}"/>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25B9D5AB-666D-422A-8A90-222D8DE4BF3C}"/>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7D99D91C-4B68-42F4-874D-B2A88C657061}"/>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527AA26F-DCA2-4B3B-8E40-D6B8A5097B92}"/>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B6DAD946-03EA-4AC3-A28C-F297DB9C6FDC}"/>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818DC759-9735-405E-9640-8DBFF443F51E}"/>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C0BB5E34-F2A4-4584-A3F2-8E865F39A043}"/>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4A2B9326-B944-481D-91A4-46FC786A7C61}"/>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42A7021A-45A1-4840-972C-FA1843E0CD57}"/>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757BFB8D-451D-4182-8D4D-9CCA4F0B65EE}"/>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FD9E75E4-FD16-4598-BCCA-A06DE68D80E1}"/>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475D6082-9C6A-4D74-BB48-79C67038388B}"/>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F6C46B-7BEE-4964-8C54-C8B2FE05B09E}"/>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FF32C11E-2494-4AB1-8D47-1CFA851FFB26}"/>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3CE9DCAC-AFFE-410B-815B-70BA79A422B4}"/>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23214DBE-35E7-4F8E-8F5E-A0D3D609F906}"/>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47938</xdr:rowOff>
    </xdr:to>
    <xdr:sp macro="" textlink="">
      <xdr:nvSpPr>
        <xdr:cNvPr id="3" name="TextBox 2">
          <a:hlinkClick xmlns:r="http://schemas.openxmlformats.org/officeDocument/2006/relationships" r:id="rId1"/>
          <a:extLst>
            <a:ext uri="{FF2B5EF4-FFF2-40B4-BE49-F238E27FC236}">
              <a16:creationId xmlns:a16="http://schemas.microsoft.com/office/drawing/2014/main" id="{48614288-FC5E-4600-9741-38BE4D3B5B79}"/>
            </a:ext>
          </a:extLst>
        </xdr:cNvPr>
        <xdr:cNvSpPr txBox="1"/>
      </xdr:nvSpPr>
      <xdr:spPr>
        <a:xfrm>
          <a:off x="8105775" y="180975"/>
          <a:ext cx="1355676" cy="533713"/>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5" name="TextBox 4">
          <a:hlinkClick xmlns:r="http://schemas.openxmlformats.org/officeDocument/2006/relationships" r:id="rId1"/>
          <a:extLst>
            <a:ext uri="{FF2B5EF4-FFF2-40B4-BE49-F238E27FC236}">
              <a16:creationId xmlns:a16="http://schemas.microsoft.com/office/drawing/2014/main" id="{B010CC4C-A713-4F1F-B9E4-0FF1B25F419D}"/>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54D5C0B-D1D7-4CB4-A57B-B0802E6AECC1}"/>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5994DA30-D04B-459A-8936-4597E938C584}"/>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3393F93F-0EFB-422A-BCEE-AF40F74B292A}"/>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3" name="TextBox 2">
          <a:hlinkClick xmlns:r="http://schemas.openxmlformats.org/officeDocument/2006/relationships" r:id="rId1"/>
          <a:extLst>
            <a:ext uri="{FF2B5EF4-FFF2-40B4-BE49-F238E27FC236}">
              <a16:creationId xmlns:a16="http://schemas.microsoft.com/office/drawing/2014/main" id="{4A06FA4E-A823-405C-BCF7-D8731A16D9F3}"/>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EA50BC88-F115-4BC2-BE85-04756CC15DB6}"/>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1E7EDC59-7603-4F0E-A271-89DA09C582A7}"/>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5900FDDC-1EB3-4A62-8D54-F3BFFA737D7D}"/>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A40673BB-795F-461B-8234-EB4E935B2137}"/>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6AFDD5F-4C1E-47C4-B3BD-2911E69AD6DA}"/>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A15A0214-182B-4D56-B459-B1B7DB132F66}"/>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6281502C-2E76-4034-9F6A-F1402FFEF3ED}"/>
            </a:ext>
          </a:extLst>
        </xdr:cNvPr>
        <xdr:cNvSpPr txBox="1"/>
      </xdr:nvSpPr>
      <xdr:spPr>
        <a:xfrm>
          <a:off x="8105775" y="180975"/>
          <a:ext cx="1355676" cy="53688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6690E425-AABF-445A-AD69-17EF62196837}"/>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C8A2D8AD-6FCA-4FC7-B9C2-EE2D5AAFC03C}"/>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FCBB652C-4E9E-4B3B-A7EE-2760B735932C}"/>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F3585226-04D6-4869-8F6F-3FEF61795D72}"/>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782750B2-BE71-4492-B324-056D1865A94A}"/>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BE6E9AB-FCCF-4149-B23D-B90607BD9456}"/>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81024FF7-9A14-4BD0-9A92-700F8F5E8C1D}"/>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331F9623-42A8-45F3-BC80-E731747C3000}"/>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D2CB27A-2C32-44B2-82E8-12F3466112EC}"/>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CBBEAE66-AF31-4EEA-9D60-838487662CCA}"/>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D0D0F675-293F-4424-9463-23CD59FEBB7B}"/>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3" name="TextBox 2">
          <a:hlinkClick xmlns:r="http://schemas.openxmlformats.org/officeDocument/2006/relationships" r:id="rId1"/>
          <a:extLst>
            <a:ext uri="{FF2B5EF4-FFF2-40B4-BE49-F238E27FC236}">
              <a16:creationId xmlns:a16="http://schemas.microsoft.com/office/drawing/2014/main" id="{D06487B0-AF24-455C-B332-F4F37D17A1D5}"/>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8EF44AA6-E591-405B-911D-8CF125A0FDDF}"/>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3" name="TextBox 2">
          <a:hlinkClick xmlns:r="http://schemas.openxmlformats.org/officeDocument/2006/relationships" r:id="rId1"/>
          <a:extLst>
            <a:ext uri="{FF2B5EF4-FFF2-40B4-BE49-F238E27FC236}">
              <a16:creationId xmlns:a16="http://schemas.microsoft.com/office/drawing/2014/main" id="{B4842D10-E1FD-46C4-8F2A-92A32C413BD7}"/>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6B1D3E01-D1E8-4534-AA02-140529394097}"/>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90BBA1BB-9848-4C92-BC05-402E0A5543D3}"/>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4589FB4F-E840-406E-9D78-7F09791B6EF3}"/>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87A2E8C9-1E41-4BC2-B4F3-2F7FFC685A77}"/>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EDFBA573-75B8-48A7-A625-D4D5C3AE3BE5}"/>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E13E457D-FAEF-4ECF-A8DC-B8B00F97BD6A}"/>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13564609-BCBF-4991-BE67-120D6E7FD8F2}"/>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2F309B13-ADE0-4545-BFB7-CDE986A5DE57}"/>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3B2D485E-C1BA-4BA2-8010-E34038DB3407}"/>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44763</xdr:rowOff>
    </xdr:to>
    <xdr:sp macro="" textlink="">
      <xdr:nvSpPr>
        <xdr:cNvPr id="2" name="TextBox 1">
          <a:hlinkClick xmlns:r="http://schemas.openxmlformats.org/officeDocument/2006/relationships" r:id="rId1"/>
          <a:extLst>
            <a:ext uri="{FF2B5EF4-FFF2-40B4-BE49-F238E27FC236}">
              <a16:creationId xmlns:a16="http://schemas.microsoft.com/office/drawing/2014/main" id="{F5547106-CCA2-40AC-B278-0C07F100088D}"/>
            </a:ext>
          </a:extLst>
        </xdr:cNvPr>
        <xdr:cNvSpPr txBox="1"/>
      </xdr:nvSpPr>
      <xdr:spPr>
        <a:xfrm>
          <a:off x="8105775" y="180975"/>
          <a:ext cx="1355676" cy="530538"/>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CEX\Corp%20Res\Strategic%20Finance\Revenue\Revenue%20Budget\March%20Council%202025\Megabook%20Workings\GF%20QBP9%2022.1.xlsx" TargetMode="External"/><Relationship Id="rId1" Type="http://schemas.openxmlformats.org/officeDocument/2006/relationships/externalLinkPath" Target="file:///\\sheffield.gov.uk\group\CEX\Corp%20Res\Strategic%20Finance\Revenue\Revenue%20Budget\March%20Council%202025\Megabook%20Workings\GF%20QBP9%2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Front "/>
      <sheetName val="User Guide"/>
      <sheetName val="SEN (Division)"/>
      <sheetName val="SCHOOLS AND LEARNING (Division)"/>
      <sheetName val="SCHOOL BUDGETS (Division)"/>
      <sheetName val="QAIS (Division)"/>
      <sheetName val="PREVENTION &amp; EARLY INTERVENTN ("/>
      <sheetName val="PORTFOLIO WIDE BUDGETS (Divisio"/>
      <sheetName val="PLACEMENTS (Division)"/>
      <sheetName val="FIELDWORK SERVICES (Division)"/>
      <sheetName val="EDUCATION &amp; SKILLS BUS SUPP (Di"/>
      <sheetName val="EARLY HELP &amp; PREVENTION (Divisi"/>
      <sheetName val="CYP PROVIDER SERVICES (Division"/>
      <sheetName val="COMMISSIONING MANAGEMENT (Divis"/>
      <sheetName val="CHILDRENS SNR MANAGEMENT (Divis"/>
      <sheetName val="CHILDREN'S RESIDENTIAL HOMES (D"/>
      <sheetName val="CHILDREN'S PUBLIC HEALTH (Divis"/>
      <sheetName val="CHILDRENS DISABILITIES SERVICE "/>
      <sheetName val="CENTRAL MANAGEMENT (Division)"/>
      <sheetName val="C&amp;F BUSINESS SUPPORT (Division)"/>
      <sheetName val="BUSINESS STRATEGY OP BUDGETS (D"/>
      <sheetName val="ACCESS &amp; INCLUSION (Division)"/>
      <sheetName val="14-24 PARTNERSHIP (Division)"/>
      <sheetName val="EMTAS (Division)"/>
      <sheetName val="FAMILY &amp; COMMUNITY LEARNING (Di"/>
      <sheetName val="EMPLOYMENT &amp; SKILLS (Division)"/>
      <sheetName val="DIRECTOR OF ECON DEV &amp; CULTURE "/>
      <sheetName val="CULTURE, TOURISM &amp; EVENTS (Divi"/>
      <sheetName val="BUSINESS DEVELOPMENT &amp; FUND MA "/>
      <sheetName val="ECONOMY &amp; BUSINESS SUPPORT (Div"/>
      <sheetName val="YOUTH SERVICES (Division)"/>
      <sheetName val="VOLUNTARY SECTOR (Division)"/>
      <sheetName val="SPORTS LEISURE AND EVENTS TEAM "/>
      <sheetName val="PUBLIC HEALTH (Division)"/>
      <sheetName val="PARKS AND COUNTRYSIDE (Division"/>
      <sheetName val="LIBRARIES, ARCHIVES &amp; INFORMAT "/>
      <sheetName val="DIRECTOR PL&amp;L (Division)"/>
      <sheetName val="COMMUNITY SAFETY (Division)"/>
      <sheetName val="CORONER &amp; MEDICO LEGAL (Divisio"/>
      <sheetName val="COMMUNITIES PREVENTION (Divisio"/>
      <sheetName val="COMMUNITIES MANAGEMENT (Divisio"/>
      <sheetName val="BUSINESS IMPROVEMENT (Division)"/>
      <sheetName val="ADULTS FUTURE OPTIONS (Division"/>
      <sheetName val="L&amp;AW (LONG TERM SUPPORT) (Divis"/>
      <sheetName val="BEREAVEMENT SERVICES (Division)"/>
      <sheetName val="L&amp;AW (SHORT TERM SUPPORT) (Divi"/>
      <sheetName val="ACCESS, MH &amp; WELLBEING (Divisio"/>
      <sheetName val="PARTNERSHIP FUNDING (Division)"/>
      <sheetName val="COMMISSIONING AND PARTNERSHIPS "/>
      <sheetName val="GOVERNANCE &amp; FINANCIAL INCL'N ("/>
      <sheetName val="CHIEF SOCIAL WORKER (Division)"/>
      <sheetName val="MANAGEMENT TEAM (Division)"/>
      <sheetName val="LOCAL AREA COMMITTEES (Division"/>
      <sheetName val="CITYWIDE HOUSING SERVICE - GEN "/>
      <sheetName val="N-HOODS INT &amp; TENANT SUPP-GEN ("/>
      <sheetName val="HOUSING GROWTH - GEN (Division)"/>
      <sheetName val="BUSINESS PLANNING - GEN (Divisi"/>
      <sheetName val="BUSINESS PLANNING - HRA (Divisi"/>
      <sheetName val="CITYWIDE HOUSING SERVICE - HRA "/>
      <sheetName val="INVESTMENT &amp; REPAIRS - HRA (Div"/>
      <sheetName val="N-HOODS INT &amp; TENANT SUPP-HRA ("/>
      <sheetName val="NEIGHBOURHOOD SERVICES - HRA (D"/>
      <sheetName val="OTHER MANAGEMENT, SUPPORT ETC ("/>
      <sheetName val="SUPPORTING VULNERABLE PEOPLE (D"/>
      <sheetName val="ENVIRONMENTAL REGULATIONS (Divi"/>
      <sheetName val="LICENSING (Division)"/>
      <sheetName val="DIRECTOR OF STREETSCENE AND RE "/>
      <sheetName val="WASTE MANAGEMENT (Division)"/>
      <sheetName val="PARKING SERVICES (Division)"/>
      <sheetName val="PLACE HUB (Division)"/>
      <sheetName val="COST OF LIVING HUB (Division)"/>
      <sheetName val="HIGHWAYS CONTRACT (Division)"/>
      <sheetName val="CLEAN AIR ZONE (Division)"/>
      <sheetName val="CAPITAL DELIVERY SERVICE (Divis"/>
      <sheetName val="EMERGENCY PLANNING (Division)"/>
      <sheetName val="DIRECTOR OF REGEN AND DEVELOPM "/>
      <sheetName val="PROPERTY (Division)"/>
      <sheetName val="PROPERTY REGENERATION (Division"/>
      <sheetName val="CITY SUSTAINABILITY (Division)"/>
      <sheetName val="CITY CENTRE MANAGEMENT (Divisio"/>
      <sheetName val="SHEFFIELD CITY MARKETS (Divisio"/>
      <sheetName val="HIGHWAY MAINTENANCE DIVISION (D"/>
      <sheetName val="PLANNING SERVICES (Division)"/>
      <sheetName val="PRECEPTS AND LEVIES (Division)"/>
      <sheetName val="TRANSPORT &amp; INFRASTRUCTURE (Div"/>
      <sheetName val="DIR OF PLANNING INVEST &amp; SUS (D"/>
      <sheetName val="TRANSFORMATION SERVICE (Service"/>
      <sheetName val="POLICY &amp; DEMOCRATIC ENGAGEMENT "/>
      <sheetName val="PUBLIC HEALTH - DPH (Division)"/>
      <sheetName val="DIGITAL INNOVATION &amp; ICT (Servi"/>
      <sheetName val="CENTRAL COSTS (Service)"/>
      <sheetName val="CUSTOMER SERVICES (Division)"/>
      <sheetName val="PEOPLE &amp; CULTURE (Service)"/>
      <sheetName val="GENERAL COUNSEL (Service)"/>
      <sheetName val="FACILITIES MANAGEMENT (Division"/>
      <sheetName val="TRANSPORT (Division)"/>
      <sheetName val="HOUSING BENEFIT (Service)"/>
      <sheetName val="CONTRACT REBATES &amp; DISCOUNTS (S"/>
      <sheetName val="FINANCE &amp; COMMERCIAL SERVICES ("/>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9">
          <cell r="D9">
            <v>2439.9</v>
          </cell>
          <cell r="E9">
            <v>0</v>
          </cell>
        </row>
      </sheetData>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9">
          <cell r="D9">
            <v>4373.5969999999998</v>
          </cell>
          <cell r="E9">
            <v>-12914.939999999999</v>
          </cell>
        </row>
      </sheetData>
      <sheetData sheetId="78"/>
      <sheetData sheetId="79"/>
      <sheetData sheetId="80"/>
      <sheetData sheetId="81"/>
      <sheetData sheetId="82"/>
      <sheetData sheetId="83"/>
      <sheetData sheetId="84"/>
      <sheetData sheetId="85"/>
      <sheetData sheetId="86"/>
      <sheetData sheetId="87"/>
      <sheetData sheetId="88"/>
      <sheetData sheetId="89">
        <row r="9">
          <cell r="D9">
            <v>3317.9189999999999</v>
          </cell>
          <cell r="E9">
            <v>-3317.9189999999999</v>
          </cell>
        </row>
      </sheetData>
      <sheetData sheetId="90"/>
      <sheetData sheetId="91"/>
      <sheetData sheetId="92">
        <row r="9">
          <cell r="D9">
            <v>8433.1790000000001</v>
          </cell>
          <cell r="E9">
            <v>-1716.6</v>
          </cell>
        </row>
      </sheetData>
      <sheetData sheetId="93"/>
      <sheetData sheetId="94"/>
      <sheetData sheetId="95">
        <row r="9">
          <cell r="D9">
            <v>27235.553</v>
          </cell>
          <cell r="E9">
            <v>-11436.852000000001</v>
          </cell>
        </row>
      </sheetData>
      <sheetData sheetId="96">
        <row r="9">
          <cell r="D9">
            <v>18294.5</v>
          </cell>
          <cell r="E9">
            <v>-17224.5</v>
          </cell>
        </row>
      </sheetData>
      <sheetData sheetId="97"/>
      <sheetData sheetId="98"/>
      <sheetData sheetId="9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3B49-77AB-40C4-9F52-1BD241B5DD66}">
  <sheetPr codeName="Sheet2">
    <pageSetUpPr fitToPage="1"/>
  </sheetPr>
  <dimension ref="A1:R143"/>
  <sheetViews>
    <sheetView showGridLines="0" showRowColHeaders="0" tabSelected="1" zoomScale="80" zoomScaleNormal="80" zoomScaleSheetLayoutView="100" workbookViewId="0">
      <pane ySplit="5" topLeftCell="A6" activePane="bottomLeft" state="frozen"/>
      <selection activeCell="C2" sqref="C2:H91"/>
      <selection pane="bottomLeft" activeCell="M12" sqref="M12"/>
    </sheetView>
  </sheetViews>
  <sheetFormatPr defaultColWidth="9.21875" defaultRowHeight="14.4" x14ac:dyDescent="0.3"/>
  <cols>
    <col min="1" max="1" width="3.21875" style="22" customWidth="1"/>
    <col min="2" max="2" width="8.44140625" style="33" customWidth="1"/>
    <col min="3" max="3" width="10.77734375" style="22" customWidth="1"/>
    <col min="4" max="4" width="40.109375" style="22" bestFit="1" customWidth="1"/>
    <col min="5" max="7" width="20.21875" style="32" customWidth="1"/>
    <col min="8" max="8" width="9.21875" style="32"/>
    <col min="9" max="9" width="10.77734375" style="31" customWidth="1"/>
    <col min="10" max="10" width="2.77734375" style="30" customWidth="1"/>
    <col min="11" max="11" width="10.77734375" style="29" customWidth="1"/>
    <col min="12" max="12" width="9.21875" style="22"/>
    <col min="13" max="13" width="17.77734375" style="22" bestFit="1" customWidth="1"/>
    <col min="14" max="16384" width="9.21875" style="22"/>
  </cols>
  <sheetData>
    <row r="1" spans="1:18" x14ac:dyDescent="0.3">
      <c r="B1" s="21"/>
      <c r="I1" s="71"/>
      <c r="J1" s="32"/>
      <c r="K1" s="73"/>
    </row>
    <row r="2" spans="1:18" s="75" customFormat="1" ht="28.8" x14ac:dyDescent="0.55000000000000004">
      <c r="A2" s="23"/>
      <c r="B2" s="80"/>
      <c r="C2" s="79" t="s">
        <v>1050</v>
      </c>
      <c r="D2" s="79"/>
      <c r="E2" s="77"/>
      <c r="F2" s="77"/>
      <c r="G2" s="77"/>
      <c r="H2" s="77"/>
      <c r="I2" s="78"/>
      <c r="J2" s="77"/>
      <c r="K2" s="76"/>
    </row>
    <row r="3" spans="1:18" x14ac:dyDescent="0.3">
      <c r="B3" s="21"/>
      <c r="C3" s="74" t="s">
        <v>1086</v>
      </c>
      <c r="I3" s="71"/>
      <c r="J3" s="32"/>
      <c r="K3" s="108"/>
    </row>
    <row r="4" spans="1:18" x14ac:dyDescent="0.3">
      <c r="B4" s="21"/>
      <c r="I4" s="71"/>
      <c r="J4" s="32"/>
      <c r="K4" s="108"/>
    </row>
    <row r="5" spans="1:18" s="52" customFormat="1" x14ac:dyDescent="0.3">
      <c r="B5" s="72" t="s">
        <v>1049</v>
      </c>
      <c r="C5" s="52" t="s">
        <v>1048</v>
      </c>
      <c r="D5" s="52" t="s">
        <v>1047</v>
      </c>
      <c r="E5" s="59" t="s">
        <v>1046</v>
      </c>
      <c r="F5" s="59" t="s">
        <v>9</v>
      </c>
      <c r="G5" s="59" t="s">
        <v>1045</v>
      </c>
      <c r="H5" s="35"/>
      <c r="I5" s="62" t="s">
        <v>1044</v>
      </c>
      <c r="J5" s="35"/>
      <c r="K5" s="109" t="s">
        <v>1043</v>
      </c>
    </row>
    <row r="6" spans="1:18" x14ac:dyDescent="0.3">
      <c r="B6" s="21"/>
      <c r="E6" s="37"/>
      <c r="F6" s="37"/>
      <c r="G6" s="37"/>
      <c r="I6" s="71"/>
      <c r="J6" s="32"/>
      <c r="K6" s="110"/>
    </row>
    <row r="7" spans="1:18" s="52" customFormat="1" x14ac:dyDescent="0.3">
      <c r="B7" s="21"/>
      <c r="E7" s="35"/>
      <c r="F7" s="35"/>
      <c r="G7" s="35"/>
      <c r="H7" s="35"/>
      <c r="I7" s="70"/>
      <c r="J7" s="35"/>
      <c r="K7" s="110"/>
      <c r="L7" s="35"/>
    </row>
    <row r="8" spans="1:18" s="52" customFormat="1" x14ac:dyDescent="0.3">
      <c r="B8" s="21"/>
      <c r="E8" s="35"/>
      <c r="F8" s="35"/>
      <c r="G8" s="35"/>
      <c r="H8" s="35"/>
      <c r="I8" s="62"/>
      <c r="J8" s="35"/>
      <c r="K8" s="69"/>
      <c r="L8"/>
      <c r="M8"/>
      <c r="N8"/>
      <c r="O8" s="81"/>
      <c r="P8" s="14"/>
      <c r="Q8"/>
      <c r="R8"/>
    </row>
    <row r="9" spans="1:18" x14ac:dyDescent="0.3">
      <c r="B9" s="56"/>
      <c r="C9" s="52" t="s">
        <v>1042</v>
      </c>
      <c r="D9" s="52"/>
      <c r="E9" s="59">
        <f>SUM(E11:E20)</f>
        <v>375076.50900000002</v>
      </c>
      <c r="F9" s="29">
        <f>SUM(F11:F20)</f>
        <v>-218434.00000000003</v>
      </c>
      <c r="G9" s="59">
        <f>SUM(G11:G20)</f>
        <v>156642.50900000002</v>
      </c>
      <c r="H9" s="35"/>
      <c r="I9" s="50">
        <f>SUM(I11:I20)</f>
        <v>33387</v>
      </c>
      <c r="J9" s="35"/>
      <c r="K9" s="68">
        <f>SUM(K11:K20)</f>
        <v>-24611</v>
      </c>
      <c r="L9"/>
      <c r="M9"/>
      <c r="N9"/>
      <c r="O9" s="81"/>
      <c r="P9"/>
      <c r="Q9"/>
      <c r="R9"/>
    </row>
    <row r="10" spans="1:18" x14ac:dyDescent="0.3">
      <c r="B10" s="57"/>
      <c r="C10" s="52"/>
      <c r="D10" s="52"/>
      <c r="E10" s="37"/>
      <c r="F10" s="37"/>
      <c r="G10" s="37"/>
      <c r="H10" s="35"/>
      <c r="I10" s="44"/>
      <c r="J10" s="32"/>
      <c r="K10" s="43"/>
      <c r="L10"/>
      <c r="M10"/>
      <c r="N10"/>
      <c r="O10" s="81"/>
      <c r="P10"/>
      <c r="Q10"/>
      <c r="R10"/>
    </row>
    <row r="11" spans="1:18" x14ac:dyDescent="0.3">
      <c r="B11" s="57">
        <v>1</v>
      </c>
      <c r="D11" s="45" t="s">
        <v>1041</v>
      </c>
      <c r="E11" s="36">
        <f>'ACCESS, MH &amp; WELLBEING (Divisio'!D9</f>
        <v>25406.431999999997</v>
      </c>
      <c r="F11" s="36">
        <f>'ACCESS, MH &amp; WELLBEING (Divisio'!E9</f>
        <v>-9134.9599999999991</v>
      </c>
      <c r="G11" s="36">
        <f t="shared" ref="G11:G20" si="0">SUM(E11:F11)</f>
        <v>16271.471999999998</v>
      </c>
      <c r="H11" s="35"/>
      <c r="I11" s="44">
        <f>'ACCESS, MH &amp; WELLBEING (Divisio'!H68+'ACCESS, MH &amp; WELLBEING (Divisio'!H76+'ACCESS, MH &amp; WELLBEING (Divisio'!H84+'ACCESS, MH &amp; WELLBEING (Divisio'!H92+'ACCESS, MH &amp; WELLBEING (Divisio'!H100+'ACCESS, MH &amp; WELLBEING (Divisio'!H108</f>
        <v>3504</v>
      </c>
      <c r="J11" s="32"/>
      <c r="K11" s="58">
        <f>SUM('ACCESS, MH &amp; WELLBEING (Divisio'!H117,'ACCESS, MH &amp; WELLBEING (Divisio'!H124,'ACCESS, MH &amp; WELLBEING (Divisio'!H131,'ACCESS, MH &amp; WELLBEING (Divisio'!H138,'ACCESS, MH &amp; WELLBEING (Divisio'!H147,'ACCESS, MH &amp; WELLBEING (Divisio'!H154)</f>
        <v>-3301</v>
      </c>
      <c r="L11"/>
      <c r="M11"/>
      <c r="N11"/>
      <c r="O11" s="81"/>
      <c r="P11"/>
      <c r="Q11"/>
      <c r="R11"/>
    </row>
    <row r="12" spans="1:18" x14ac:dyDescent="0.3">
      <c r="B12" s="57">
        <v>2</v>
      </c>
      <c r="D12" s="45" t="s">
        <v>1040</v>
      </c>
      <c r="E12" s="36">
        <f>'ADULTS FUTURE OPTIONS (Division'!D9</f>
        <v>154103.48600000003</v>
      </c>
      <c r="F12" s="36">
        <f>'ADULTS FUTURE OPTIONS (Division'!E9</f>
        <v>-78306.892000000007</v>
      </c>
      <c r="G12" s="36">
        <f t="shared" si="0"/>
        <v>75796.594000000026</v>
      </c>
      <c r="H12" s="35"/>
      <c r="I12" s="44">
        <f>'ADULTS FUTURE OPTIONS (Division'!H110+'ADULTS FUTURE OPTIONS (Division'!H118+'ADULTS FUTURE OPTIONS (Division'!H126+'ADULTS FUTURE OPTIONS (Division'!H134+'ADULTS FUTURE OPTIONS (Division'!H142+'ADULTS FUTURE OPTIONS (Division'!H150+'ADULTS FUTURE OPTIONS (Division'!H158</f>
        <v>17830</v>
      </c>
      <c r="J12" s="32"/>
      <c r="K12" s="58">
        <f>'ADULTS FUTURE OPTIONS (Division'!H167+'ADULTS FUTURE OPTIONS (Division'!H174+'ADULTS FUTURE OPTIONS (Division'!H181+'ADULTS FUTURE OPTIONS (Division'!H188+'ADULTS FUTURE OPTIONS (Division'!H197+'ADULTS FUTURE OPTIONS (Division'!H204+'ADULTS FUTURE OPTIONS (Division'!H211</f>
        <v>-10140</v>
      </c>
      <c r="L12"/>
      <c r="M12"/>
      <c r="N12"/>
      <c r="O12" s="81"/>
      <c r="P12"/>
      <c r="Q12"/>
      <c r="R12"/>
    </row>
    <row r="13" spans="1:18" x14ac:dyDescent="0.3">
      <c r="B13" s="57">
        <v>3</v>
      </c>
      <c r="D13" s="45" t="s">
        <v>1039</v>
      </c>
      <c r="E13" s="36">
        <f>'CHIEF SOCIAL WORKER (Division)'!D9</f>
        <v>2438.8000000000002</v>
      </c>
      <c r="F13" s="36">
        <f>'CHIEF SOCIAL WORKER (Division)'!E9</f>
        <v>-948.8</v>
      </c>
      <c r="G13" s="36">
        <f t="shared" si="0"/>
        <v>1490.0000000000002</v>
      </c>
      <c r="H13" s="35"/>
      <c r="I13" s="44">
        <f>'CHIEF SOCIAL WORKER (Division)'!H40+'CHIEF SOCIAL WORKER (Division)'!H48+'CHIEF SOCIAL WORKER (Division)'!H56</f>
        <v>465</v>
      </c>
      <c r="J13" s="32"/>
      <c r="K13" s="67">
        <f>'CHIEF SOCIAL WORKER (Division)'!H67+'CHIEF SOCIAL WORKER (Division)'!H74+'CHIEF SOCIAL WORKER (Division)'!H81</f>
        <v>-811</v>
      </c>
      <c r="L13"/>
      <c r="M13"/>
      <c r="N13"/>
      <c r="O13" s="81"/>
      <c r="P13"/>
      <c r="Q13"/>
      <c r="R13"/>
    </row>
    <row r="14" spans="1:18" x14ac:dyDescent="0.3">
      <c r="B14" s="57">
        <v>4</v>
      </c>
      <c r="D14" s="45" t="s">
        <v>1038</v>
      </c>
      <c r="E14" s="36">
        <f>'COMMISSIONING AND PARTNERSHIPS '!D9</f>
        <v>8025.1</v>
      </c>
      <c r="F14" s="36">
        <f>'COMMISSIONING AND PARTNERSHIPS '!E9</f>
        <v>-953.2</v>
      </c>
      <c r="G14" s="36">
        <f t="shared" si="0"/>
        <v>7071.9000000000005</v>
      </c>
      <c r="H14" s="35"/>
      <c r="I14" s="44">
        <f>'COMMISSIONING AND PARTNERSHIPS '!H33+'COMMISSIONING AND PARTNERSHIPS '!H41+'COMMISSIONING AND PARTNERSHIPS '!H49+'COMMISSIONING AND PARTNERSHIPS '!H57+'COMMISSIONING AND PARTNERSHIPS '!H65+'COMMISSIONING AND PARTNERSHIPS '!H73+'COMMISSIONING AND PARTNERSHIPS '!H81+'COMMISSIONING AND PARTNERSHIPS '!H89</f>
        <v>1504</v>
      </c>
      <c r="J14" s="32"/>
      <c r="K14" s="58">
        <f>'COMMISSIONING AND PARTNERSHIPS '!H94</f>
        <v>0</v>
      </c>
      <c r="L14"/>
      <c r="M14"/>
      <c r="N14"/>
      <c r="O14" s="81"/>
      <c r="P14" s="3"/>
      <c r="Q14"/>
      <c r="R14"/>
    </row>
    <row r="15" spans="1:18" x14ac:dyDescent="0.3">
      <c r="B15" s="57">
        <v>5</v>
      </c>
      <c r="D15" s="45" t="s">
        <v>1037</v>
      </c>
      <c r="E15" s="36">
        <f>'GOVERNANCE &amp; FINANCIAL INCL''N ('!D9</f>
        <v>6121.6090000000004</v>
      </c>
      <c r="F15" s="36">
        <f>'GOVERNANCE &amp; FINANCIAL INCL''N ('!E9</f>
        <v>-175</v>
      </c>
      <c r="G15" s="36">
        <f t="shared" si="0"/>
        <v>5946.6090000000004</v>
      </c>
      <c r="H15" s="35"/>
      <c r="I15" s="44">
        <f>SUM('GOVERNANCE &amp; FINANCIAL INCL''N ('!H54,'GOVERNANCE &amp; FINANCIAL INCL''N ('!H62,'GOVERNANCE &amp; FINANCIAL INCL''N ('!H70)</f>
        <v>227</v>
      </c>
      <c r="J15" s="32"/>
      <c r="K15" s="58">
        <f>SUM('GOVERNANCE &amp; FINANCIAL INCL''N ('!H73,'GOVERNANCE &amp; FINANCIAL INCL''N ('!H75)</f>
        <v>0</v>
      </c>
      <c r="L15"/>
      <c r="M15"/>
      <c r="N15"/>
      <c r="O15" s="81"/>
      <c r="P15" s="3"/>
      <c r="Q15"/>
      <c r="R15"/>
    </row>
    <row r="16" spans="1:18" x14ac:dyDescent="0.3">
      <c r="B16" s="57">
        <v>6</v>
      </c>
      <c r="D16" s="45" t="s">
        <v>1036</v>
      </c>
      <c r="E16" s="36">
        <f>'L&amp;AW (LONG TERM SUPPORT) (Divis'!D9</f>
        <v>130598.78199999999</v>
      </c>
      <c r="F16" s="36">
        <f>'L&amp;AW (LONG TERM SUPPORT) (Divis'!E9</f>
        <v>-96288.472000000009</v>
      </c>
      <c r="G16" s="36">
        <f t="shared" si="0"/>
        <v>34310.309999999983</v>
      </c>
      <c r="H16" s="35"/>
      <c r="I16" s="44">
        <f>SUM('L&amp;AW (LONG TERM SUPPORT) (Divis'!H82,'L&amp;AW (LONG TERM SUPPORT) (Divis'!H90,'L&amp;AW (LONG TERM SUPPORT) (Divis'!H98,'L&amp;AW (LONG TERM SUPPORT) (Divis'!H106,'L&amp;AW (LONG TERM SUPPORT) (Divis'!H114)</f>
        <v>9370</v>
      </c>
      <c r="J16" s="32"/>
      <c r="K16" s="58">
        <f>SUM('L&amp;AW (LONG TERM SUPPORT) (Divis'!H123,'L&amp;AW (LONG TERM SUPPORT) (Divis'!H130,'L&amp;AW (LONG TERM SUPPORT) (Divis'!H137,'L&amp;AW (LONG TERM SUPPORT) (Divis'!H144,'L&amp;AW (LONG TERM SUPPORT) (Divis'!H151,'L&amp;AW (LONG TERM SUPPORT) (Divis'!H158,'L&amp;AW (LONG TERM SUPPORT) (Divis'!H165,'L&amp;AW (LONG TERM SUPPORT) (Divis'!H172,'L&amp;AW (LONG TERM SUPPORT) (Divis'!H181,'L&amp;AW (LONG TERM SUPPORT) (Divis'!H188,'L&amp;AW (LONG TERM SUPPORT) (Divis'!H195,'L&amp;AW (LONG TERM SUPPORT) (Divis'!H202)</f>
        <v>-10359</v>
      </c>
      <c r="L16"/>
      <c r="M16"/>
      <c r="N16"/>
      <c r="O16" s="81"/>
      <c r="P16" s="3"/>
      <c r="Q16"/>
      <c r="R16"/>
    </row>
    <row r="17" spans="2:18" x14ac:dyDescent="0.3">
      <c r="B17" s="57">
        <v>7</v>
      </c>
      <c r="D17" s="45" t="s">
        <v>1035</v>
      </c>
      <c r="E17" s="36">
        <f>'L&amp;AW (SHORT TERM SUPPORT) (Divi'!D9</f>
        <v>26126.3</v>
      </c>
      <c r="F17" s="36">
        <f>'L&amp;AW (SHORT TERM SUPPORT) (Divi'!E9</f>
        <v>-15669.175999999999</v>
      </c>
      <c r="G17" s="36">
        <f t="shared" si="0"/>
        <v>10457.124</v>
      </c>
      <c r="H17" s="35"/>
      <c r="I17" s="44">
        <f>SUM('L&amp;AW (SHORT TERM SUPPORT) (Divi'!H75)</f>
        <v>448</v>
      </c>
      <c r="J17" s="32"/>
      <c r="K17" s="58">
        <v>0</v>
      </c>
      <c r="L17"/>
      <c r="M17"/>
      <c r="N17"/>
      <c r="O17" s="81"/>
      <c r="P17" s="3"/>
      <c r="Q17"/>
      <c r="R17"/>
    </row>
    <row r="18" spans="2:18" x14ac:dyDescent="0.3">
      <c r="B18" s="57">
        <v>8</v>
      </c>
      <c r="D18" s="45" t="s">
        <v>1034</v>
      </c>
      <c r="E18" s="36">
        <f>'MANAGEMENT TEAM (Division)'!D9</f>
        <v>1615.9</v>
      </c>
      <c r="F18" s="36">
        <f>'MANAGEMENT TEAM (Division)'!E9</f>
        <v>-39.4</v>
      </c>
      <c r="G18" s="36">
        <f t="shared" si="0"/>
        <v>1576.5</v>
      </c>
      <c r="H18" s="35"/>
      <c r="I18" s="44">
        <f>SUM('MANAGEMENT TEAM (Division)'!H33)</f>
        <v>31</v>
      </c>
      <c r="J18" s="32"/>
      <c r="K18" s="58">
        <v>0</v>
      </c>
      <c r="L18"/>
      <c r="M18"/>
      <c r="N18"/>
      <c r="O18" s="81"/>
      <c r="P18" s="3"/>
      <c r="Q18"/>
      <c r="R18"/>
    </row>
    <row r="19" spans="2:18" x14ac:dyDescent="0.3">
      <c r="B19" s="57">
        <v>9</v>
      </c>
      <c r="D19" s="45" t="s">
        <v>557</v>
      </c>
      <c r="E19" s="36">
        <f>'PARTNERSHIP FUNDING (Division)'!D9</f>
        <v>4563.1000000000004</v>
      </c>
      <c r="F19" s="36">
        <f>'PARTNERSHIP FUNDING (Division)'!E9</f>
        <v>-3747.4</v>
      </c>
      <c r="G19" s="36">
        <f t="shared" si="0"/>
        <v>815.70000000000027</v>
      </c>
      <c r="H19" s="35"/>
      <c r="I19" s="44" t="s">
        <v>1004</v>
      </c>
      <c r="J19" s="32"/>
      <c r="K19" s="58">
        <v>0</v>
      </c>
      <c r="L19"/>
      <c r="M19"/>
      <c r="N19"/>
      <c r="O19" s="81"/>
      <c r="P19" s="3"/>
      <c r="Q19"/>
      <c r="R19"/>
    </row>
    <row r="20" spans="2:18" x14ac:dyDescent="0.3">
      <c r="B20" s="60">
        <v>10</v>
      </c>
      <c r="D20" s="45" t="s">
        <v>1033</v>
      </c>
      <c r="E20" s="54">
        <f>'SUPPORTING VULNERABLE PEOPLE (D'!D9</f>
        <v>16077</v>
      </c>
      <c r="F20" s="54">
        <f>'SUPPORTING VULNERABLE PEOPLE (D'!E9</f>
        <v>-13170.7</v>
      </c>
      <c r="G20" s="36">
        <f t="shared" si="0"/>
        <v>2906.2999999999993</v>
      </c>
      <c r="H20" s="35"/>
      <c r="I20" s="44">
        <f>'SUPPORTING VULNERABLE PEOPLE (D'!H54</f>
        <v>8</v>
      </c>
      <c r="J20" s="32"/>
      <c r="K20" s="58">
        <v>0</v>
      </c>
      <c r="L20"/>
      <c r="M20"/>
      <c r="N20"/>
      <c r="O20" s="81"/>
      <c r="P20" s="3"/>
      <c r="Q20"/>
      <c r="R20"/>
    </row>
    <row r="21" spans="2:18" x14ac:dyDescent="0.3">
      <c r="B21" s="56"/>
      <c r="D21" s="45"/>
      <c r="E21" s="36"/>
      <c r="F21" s="36"/>
      <c r="G21" s="36"/>
      <c r="H21" s="35"/>
      <c r="I21" s="62"/>
      <c r="J21" s="32"/>
      <c r="K21" s="43"/>
      <c r="L21"/>
      <c r="M21"/>
      <c r="N21"/>
      <c r="O21" s="81"/>
      <c r="P21" s="3"/>
      <c r="Q21"/>
      <c r="R21"/>
    </row>
    <row r="22" spans="2:18" x14ac:dyDescent="0.3">
      <c r="B22" s="56"/>
      <c r="C22" s="52" t="s">
        <v>1032</v>
      </c>
      <c r="D22" s="45"/>
      <c r="E22" s="55">
        <f>SUM(E24:E36)</f>
        <v>53835.08</v>
      </c>
      <c r="F22" s="55">
        <f>SUM(F24:F36)</f>
        <v>-23492.400000000001</v>
      </c>
      <c r="G22" s="51">
        <f>SUM(G24:G36)</f>
        <v>30342.680000000004</v>
      </c>
      <c r="H22" s="49"/>
      <c r="I22" s="50">
        <f>SUM(I24:I36)</f>
        <v>2299.6999999999998</v>
      </c>
      <c r="J22" s="49"/>
      <c r="K22" s="48">
        <f>SUM(K24:K36)</f>
        <v>-464</v>
      </c>
      <c r="L22"/>
      <c r="M22"/>
      <c r="N22"/>
      <c r="O22" s="81"/>
      <c r="P22"/>
      <c r="Q22"/>
      <c r="R22"/>
    </row>
    <row r="23" spans="2:18" x14ac:dyDescent="0.3">
      <c r="B23" s="56"/>
      <c r="D23" s="45"/>
      <c r="E23" s="36"/>
      <c r="F23" s="36"/>
      <c r="G23" s="36"/>
      <c r="H23" s="35"/>
      <c r="I23" s="44"/>
      <c r="J23" s="32"/>
      <c r="K23" s="43"/>
      <c r="L23"/>
      <c r="M23"/>
      <c r="N23"/>
      <c r="O23" s="81"/>
      <c r="P23"/>
      <c r="Q23"/>
      <c r="R23"/>
    </row>
    <row r="24" spans="2:18" x14ac:dyDescent="0.3">
      <c r="B24" s="57">
        <v>11</v>
      </c>
      <c r="D24" s="45" t="s">
        <v>1031</v>
      </c>
      <c r="E24" s="54">
        <f>'BEREAVEMENT SERVICES (Division)'!D9</f>
        <v>3699.8999999999996</v>
      </c>
      <c r="F24" s="54">
        <f>'BEREAVEMENT SERVICES (Division)'!E9</f>
        <v>-5013.6000000000004</v>
      </c>
      <c r="G24" s="36">
        <f t="shared" ref="G24:G36" si="1">SUM(E24:F24)</f>
        <v>-1313.7000000000007</v>
      </c>
      <c r="H24" s="35"/>
      <c r="I24" s="44">
        <f>SUM('BEREAVEMENT SERVICES (Division)'!H33,'BEREAVEMENT SERVICES (Division)'!H41,'BEREAVEMENT SERVICES (Division)'!H49,'BEREAVEMENT SERVICES (Division)'!H57)</f>
        <v>172</v>
      </c>
      <c r="J24" s="32"/>
      <c r="K24" s="58">
        <f>'BEREAVEMENT SERVICES (Division)'!H68</f>
        <v>-95</v>
      </c>
      <c r="L24"/>
      <c r="M24"/>
      <c r="N24"/>
      <c r="O24" s="81"/>
      <c r="P24"/>
      <c r="Q24"/>
      <c r="R24"/>
    </row>
    <row r="25" spans="2:18" x14ac:dyDescent="0.3">
      <c r="B25" s="57">
        <v>12</v>
      </c>
      <c r="D25" s="45" t="s">
        <v>633</v>
      </c>
      <c r="E25" s="54">
        <f>'BUSINESS IMPROVEMENT (Division)'!D9</f>
        <v>1158.623</v>
      </c>
      <c r="F25" s="54">
        <f>'BUSINESS IMPROVEMENT (Division)'!E9</f>
        <v>0</v>
      </c>
      <c r="G25" s="36">
        <f t="shared" si="1"/>
        <v>1158.623</v>
      </c>
      <c r="H25" s="35"/>
      <c r="I25" s="44">
        <f>'BUSINESS IMPROVEMENT (Division)'!H40</f>
        <v>54</v>
      </c>
      <c r="J25" s="32"/>
      <c r="K25" s="58">
        <v>0</v>
      </c>
      <c r="L25"/>
      <c r="M25"/>
      <c r="N25"/>
      <c r="O25" s="81"/>
      <c r="P25"/>
      <c r="Q25"/>
      <c r="R25"/>
    </row>
    <row r="26" spans="2:18" x14ac:dyDescent="0.3">
      <c r="B26" s="57">
        <v>13</v>
      </c>
      <c r="D26" s="45" t="s">
        <v>1030</v>
      </c>
      <c r="E26" s="3">
        <f>'COMMUNITIES MANAGEMENT (Divisio'!D9</f>
        <v>390</v>
      </c>
      <c r="F26" s="3">
        <f>'COMMUNITIES MANAGEMENT (Divisio'!E9</f>
        <v>40</v>
      </c>
      <c r="G26" s="36">
        <f t="shared" si="1"/>
        <v>430</v>
      </c>
      <c r="H26" s="35"/>
      <c r="I26" s="44">
        <f>'COMMUNITIES MANAGEMENT (Divisio'!H40</f>
        <v>427.6</v>
      </c>
      <c r="J26" s="32"/>
      <c r="K26" s="58">
        <v>0</v>
      </c>
      <c r="L26"/>
      <c r="M26"/>
      <c r="N26"/>
      <c r="O26" s="81"/>
      <c r="P26" s="82"/>
      <c r="Q26"/>
      <c r="R26"/>
    </row>
    <row r="27" spans="2:18" x14ac:dyDescent="0.3">
      <c r="B27" s="57">
        <v>14</v>
      </c>
      <c r="D27" s="45" t="s">
        <v>1029</v>
      </c>
      <c r="E27" s="3">
        <f>'COMMUNITIES PREVENTION (Divisio'!D9</f>
        <v>5341.8</v>
      </c>
      <c r="F27" s="3">
        <f>'COMMUNITIES PREVENTION (Divisio'!E9</f>
        <v>-2816.6</v>
      </c>
      <c r="G27" s="36">
        <f t="shared" si="1"/>
        <v>2525.2000000000003</v>
      </c>
      <c r="H27" s="35"/>
      <c r="I27" s="44" t="s">
        <v>1004</v>
      </c>
      <c r="J27" s="32"/>
      <c r="K27" s="58">
        <v>0</v>
      </c>
      <c r="L27"/>
      <c r="M27"/>
      <c r="N27"/>
      <c r="O27" s="81"/>
      <c r="P27"/>
      <c r="Q27"/>
      <c r="R27"/>
    </row>
    <row r="28" spans="2:18" x14ac:dyDescent="0.3">
      <c r="B28" s="57">
        <v>15</v>
      </c>
      <c r="D28" s="45" t="s">
        <v>263</v>
      </c>
      <c r="E28" s="54">
        <f>'COMMUNITY SAFETY (Division)'!D9</f>
        <v>3962.6</v>
      </c>
      <c r="F28" s="54">
        <f>'COMMUNITY SAFETY (Division)'!E9</f>
        <v>-1408</v>
      </c>
      <c r="G28" s="36">
        <f t="shared" si="1"/>
        <v>2554.6</v>
      </c>
      <c r="H28" s="35"/>
      <c r="I28" s="44">
        <f>SUM('COMMUNITY SAFETY (Division)'!H40,'COMMUNITY SAFETY (Division)'!H48)</f>
        <v>850</v>
      </c>
      <c r="J28" s="32"/>
      <c r="K28" s="58">
        <v>0</v>
      </c>
      <c r="L28"/>
      <c r="M28"/>
      <c r="N28"/>
      <c r="O28" s="81"/>
      <c r="P28"/>
      <c r="Q28"/>
      <c r="R28"/>
    </row>
    <row r="29" spans="2:18" x14ac:dyDescent="0.3">
      <c r="B29" s="57">
        <v>16</v>
      </c>
      <c r="D29" s="45" t="s">
        <v>1028</v>
      </c>
      <c r="E29" s="54">
        <f>'CORONER &amp; MEDICO LEGAL (Divisio'!D9</f>
        <v>2496.3000000000002</v>
      </c>
      <c r="F29" s="54">
        <f>'CORONER &amp; MEDICO LEGAL (Divisio'!E9</f>
        <v>-716.6</v>
      </c>
      <c r="G29" s="36">
        <f t="shared" si="1"/>
        <v>1779.7000000000003</v>
      </c>
      <c r="H29" s="35"/>
      <c r="I29" s="44">
        <f>'CORONER &amp; MEDICO LEGAL (Divisio'!H40</f>
        <v>75</v>
      </c>
      <c r="J29" s="32"/>
      <c r="K29" s="67">
        <v>0</v>
      </c>
      <c r="L29"/>
      <c r="M29"/>
      <c r="N29"/>
      <c r="O29" s="81"/>
      <c r="P29"/>
      <c r="Q29"/>
      <c r="R29"/>
    </row>
    <row r="30" spans="2:18" x14ac:dyDescent="0.3">
      <c r="B30" s="57">
        <v>17</v>
      </c>
      <c r="D30" s="45" t="s">
        <v>1027</v>
      </c>
      <c r="E30" s="54">
        <f>'DIRECTOR PL&amp;L (Division)'!D9</f>
        <v>720.42499999999995</v>
      </c>
      <c r="F30" s="54">
        <f>'DIRECTOR PL&amp;L (Division)'!E9</f>
        <v>-300</v>
      </c>
      <c r="G30" s="36">
        <f t="shared" si="1"/>
        <v>420.42499999999995</v>
      </c>
      <c r="H30" s="35"/>
      <c r="I30" s="44">
        <f>'DIRECTOR PL&amp;L (Division)'!H33</f>
        <v>493.1</v>
      </c>
      <c r="J30" s="32"/>
      <c r="K30" s="67">
        <f>'DIRECTOR PL&amp;L (Division)'!H44</f>
        <v>-300</v>
      </c>
      <c r="L30"/>
      <c r="M30"/>
      <c r="N30"/>
      <c r="O30" s="81"/>
      <c r="P30"/>
      <c r="Q30"/>
      <c r="R30"/>
    </row>
    <row r="31" spans="2:18" x14ac:dyDescent="0.3">
      <c r="B31" s="57">
        <v>18</v>
      </c>
      <c r="D31" s="45" t="s">
        <v>1026</v>
      </c>
      <c r="E31" s="54">
        <f>'LIBRARIES, ARCHIVES &amp; INFORMAT '!D9</f>
        <v>5769</v>
      </c>
      <c r="F31" s="54">
        <f>'LIBRARIES, ARCHIVES &amp; INFORMAT '!E9</f>
        <v>-940.80000000000007</v>
      </c>
      <c r="G31" s="36">
        <f t="shared" si="1"/>
        <v>4828.2</v>
      </c>
      <c r="H31" s="35"/>
      <c r="I31" s="44">
        <f>'LIBRARIES, ARCHIVES &amp; INFORMAT '!H75</f>
        <v>50</v>
      </c>
      <c r="J31" s="32"/>
      <c r="K31" s="67">
        <f>SUM('LIBRARIES, ARCHIVES &amp; INFORMAT '!H84,'LIBRARIES, ARCHIVES &amp; INFORMAT '!H93)</f>
        <v>-34</v>
      </c>
      <c r="L31"/>
      <c r="M31"/>
      <c r="N31"/>
      <c r="O31" s="81"/>
      <c r="P31"/>
      <c r="Q31"/>
      <c r="R31"/>
    </row>
    <row r="32" spans="2:18" x14ac:dyDescent="0.3">
      <c r="B32" s="57">
        <v>19</v>
      </c>
      <c r="D32" s="45" t="s">
        <v>1025</v>
      </c>
      <c r="E32" s="66">
        <f>'PARKS AND COUNTRYSIDE (Division'!D9</f>
        <v>14397.9</v>
      </c>
      <c r="F32" s="66">
        <f>'PARKS AND COUNTRYSIDE (Division'!E9</f>
        <v>-6730.3</v>
      </c>
      <c r="G32" s="36">
        <f t="shared" si="1"/>
        <v>7667.5999999999995</v>
      </c>
      <c r="H32" s="35"/>
      <c r="I32" s="44">
        <f>'PARKS AND COUNTRYSIDE (Division'!H68</f>
        <v>125</v>
      </c>
      <c r="J32" s="32"/>
      <c r="K32" s="58">
        <f>'PARKS AND COUNTRYSIDE (Division'!H79</f>
        <v>-35</v>
      </c>
      <c r="L32"/>
      <c r="M32"/>
      <c r="N32"/>
      <c r="O32" s="81"/>
      <c r="P32"/>
      <c r="Q32"/>
      <c r="R32"/>
    </row>
    <row r="33" spans="2:18" x14ac:dyDescent="0.3">
      <c r="B33" s="57">
        <v>20</v>
      </c>
      <c r="D33" s="45" t="s">
        <v>757</v>
      </c>
      <c r="E33" s="54">
        <f>'PUBLIC HEALTH (Division)'!D9</f>
        <v>2746.2</v>
      </c>
      <c r="F33" s="54">
        <f>'PUBLIC HEALTH (Division)'!E9</f>
        <v>-2746.2</v>
      </c>
      <c r="G33" s="36">
        <f t="shared" si="1"/>
        <v>0</v>
      </c>
      <c r="H33" s="35"/>
      <c r="I33" s="44" t="s">
        <v>1004</v>
      </c>
      <c r="J33" s="35"/>
      <c r="K33" s="58">
        <v>0</v>
      </c>
      <c r="L33"/>
      <c r="M33"/>
      <c r="N33"/>
      <c r="O33" s="81"/>
      <c r="P33"/>
      <c r="Q33"/>
      <c r="R33"/>
    </row>
    <row r="34" spans="2:18" x14ac:dyDescent="0.3">
      <c r="B34" s="57">
        <v>21</v>
      </c>
      <c r="D34" s="45" t="s">
        <v>1024</v>
      </c>
      <c r="E34" s="54">
        <f>'SPORTS LEISURE AND EVENTS TEAM '!D9</f>
        <v>5451.3320000000003</v>
      </c>
      <c r="F34" s="54">
        <f>'SPORTS LEISURE AND EVENTS TEAM '!E9</f>
        <v>-1729.1999999999998</v>
      </c>
      <c r="G34" s="36">
        <f t="shared" si="1"/>
        <v>3722.1320000000005</v>
      </c>
      <c r="H34" s="35"/>
      <c r="I34" s="44">
        <f>'SPORTS LEISURE AND EVENTS TEAM '!H54</f>
        <v>40</v>
      </c>
      <c r="J34" s="35"/>
      <c r="K34" s="58">
        <v>0</v>
      </c>
      <c r="L34"/>
      <c r="M34"/>
      <c r="N34"/>
      <c r="O34" s="81"/>
      <c r="P34"/>
      <c r="Q34"/>
      <c r="R34"/>
    </row>
    <row r="35" spans="2:18" x14ac:dyDescent="0.3">
      <c r="B35" s="57">
        <v>22</v>
      </c>
      <c r="D35" s="45" t="s">
        <v>561</v>
      </c>
      <c r="E35" s="54">
        <f>'VOLUNTARY SECTOR (Division)'!D9</f>
        <v>1927.6</v>
      </c>
      <c r="F35" s="54">
        <f>'VOLUNTARY SECTOR (Division)'!E9</f>
        <v>-1049.0999999999999</v>
      </c>
      <c r="G35" s="36">
        <f t="shared" si="1"/>
        <v>878.5</v>
      </c>
      <c r="H35" s="35"/>
      <c r="I35" s="44">
        <f>'VOLUNTARY SECTOR (Division)'!H33</f>
        <v>13</v>
      </c>
      <c r="J35" s="32"/>
      <c r="K35" s="58">
        <v>0</v>
      </c>
      <c r="L35"/>
      <c r="M35"/>
      <c r="N35"/>
      <c r="O35" s="81"/>
      <c r="P35"/>
      <c r="Q35"/>
      <c r="R35"/>
    </row>
    <row r="36" spans="2:18" x14ac:dyDescent="0.3">
      <c r="B36" s="57">
        <v>23</v>
      </c>
      <c r="D36" s="45" t="s">
        <v>1023</v>
      </c>
      <c r="E36" s="54">
        <f>'YOUTH SERVICES (Division)'!D9</f>
        <v>5773.4000000000005</v>
      </c>
      <c r="F36" s="54">
        <f>'YOUTH SERVICES (Division)'!E9</f>
        <v>-82</v>
      </c>
      <c r="G36" s="36">
        <f t="shared" si="1"/>
        <v>5691.4000000000005</v>
      </c>
      <c r="H36" s="35"/>
      <c r="I36" s="44" t="s">
        <v>1004</v>
      </c>
      <c r="J36" s="32"/>
      <c r="K36" s="58">
        <v>0</v>
      </c>
      <c r="L36"/>
      <c r="M36"/>
      <c r="N36"/>
      <c r="O36" s="81"/>
      <c r="P36"/>
      <c r="Q36"/>
      <c r="R36"/>
    </row>
    <row r="37" spans="2:18" x14ac:dyDescent="0.3">
      <c r="B37" s="56"/>
      <c r="D37" s="45"/>
      <c r="E37" s="36"/>
      <c r="F37" s="36"/>
      <c r="G37" s="37"/>
      <c r="H37" s="35"/>
      <c r="I37" s="44"/>
      <c r="J37" s="32"/>
      <c r="K37" s="58"/>
      <c r="L37"/>
      <c r="M37"/>
      <c r="N37"/>
      <c r="O37" s="81"/>
      <c r="P37"/>
      <c r="Q37"/>
      <c r="R37"/>
    </row>
    <row r="38" spans="2:18" x14ac:dyDescent="0.3">
      <c r="B38" s="56"/>
      <c r="C38" s="52" t="s">
        <v>1022</v>
      </c>
      <c r="D38" s="45"/>
      <c r="E38" s="51">
        <f>SUM(E40:E45)</f>
        <v>20486.870999999999</v>
      </c>
      <c r="F38" s="51">
        <f>SUM(F40:F45)</f>
        <v>-10810.190999999999</v>
      </c>
      <c r="G38" s="51">
        <f>SUM(G40:G45)</f>
        <v>9676.68</v>
      </c>
      <c r="H38" s="49"/>
      <c r="I38" s="50">
        <f>SUM(I40:I45)</f>
        <v>1038.4000000000001</v>
      </c>
      <c r="J38" s="49"/>
      <c r="K38" s="48">
        <f>SUM(K40:K45)</f>
        <v>0</v>
      </c>
      <c r="L38"/>
      <c r="M38"/>
      <c r="N38"/>
      <c r="O38" s="81"/>
      <c r="P38"/>
      <c r="Q38"/>
      <c r="R38"/>
    </row>
    <row r="39" spans="2:18" x14ac:dyDescent="0.3">
      <c r="B39" s="56"/>
      <c r="D39" s="63"/>
      <c r="E39" s="36"/>
      <c r="F39" s="36"/>
      <c r="G39" s="36"/>
      <c r="H39" s="35"/>
      <c r="I39" s="44"/>
      <c r="J39" s="32"/>
      <c r="K39" s="43"/>
      <c r="L39"/>
      <c r="M39"/>
      <c r="N39"/>
      <c r="O39" s="81"/>
      <c r="P39"/>
      <c r="Q39"/>
      <c r="R39"/>
    </row>
    <row r="40" spans="2:18" ht="15.6" x14ac:dyDescent="0.3">
      <c r="B40" s="57">
        <v>24</v>
      </c>
      <c r="D40" s="45" t="s">
        <v>1021</v>
      </c>
      <c r="E40" s="36">
        <f>'BUSINESS DEVELOPMENT &amp; FUND MA '!D9</f>
        <v>235.084</v>
      </c>
      <c r="F40" s="36">
        <f>'BUSINESS DEVELOPMENT &amp; FUND MA '!E9</f>
        <v>-129.96</v>
      </c>
      <c r="G40" s="65">
        <f t="shared" ref="G40:G45" si="2">SUM(E40:F40)</f>
        <v>105.124</v>
      </c>
      <c r="H40" s="35"/>
      <c r="I40" s="44" t="s">
        <v>1004</v>
      </c>
      <c r="J40" s="32"/>
      <c r="K40" s="61" t="s">
        <v>1004</v>
      </c>
      <c r="L40"/>
      <c r="M40"/>
      <c r="N40"/>
      <c r="O40" s="81"/>
      <c r="P40"/>
      <c r="Q40"/>
      <c r="R40"/>
    </row>
    <row r="41" spans="2:18" x14ac:dyDescent="0.3">
      <c r="B41" s="57">
        <v>25</v>
      </c>
      <c r="D41" s="45" t="s">
        <v>1020</v>
      </c>
      <c r="E41" s="36">
        <f>'CULTURE, TOURISM &amp; EVENTS (Divi'!D9</f>
        <v>5365.5410000000002</v>
      </c>
      <c r="F41" s="36">
        <f>'CULTURE, TOURISM &amp; EVENTS (Divi'!E9</f>
        <v>-155.9</v>
      </c>
      <c r="G41" s="65">
        <f t="shared" si="2"/>
        <v>5209.6410000000005</v>
      </c>
      <c r="H41" s="35"/>
      <c r="I41" s="44">
        <f>SUM('CULTURE, TOURISM &amp; EVENTS (Divi'!H40,'CULTURE, TOURISM &amp; EVENTS (Divi'!H48,'CULTURE, TOURISM &amp; EVENTS (Divi'!H56)</f>
        <v>730</v>
      </c>
      <c r="J41" s="32"/>
      <c r="K41" s="43" t="s">
        <v>1004</v>
      </c>
      <c r="L41"/>
      <c r="M41"/>
      <c r="N41"/>
      <c r="O41" s="81"/>
      <c r="P41"/>
      <c r="Q41"/>
      <c r="R41"/>
    </row>
    <row r="42" spans="2:18" x14ac:dyDescent="0.3">
      <c r="B42" s="57">
        <v>26</v>
      </c>
      <c r="D42" s="45" t="s">
        <v>1019</v>
      </c>
      <c r="E42" s="36">
        <f>'DIRECTOR OF ECON DEV &amp; CULTURE '!D9</f>
        <v>570.14499999999998</v>
      </c>
      <c r="F42" s="36">
        <f>'DIRECTOR OF ECON DEV &amp; CULTURE '!E9</f>
        <v>-27.4</v>
      </c>
      <c r="G42" s="65">
        <f t="shared" si="2"/>
        <v>542.745</v>
      </c>
      <c r="H42" s="35"/>
      <c r="I42" s="44">
        <f>'DIRECTOR OF ECON DEV &amp; CULTURE '!H47</f>
        <v>98.4</v>
      </c>
      <c r="J42" s="35"/>
      <c r="K42" s="43" t="s">
        <v>1004</v>
      </c>
      <c r="L42"/>
      <c r="M42"/>
      <c r="N42"/>
      <c r="O42" s="81"/>
      <c r="P42"/>
      <c r="Q42"/>
      <c r="R42"/>
    </row>
    <row r="43" spans="2:18" x14ac:dyDescent="0.3">
      <c r="B43" s="57">
        <v>27</v>
      </c>
      <c r="D43" s="45" t="s">
        <v>1018</v>
      </c>
      <c r="E43" s="36">
        <f>'ECONOMY &amp; BUSINESS SUPPORT (Div'!D9</f>
        <v>1539.9009999999998</v>
      </c>
      <c r="F43" s="36">
        <f>'ECONOMY &amp; BUSINESS SUPPORT (Div'!E9</f>
        <v>-296.93100000000004</v>
      </c>
      <c r="G43" s="65">
        <f t="shared" si="2"/>
        <v>1242.9699999999998</v>
      </c>
      <c r="H43" s="35"/>
      <c r="I43" s="44">
        <f>'ECONOMY &amp; BUSINESS SUPPORT (Div'!H40</f>
        <v>180</v>
      </c>
      <c r="J43" s="32"/>
      <c r="K43" s="43" t="s">
        <v>1004</v>
      </c>
      <c r="L43"/>
      <c r="M43"/>
      <c r="N43"/>
      <c r="O43" s="81"/>
      <c r="P43"/>
      <c r="Q43"/>
      <c r="R43"/>
    </row>
    <row r="44" spans="2:18" x14ac:dyDescent="0.3">
      <c r="B44" s="57">
        <v>28</v>
      </c>
      <c r="D44" s="45" t="s">
        <v>337</v>
      </c>
      <c r="E44" s="3">
        <f>'EMPLOYMENT &amp; SKILLS (Division)'!D9</f>
        <v>4542</v>
      </c>
      <c r="F44" s="3">
        <f>'EMPLOYMENT &amp; SKILLS (Division)'!E9</f>
        <v>-2888.7</v>
      </c>
      <c r="G44" s="65">
        <f t="shared" si="2"/>
        <v>1653.3000000000002</v>
      </c>
      <c r="H44" s="35"/>
      <c r="I44" s="44" t="s">
        <v>1004</v>
      </c>
      <c r="J44" s="32"/>
      <c r="K44" s="43" t="s">
        <v>1004</v>
      </c>
      <c r="L44"/>
      <c r="M44"/>
      <c r="N44"/>
      <c r="O44" s="81"/>
      <c r="P44"/>
      <c r="Q44"/>
      <c r="R44"/>
    </row>
    <row r="45" spans="2:18" x14ac:dyDescent="0.3">
      <c r="B45" s="57">
        <v>29</v>
      </c>
      <c r="D45" s="45" t="s">
        <v>1017</v>
      </c>
      <c r="E45" s="54">
        <f>'FAMILY &amp; COMMUNITY LEARNING (Di'!D9</f>
        <v>8234.2000000000007</v>
      </c>
      <c r="F45" s="54">
        <f>'FAMILY &amp; COMMUNITY LEARNING (Di'!E9</f>
        <v>-7311.3</v>
      </c>
      <c r="G45" s="65">
        <f t="shared" si="2"/>
        <v>922.90000000000055</v>
      </c>
      <c r="H45" s="35"/>
      <c r="I45" s="44">
        <f>'FAMILY &amp; COMMUNITY LEARNING (Di'!H40</f>
        <v>30</v>
      </c>
      <c r="J45" s="32"/>
      <c r="K45" s="43" t="s">
        <v>1004</v>
      </c>
      <c r="L45"/>
      <c r="M45"/>
      <c r="N45"/>
      <c r="O45" s="81"/>
      <c r="P45"/>
      <c r="Q45"/>
      <c r="R45"/>
    </row>
    <row r="46" spans="2:18" ht="15.6" x14ac:dyDescent="0.3">
      <c r="B46" s="56"/>
      <c r="D46" s="64"/>
      <c r="E46" s="36"/>
      <c r="F46" s="36"/>
      <c r="G46" s="36"/>
      <c r="H46" s="35"/>
      <c r="I46" s="44"/>
      <c r="J46" s="32"/>
      <c r="K46" s="61"/>
      <c r="L46"/>
      <c r="M46"/>
      <c r="N46"/>
      <c r="O46" s="81"/>
      <c r="P46"/>
      <c r="Q46"/>
      <c r="R46"/>
    </row>
    <row r="47" spans="2:18" x14ac:dyDescent="0.3">
      <c r="B47" s="56"/>
      <c r="C47" s="52" t="s">
        <v>1016</v>
      </c>
      <c r="D47" s="63"/>
      <c r="E47" s="51">
        <f>SUM(E49:E70)</f>
        <v>497391.95699999994</v>
      </c>
      <c r="F47" s="51">
        <f>SUM(F49:F70)</f>
        <v>-371079.05700000003</v>
      </c>
      <c r="G47" s="51">
        <f>SUM(G49:G70)</f>
        <v>126312.90000000002</v>
      </c>
      <c r="H47" s="49"/>
      <c r="I47" s="62">
        <f>SUM(I49:I70)</f>
        <v>20926</v>
      </c>
      <c r="J47" s="49"/>
      <c r="K47" s="48">
        <f>SUM(K49:K70)</f>
        <v>-16094</v>
      </c>
      <c r="L47"/>
      <c r="M47"/>
      <c r="N47"/>
      <c r="O47" s="81"/>
      <c r="P47"/>
      <c r="Q47"/>
      <c r="R47"/>
    </row>
    <row r="48" spans="2:18" x14ac:dyDescent="0.3">
      <c r="B48" s="56"/>
      <c r="D48" s="45"/>
      <c r="E48" s="36"/>
      <c r="F48" s="36"/>
      <c r="G48" s="36"/>
      <c r="H48" s="35"/>
      <c r="I48" s="44"/>
      <c r="J48" s="35"/>
      <c r="K48" s="43"/>
      <c r="L48"/>
      <c r="M48"/>
      <c r="N48"/>
      <c r="O48" s="81"/>
      <c r="P48"/>
      <c r="Q48"/>
      <c r="R48"/>
    </row>
    <row r="49" spans="2:18" x14ac:dyDescent="0.3">
      <c r="B49" s="57">
        <v>30</v>
      </c>
      <c r="D49" s="45" t="s">
        <v>565</v>
      </c>
      <c r="E49" s="54">
        <f>'14-24 PARTNERSHIP (Division)'!D9</f>
        <v>1411.4</v>
      </c>
      <c r="F49" s="54">
        <f>'14-24 PARTNERSHIP (Division)'!E9</f>
        <v>-1171.9000000000001</v>
      </c>
      <c r="G49" s="36">
        <f t="shared" ref="G49:G70" si="3">SUM(E49:F49)</f>
        <v>239.5</v>
      </c>
      <c r="H49" s="35"/>
      <c r="I49" s="44">
        <f>'14-24 PARTNERSHIP (Division)'!H33</f>
        <v>5</v>
      </c>
      <c r="J49" s="32"/>
      <c r="K49" s="47">
        <v>0</v>
      </c>
      <c r="L49"/>
      <c r="M49"/>
      <c r="N49"/>
      <c r="O49" s="81"/>
      <c r="P49"/>
      <c r="Q49"/>
      <c r="R49"/>
    </row>
    <row r="50" spans="2:18" x14ac:dyDescent="0.3">
      <c r="B50" s="57">
        <v>31</v>
      </c>
      <c r="D50" s="45" t="s">
        <v>1015</v>
      </c>
      <c r="E50" s="54">
        <f>'ACCESS &amp; INCLUSION (Division)'!D9</f>
        <v>6123.5</v>
      </c>
      <c r="F50" s="54">
        <f>'ACCESS &amp; INCLUSION (Division)'!E9</f>
        <v>-5328.5</v>
      </c>
      <c r="G50" s="36">
        <f t="shared" si="3"/>
        <v>795</v>
      </c>
      <c r="H50" s="35"/>
      <c r="I50" s="44">
        <f>'ACCESS &amp; INCLUSION (Division)'!H61</f>
        <v>29</v>
      </c>
      <c r="J50" s="32"/>
      <c r="K50" s="43">
        <f>'ACCESS &amp; INCLUSION (Division)'!H72</f>
        <v>-200</v>
      </c>
      <c r="L50"/>
      <c r="M50"/>
      <c r="N50"/>
      <c r="O50" s="81"/>
      <c r="P50"/>
      <c r="Q50"/>
      <c r="R50"/>
    </row>
    <row r="51" spans="2:18" ht="15.6" x14ac:dyDescent="0.3">
      <c r="B51" s="57">
        <v>32</v>
      </c>
      <c r="D51" s="45" t="s">
        <v>1014</v>
      </c>
      <c r="E51" s="54">
        <f>'BUSINESS STRATEGY OP BUDGETS (D'!D9</f>
        <v>2725.7</v>
      </c>
      <c r="F51" s="54">
        <f>'BUSINESS STRATEGY OP BUDGETS (D'!E9</f>
        <v>-2860.6</v>
      </c>
      <c r="G51" s="36">
        <f t="shared" si="3"/>
        <v>-134.90000000000009</v>
      </c>
      <c r="H51" s="35"/>
      <c r="I51" s="44">
        <f>SUM('BUSINESS STRATEGY OP BUDGETS (D'!H40,'BUSINESS STRATEGY OP BUDGETS (D'!H48)</f>
        <v>55</v>
      </c>
      <c r="J51" s="32"/>
      <c r="K51" s="61" t="s">
        <v>1004</v>
      </c>
      <c r="L51"/>
      <c r="M51"/>
      <c r="N51"/>
      <c r="O51" s="81"/>
      <c r="P51"/>
      <c r="Q51"/>
      <c r="R51"/>
    </row>
    <row r="52" spans="2:18" ht="15.6" x14ac:dyDescent="0.3">
      <c r="B52" s="57">
        <v>33</v>
      </c>
      <c r="D52" s="45" t="s">
        <v>472</v>
      </c>
      <c r="E52" s="54">
        <f>'C&amp;F BUSINESS SUPPORT (Division)'!D9</f>
        <v>5123.8999999999996</v>
      </c>
      <c r="F52" s="54">
        <f>'C&amp;F BUSINESS SUPPORT (Division)'!E9</f>
        <v>-316</v>
      </c>
      <c r="G52" s="36">
        <f t="shared" si="3"/>
        <v>4807.8999999999996</v>
      </c>
      <c r="H52" s="35"/>
      <c r="I52" s="44">
        <f>'C&amp;F BUSINESS SUPPORT (Division)'!H33</f>
        <v>148</v>
      </c>
      <c r="J52" s="32"/>
      <c r="K52" s="61" t="s">
        <v>1004</v>
      </c>
      <c r="L52"/>
      <c r="M52"/>
      <c r="N52"/>
      <c r="O52" s="81"/>
      <c r="P52"/>
      <c r="Q52"/>
      <c r="R52"/>
    </row>
    <row r="53" spans="2:18" x14ac:dyDescent="0.3">
      <c r="B53" s="57">
        <v>34</v>
      </c>
      <c r="D53" s="45" t="s">
        <v>1013</v>
      </c>
      <c r="E53" s="54">
        <f>'CENTRAL MANAGEMENT (Division)'!D9</f>
        <v>1644.5</v>
      </c>
      <c r="F53" s="54">
        <f>'CENTRAL MANAGEMENT (Division)'!E9</f>
        <v>-4934</v>
      </c>
      <c r="G53" s="36">
        <f t="shared" si="3"/>
        <v>-3289.5</v>
      </c>
      <c r="H53" s="35"/>
      <c r="I53" s="44">
        <f>'CENTRAL MANAGEMENT (Division)'!H33</f>
        <v>62</v>
      </c>
      <c r="J53" s="32"/>
      <c r="K53" s="43">
        <f>'CENTRAL MANAGEMENT (Division)'!H44</f>
        <v>-3934</v>
      </c>
      <c r="L53"/>
      <c r="M53"/>
      <c r="N53"/>
      <c r="O53" s="81"/>
      <c r="P53"/>
      <c r="Q53"/>
      <c r="R53"/>
    </row>
    <row r="54" spans="2:18" ht="15.6" x14ac:dyDescent="0.3">
      <c r="B54" s="57">
        <v>35</v>
      </c>
      <c r="D54" s="45" t="s">
        <v>405</v>
      </c>
      <c r="E54" s="54">
        <f>'CHILDRENS DISABILITIES SERVICE '!D9</f>
        <v>10502.2</v>
      </c>
      <c r="F54" s="54">
        <f>'CHILDRENS DISABILITIES SERVICE '!E9</f>
        <v>-630</v>
      </c>
      <c r="G54" s="36">
        <f t="shared" si="3"/>
        <v>9872.2000000000007</v>
      </c>
      <c r="H54" s="35"/>
      <c r="I54" s="44">
        <f>SUM('CHILDRENS DISABILITIES SERVICE '!H47,'CHILDRENS DISABILITIES SERVICE '!H55,'CHILDRENS DISABILITIES SERVICE '!H63,'CHILDRENS DISABILITIES SERVICE '!H71)</f>
        <v>889</v>
      </c>
      <c r="J54" s="32"/>
      <c r="K54" s="61" t="s">
        <v>1004</v>
      </c>
      <c r="L54"/>
      <c r="M54"/>
      <c r="N54"/>
      <c r="O54" s="81"/>
      <c r="P54"/>
      <c r="Q54"/>
      <c r="R54"/>
    </row>
    <row r="55" spans="2:18" x14ac:dyDescent="0.3">
      <c r="B55" s="57">
        <v>36</v>
      </c>
      <c r="D55" s="45" t="s">
        <v>1012</v>
      </c>
      <c r="E55" s="54">
        <f>'CHILDREN''S PUBLIC HEALTH (Divis'!D9</f>
        <v>15325.6</v>
      </c>
      <c r="F55" s="54">
        <f>'CHILDREN''S PUBLIC HEALTH (Divis'!E9</f>
        <v>-15299.6</v>
      </c>
      <c r="G55" s="36">
        <f t="shared" si="3"/>
        <v>26</v>
      </c>
      <c r="H55" s="35"/>
      <c r="I55" s="44" t="s">
        <v>1004</v>
      </c>
      <c r="J55" s="32"/>
      <c r="K55" s="43" t="s">
        <v>1004</v>
      </c>
      <c r="L55"/>
      <c r="M55"/>
      <c r="N55"/>
      <c r="O55" s="81"/>
      <c r="P55"/>
      <c r="Q55"/>
      <c r="R55"/>
    </row>
    <row r="56" spans="2:18" x14ac:dyDescent="0.3">
      <c r="B56" s="60">
        <v>37</v>
      </c>
      <c r="D56" s="45" t="s">
        <v>491</v>
      </c>
      <c r="E56" s="54">
        <f>'CHILDREN''S RESIDENTIAL HOMES (D'!D9</f>
        <v>18351.462999999996</v>
      </c>
      <c r="F56" s="54">
        <f>'CHILDREN''S RESIDENTIAL HOMES (D'!E9</f>
        <v>-9248.1630000000005</v>
      </c>
      <c r="G56" s="36">
        <f t="shared" si="3"/>
        <v>9103.2999999999956</v>
      </c>
      <c r="H56" s="35"/>
      <c r="I56" s="44">
        <f>SUM('CHILDREN''S RESIDENTIAL HOMES (D'!H47,'CHILDREN''S RESIDENTIAL HOMES (D'!H55,'CHILDREN''S RESIDENTIAL HOMES (D'!H63,'CHILDREN''S RESIDENTIAL HOMES (D'!H71,'CHILDREN''S RESIDENTIAL HOMES (D'!H79)</f>
        <v>2643</v>
      </c>
      <c r="J56" s="32"/>
      <c r="K56" s="43">
        <f>'CHILDREN''S RESIDENTIAL HOMES (D'!H90</f>
        <v>-2904</v>
      </c>
      <c r="L56"/>
      <c r="M56"/>
      <c r="N56"/>
      <c r="O56" s="81"/>
      <c r="P56" s="83"/>
      <c r="Q56"/>
      <c r="R56"/>
    </row>
    <row r="57" spans="2:18" x14ac:dyDescent="0.3">
      <c r="B57" s="57">
        <v>38</v>
      </c>
      <c r="D57" s="45" t="s">
        <v>383</v>
      </c>
      <c r="E57" s="54">
        <f>'CHILDRENS SNR MANAGEMENT (Divis'!D9</f>
        <v>676.3</v>
      </c>
      <c r="F57" s="54">
        <f>'CHILDRENS SNR MANAGEMENT (Divis'!E9</f>
        <v>-250.1</v>
      </c>
      <c r="G57" s="36">
        <f t="shared" si="3"/>
        <v>426.19999999999993</v>
      </c>
      <c r="H57" s="35"/>
      <c r="I57" s="44">
        <f>'CHILDRENS SNR MANAGEMENT (Divis'!H33</f>
        <v>7</v>
      </c>
      <c r="J57" s="32"/>
      <c r="K57" s="43" t="s">
        <v>1004</v>
      </c>
      <c r="L57"/>
      <c r="M57"/>
      <c r="N57"/>
      <c r="O57" s="81"/>
      <c r="P57"/>
      <c r="Q57"/>
      <c r="R57"/>
    </row>
    <row r="58" spans="2:18" x14ac:dyDescent="0.3">
      <c r="B58" s="57">
        <v>39</v>
      </c>
      <c r="D58" s="45" t="s">
        <v>1011</v>
      </c>
      <c r="E58" s="54">
        <f>'COMMISSIONING MANAGEMENT (Divis'!D9</f>
        <v>2457.4</v>
      </c>
      <c r="F58" s="54">
        <f>'COMMISSIONING MANAGEMENT (Divis'!E9</f>
        <v>-744</v>
      </c>
      <c r="G58" s="36">
        <f t="shared" si="3"/>
        <v>1713.4</v>
      </c>
      <c r="H58" s="35"/>
      <c r="I58" s="44">
        <f>SUM('COMMISSIONING MANAGEMENT (Divis'!H40,'COMMISSIONING MANAGEMENT (Divis'!H48)</f>
        <v>323</v>
      </c>
      <c r="J58" s="32"/>
      <c r="K58" s="43" t="s">
        <v>1004</v>
      </c>
      <c r="L58"/>
      <c r="M58"/>
      <c r="N58"/>
      <c r="O58" s="81"/>
      <c r="P58"/>
      <c r="Q58"/>
      <c r="R58"/>
    </row>
    <row r="59" spans="2:18" s="52" customFormat="1" ht="14.55" customHeight="1" x14ac:dyDescent="0.3">
      <c r="B59" s="57">
        <v>40</v>
      </c>
      <c r="C59" s="22"/>
      <c r="D59" s="45" t="s">
        <v>1010</v>
      </c>
      <c r="E59" s="54">
        <f>'CYP PROVIDER SERVICES (Division'!D9</f>
        <v>16929.8</v>
      </c>
      <c r="F59" s="54">
        <f>'CYP PROVIDER SERVICES (Division'!E9</f>
        <v>-4144.0999999999995</v>
      </c>
      <c r="G59" s="36">
        <f t="shared" si="3"/>
        <v>12785.7</v>
      </c>
      <c r="H59" s="35"/>
      <c r="I59" s="44">
        <f>SUM('CYP PROVIDER SERVICES (Division'!H61,'CYP PROVIDER SERVICES (Division'!H69,'CYP PROVIDER SERVICES (Division'!H77,'CYP PROVIDER SERVICES (Division'!H85,'CYP PROVIDER SERVICES (Division'!H93)</f>
        <v>225</v>
      </c>
      <c r="J59" s="32"/>
      <c r="K59" s="43" t="s">
        <v>1004</v>
      </c>
      <c r="L59"/>
      <c r="M59"/>
      <c r="N59"/>
      <c r="O59" s="81"/>
      <c r="P59" s="83"/>
      <c r="Q59"/>
      <c r="R59"/>
    </row>
    <row r="60" spans="2:18" s="52" customFormat="1" ht="14.55" customHeight="1" x14ac:dyDescent="0.3">
      <c r="B60" s="57">
        <v>41</v>
      </c>
      <c r="C60" s="22"/>
      <c r="D60" s="45" t="s">
        <v>463</v>
      </c>
      <c r="E60" s="54">
        <f>'EARLY HELP &amp; PREVENTION (Divisi'!D9</f>
        <v>8236.6</v>
      </c>
      <c r="F60" s="54">
        <f>'EARLY HELP &amp; PREVENTION (Divisi'!E9</f>
        <v>-7043</v>
      </c>
      <c r="G60" s="36">
        <f t="shared" si="3"/>
        <v>1193.6000000000004</v>
      </c>
      <c r="H60" s="35"/>
      <c r="I60" s="44">
        <f>'EARLY HELP &amp; PREVENTION (Divisi'!H47</f>
        <v>5</v>
      </c>
      <c r="J60" s="32"/>
      <c r="K60" s="43" t="s">
        <v>1004</v>
      </c>
      <c r="L60"/>
      <c r="M60"/>
      <c r="N60"/>
      <c r="O60" s="81"/>
      <c r="P60"/>
      <c r="Q60"/>
      <c r="R60"/>
    </row>
    <row r="61" spans="2:18" s="52" customFormat="1" ht="14.55" customHeight="1" x14ac:dyDescent="0.3">
      <c r="B61" s="57">
        <v>42</v>
      </c>
      <c r="C61" s="22"/>
      <c r="D61" s="45" t="s">
        <v>388</v>
      </c>
      <c r="E61" s="54">
        <f>'EDUCATION &amp; SKILLS BUS SUPP (Di'!D9</f>
        <v>2036.8000000000002</v>
      </c>
      <c r="F61" s="54">
        <f>'EDUCATION &amp; SKILLS BUS SUPP (Di'!E9</f>
        <v>-1730.6</v>
      </c>
      <c r="G61" s="36">
        <f t="shared" si="3"/>
        <v>306.20000000000027</v>
      </c>
      <c r="H61" s="35"/>
      <c r="I61" s="44">
        <f>'EDUCATION &amp; SKILLS BUS SUPP (Di'!H33</f>
        <v>13</v>
      </c>
      <c r="J61" s="32"/>
      <c r="K61" s="43" t="s">
        <v>1004</v>
      </c>
      <c r="L61"/>
      <c r="M61"/>
      <c r="N61"/>
      <c r="O61" s="81"/>
      <c r="P61"/>
      <c r="Q61"/>
      <c r="R61"/>
    </row>
    <row r="62" spans="2:18" s="52" customFormat="1" ht="14.55" customHeight="1" x14ac:dyDescent="0.3">
      <c r="B62" s="57">
        <v>43</v>
      </c>
      <c r="C62" s="22"/>
      <c r="D62" s="45" t="s">
        <v>1009</v>
      </c>
      <c r="E62" s="54">
        <f>'EMTAS (Division)'!D9</f>
        <v>307</v>
      </c>
      <c r="F62" s="54">
        <f>'EMTAS (Division)'!E9</f>
        <v>-304</v>
      </c>
      <c r="G62" s="36">
        <f t="shared" si="3"/>
        <v>3</v>
      </c>
      <c r="H62" s="35"/>
      <c r="I62" s="44" t="s">
        <v>1004</v>
      </c>
      <c r="J62" s="32"/>
      <c r="K62" s="43" t="s">
        <v>1004</v>
      </c>
      <c r="L62"/>
      <c r="M62"/>
      <c r="N62"/>
      <c r="O62" s="81"/>
      <c r="P62"/>
      <c r="Q62"/>
      <c r="R62"/>
    </row>
    <row r="63" spans="2:18" x14ac:dyDescent="0.3">
      <c r="B63" s="57">
        <v>44</v>
      </c>
      <c r="C63" s="52"/>
      <c r="D63" s="45" t="s">
        <v>1008</v>
      </c>
      <c r="E63" s="54">
        <f>'FIELDWORK SERVICES (Division)'!D9</f>
        <v>22875.200000000001</v>
      </c>
      <c r="F63" s="54">
        <f>'FIELDWORK SERVICES (Division)'!E9</f>
        <v>-20</v>
      </c>
      <c r="G63" s="36">
        <f t="shared" si="3"/>
        <v>22855.200000000001</v>
      </c>
      <c r="H63" s="35"/>
      <c r="I63" s="44">
        <f>SUM('FIELDWORK SERVICES (Division)'!H47,'FIELDWORK SERVICES (Division)'!H55,'FIELDWORK SERVICES (Division)'!H63,'FIELDWORK SERVICES (Division)'!H71,'FIELDWORK SERVICES (Division)'!H79)</f>
        <v>1530</v>
      </c>
      <c r="J63" s="35"/>
      <c r="K63" s="43">
        <f>'FIELDWORK SERVICES (Division)'!H88</f>
        <v>-500</v>
      </c>
      <c r="L63"/>
      <c r="M63"/>
      <c r="N63"/>
      <c r="O63" s="81"/>
      <c r="P63"/>
      <c r="Q63"/>
      <c r="R63"/>
    </row>
    <row r="64" spans="2:18" x14ac:dyDescent="0.3">
      <c r="B64" s="57">
        <v>45</v>
      </c>
      <c r="D64" s="45" t="s">
        <v>416</v>
      </c>
      <c r="E64" s="54">
        <f>'PLACEMENTS (Division)'!D9</f>
        <v>56584.2</v>
      </c>
      <c r="F64" s="54">
        <f>'PLACEMENTS (Division)'!E9</f>
        <v>-22955</v>
      </c>
      <c r="G64" s="36">
        <f t="shared" si="3"/>
        <v>33629.199999999997</v>
      </c>
      <c r="H64" s="35"/>
      <c r="I64" s="44">
        <f>SUM('PLACEMENTS (Division)'!H33,'PLACEMENTS (Division)'!H41,'PLACEMENTS (Division)'!H49,'PLACEMENTS (Division)'!H57,'PLACEMENTS (Division)'!H65)</f>
        <v>7603</v>
      </c>
      <c r="J64" s="32"/>
      <c r="K64" s="43">
        <f>SUM('PLACEMENTS (Division)'!H74,'PLACEMENTS (Division)'!H83)</f>
        <v>-6281</v>
      </c>
      <c r="L64"/>
      <c r="M64"/>
      <c r="N64"/>
      <c r="O64" s="81"/>
      <c r="P64"/>
      <c r="Q64"/>
      <c r="R64"/>
    </row>
    <row r="65" spans="2:18" x14ac:dyDescent="0.3">
      <c r="B65" s="57">
        <v>46</v>
      </c>
      <c r="D65" s="45" t="s">
        <v>1007</v>
      </c>
      <c r="E65" s="54">
        <f>'PORTFOLIO WIDE BUDGETS (Divisio'!D9</f>
        <v>100480.20000000001</v>
      </c>
      <c r="F65" s="54">
        <f>'PORTFOLIO WIDE BUDGETS (Divisio'!E9</f>
        <v>-84536.099999999991</v>
      </c>
      <c r="G65" s="36">
        <f t="shared" si="3"/>
        <v>15944.10000000002</v>
      </c>
      <c r="H65" s="35"/>
      <c r="I65" s="44">
        <f>SUM('PORTFOLIO WIDE BUDGETS (Divisio'!H75,'PORTFOLIO WIDE BUDGETS (Divisio'!H83,'PORTFOLIO WIDE BUDGETS (Divisio'!H91)</f>
        <v>6577</v>
      </c>
      <c r="J65" s="32"/>
      <c r="K65" s="43">
        <f>SUM('PORTFOLIO WIDE BUDGETS (Divisio'!H100,'PORTFOLIO WIDE BUDGETS (Divisio'!H107)</f>
        <v>-2181</v>
      </c>
      <c r="L65"/>
      <c r="M65"/>
      <c r="N65"/>
      <c r="O65" s="81"/>
      <c r="P65"/>
      <c r="Q65"/>
      <c r="R65"/>
    </row>
    <row r="66" spans="2:18" x14ac:dyDescent="0.3">
      <c r="B66" s="57">
        <v>47</v>
      </c>
      <c r="D66" s="45" t="s">
        <v>1006</v>
      </c>
      <c r="E66" s="3">
        <f>'PREVENTION &amp; EARLY INTERVENTN ('!D9</f>
        <v>14885.894</v>
      </c>
      <c r="F66" s="3">
        <f>'PREVENTION &amp; EARLY INTERVENTN ('!E9</f>
        <v>-6872.8940000000002</v>
      </c>
      <c r="G66" s="36">
        <f t="shared" si="3"/>
        <v>8013</v>
      </c>
      <c r="H66" s="35"/>
      <c r="I66" s="44">
        <f>SUM('PREVENTION &amp; EARLY INTERVENTN ('!H61,'PREVENTION &amp; EARLY INTERVENTN ('!H69,'PREVENTION &amp; EARLY INTERVENTN ('!H77,'PREVENTION &amp; EARLY INTERVENTN ('!H85,'PREVENTION &amp; EARLY INTERVENTN ('!H93)</f>
        <v>219</v>
      </c>
      <c r="J66" s="32"/>
      <c r="K66" s="43" t="s">
        <v>1004</v>
      </c>
      <c r="L66"/>
      <c r="M66"/>
      <c r="N66"/>
      <c r="O66" s="81"/>
      <c r="P66"/>
      <c r="Q66"/>
      <c r="R66"/>
    </row>
    <row r="67" spans="2:18" x14ac:dyDescent="0.3">
      <c r="B67" s="57">
        <v>48</v>
      </c>
      <c r="D67" s="45" t="s">
        <v>1005</v>
      </c>
      <c r="E67" s="3">
        <f>'QAIS (Division)'!D9</f>
        <v>4657.8</v>
      </c>
      <c r="F67" s="3">
        <f>'QAIS (Division)'!E9</f>
        <v>-794.2</v>
      </c>
      <c r="G67" s="36">
        <f t="shared" si="3"/>
        <v>3863.6000000000004</v>
      </c>
      <c r="H67" s="35"/>
      <c r="I67" s="44">
        <f>SUM('QAIS (Division)'!H40,'QAIS (Division)'!H48,'QAIS (Division)'!H56)</f>
        <v>190</v>
      </c>
      <c r="J67" s="32"/>
      <c r="K67" s="43" t="s">
        <v>1004</v>
      </c>
      <c r="L67"/>
      <c r="M67"/>
      <c r="N67"/>
      <c r="O67" s="81"/>
      <c r="P67"/>
      <c r="Q67"/>
      <c r="R67"/>
    </row>
    <row r="68" spans="2:18" x14ac:dyDescent="0.3">
      <c r="B68" s="57">
        <v>49</v>
      </c>
      <c r="D68" s="45" t="s">
        <v>379</v>
      </c>
      <c r="E68" s="54">
        <f>'SCHOOL BUDGETS (Division)'!D9</f>
        <v>157297.79999999999</v>
      </c>
      <c r="F68" s="54">
        <f>'SCHOOL BUDGETS (Division)'!E9</f>
        <v>-157297.79999999999</v>
      </c>
      <c r="G68" s="36">
        <f t="shared" si="3"/>
        <v>0</v>
      </c>
      <c r="H68" s="35"/>
      <c r="I68" s="44" t="s">
        <v>1004</v>
      </c>
      <c r="J68" s="32"/>
      <c r="K68" s="43" t="s">
        <v>1004</v>
      </c>
      <c r="L68"/>
      <c r="M68"/>
      <c r="N68"/>
      <c r="O68" s="81"/>
      <c r="P68"/>
      <c r="Q68"/>
      <c r="R68"/>
    </row>
    <row r="69" spans="2:18" s="52" customFormat="1" x14ac:dyDescent="0.3">
      <c r="B69" s="57">
        <v>50</v>
      </c>
      <c r="C69" s="22"/>
      <c r="D69" s="45" t="s">
        <v>531</v>
      </c>
      <c r="E69" s="3">
        <f>'SCHOOLS AND LEARNING (Division)'!D9</f>
        <v>6672.8</v>
      </c>
      <c r="F69" s="3">
        <f>'SCHOOLS AND LEARNING (Division)'!E9</f>
        <v>-6574.5</v>
      </c>
      <c r="G69" s="36">
        <f t="shared" si="3"/>
        <v>98.300000000000182</v>
      </c>
      <c r="H69" s="35"/>
      <c r="I69" s="44">
        <f>'SCHOOLS AND LEARNING (Division)'!H40</f>
        <v>7</v>
      </c>
      <c r="J69" s="32"/>
      <c r="K69" s="43">
        <f>'SCHOOLS AND LEARNING (Division)'!H49</f>
        <v>-94</v>
      </c>
      <c r="L69"/>
      <c r="M69"/>
      <c r="N69"/>
      <c r="O69" s="81"/>
      <c r="P69"/>
      <c r="Q69"/>
      <c r="R69"/>
    </row>
    <row r="70" spans="2:18" x14ac:dyDescent="0.3">
      <c r="B70" s="57">
        <v>51</v>
      </c>
      <c r="D70" s="45" t="s">
        <v>516</v>
      </c>
      <c r="E70" s="3">
        <f>'SEN (Division)'!D9</f>
        <v>42085.899999999994</v>
      </c>
      <c r="F70" s="3">
        <f>'SEN (Division)'!E9</f>
        <v>-38024</v>
      </c>
      <c r="G70" s="36">
        <f t="shared" si="3"/>
        <v>4061.8999999999942</v>
      </c>
      <c r="H70" s="35"/>
      <c r="I70" s="44">
        <f>SUM('SEN (Division)'!H40,'SEN (Division)'!H48,'SEN (Division)'!H56,'SEN (Division)'!H64)</f>
        <v>396</v>
      </c>
      <c r="J70" s="35"/>
      <c r="K70" s="43" t="s">
        <v>1004</v>
      </c>
      <c r="L70"/>
      <c r="M70"/>
      <c r="N70"/>
      <c r="O70" s="81"/>
      <c r="P70"/>
      <c r="Q70"/>
      <c r="R70"/>
    </row>
    <row r="71" spans="2:18" x14ac:dyDescent="0.3">
      <c r="B71" s="56"/>
      <c r="D71" s="45"/>
      <c r="E71" s="36"/>
      <c r="F71" s="36"/>
      <c r="G71" s="36"/>
      <c r="H71" s="35"/>
      <c r="I71" s="44"/>
      <c r="J71" s="32"/>
      <c r="K71" s="43"/>
      <c r="L71"/>
      <c r="M71"/>
      <c r="N71"/>
      <c r="O71" s="81"/>
      <c r="P71"/>
      <c r="Q71"/>
      <c r="R71"/>
    </row>
    <row r="72" spans="2:18" x14ac:dyDescent="0.3">
      <c r="B72" s="56"/>
      <c r="C72" s="52" t="s">
        <v>1003</v>
      </c>
      <c r="D72" s="45"/>
      <c r="E72" s="51">
        <f>SUM(E74:E82)</f>
        <v>259130.47000000003</v>
      </c>
      <c r="F72" s="51">
        <f>SUM(F74:F82)</f>
        <v>-202726.739</v>
      </c>
      <c r="G72" s="51">
        <f>SUM(G74:G82)</f>
        <v>56403.731</v>
      </c>
      <c r="H72" s="49"/>
      <c r="I72" s="50">
        <f>SUM(I74:I82)</f>
        <v>2635</v>
      </c>
      <c r="J72" s="49"/>
      <c r="K72" s="48">
        <f>SUM(K74:K82)</f>
        <v>0</v>
      </c>
      <c r="L72"/>
      <c r="M72"/>
      <c r="N72"/>
      <c r="O72" s="81"/>
      <c r="P72"/>
      <c r="Q72"/>
      <c r="R72"/>
    </row>
    <row r="73" spans="2:18" s="52" customFormat="1" x14ac:dyDescent="0.3">
      <c r="B73" s="56"/>
      <c r="C73" s="22"/>
      <c r="D73" s="45"/>
      <c r="E73" s="36"/>
      <c r="F73" s="36"/>
      <c r="G73" s="36"/>
      <c r="H73" s="35"/>
      <c r="I73" s="44"/>
      <c r="J73" s="59"/>
      <c r="K73" s="43"/>
      <c r="L73"/>
      <c r="M73"/>
      <c r="N73"/>
      <c r="O73" s="81"/>
      <c r="P73"/>
      <c r="Q73"/>
      <c r="R73"/>
    </row>
    <row r="74" spans="2:18" x14ac:dyDescent="0.3">
      <c r="B74" s="57">
        <v>52</v>
      </c>
      <c r="D74" s="45" t="s">
        <v>272</v>
      </c>
      <c r="E74" s="36">
        <f>'CENTRAL COSTS (Service)'!D9</f>
        <v>13533.3</v>
      </c>
      <c r="F74" s="36">
        <f>'CENTRAL COSTS (Service)'!E9</f>
        <v>-18087.599999999999</v>
      </c>
      <c r="G74" s="3">
        <f t="shared" ref="G74:G81" si="4">SUM(E74:F74)</f>
        <v>-4554.2999999999993</v>
      </c>
      <c r="H74" s="35"/>
      <c r="I74" s="44">
        <f>'CENTRAL COSTS (Service)'!H47+'CENTRAL COSTS (Service)'!H55</f>
        <v>541</v>
      </c>
      <c r="J74" s="32"/>
      <c r="K74" s="58">
        <v>0</v>
      </c>
      <c r="L74"/>
      <c r="M74"/>
      <c r="N74"/>
      <c r="O74" s="81"/>
      <c r="P74"/>
      <c r="Q74"/>
      <c r="R74"/>
    </row>
    <row r="75" spans="2:18" x14ac:dyDescent="0.3">
      <c r="B75" s="57">
        <v>53</v>
      </c>
      <c r="D75" s="45" t="s">
        <v>949</v>
      </c>
      <c r="E75" s="36">
        <f>'CONTRACT REBATES &amp; DISCOUNTS (S'!D9</f>
        <v>500</v>
      </c>
      <c r="F75" s="36">
        <f>'CONTRACT REBATES &amp; DISCOUNTS (S'!E9</f>
        <v>-723</v>
      </c>
      <c r="G75" s="3">
        <f t="shared" si="4"/>
        <v>-223</v>
      </c>
      <c r="H75" s="35"/>
      <c r="I75" s="44">
        <v>0</v>
      </c>
      <c r="J75" s="32"/>
      <c r="K75" s="58">
        <v>0</v>
      </c>
      <c r="L75"/>
      <c r="M75"/>
      <c r="N75"/>
      <c r="O75" s="81"/>
      <c r="P75"/>
      <c r="Q75"/>
      <c r="R75"/>
    </row>
    <row r="76" spans="2:18" x14ac:dyDescent="0.3">
      <c r="B76" s="57">
        <v>54</v>
      </c>
      <c r="C76" s="52"/>
      <c r="D76" s="45" t="s">
        <v>863</v>
      </c>
      <c r="E76" s="36">
        <f>'DIGITAL INNOVATION &amp; ICT (Servi'!D9</f>
        <v>18473.652999999998</v>
      </c>
      <c r="F76" s="36">
        <f>'DIGITAL INNOVATION &amp; ICT (Servi'!E9</f>
        <v>-2111.8530000000001</v>
      </c>
      <c r="G76" s="3">
        <f t="shared" si="4"/>
        <v>16361.8</v>
      </c>
      <c r="H76" s="35"/>
      <c r="I76" s="44">
        <f>'DIGITAL INNOVATION &amp; ICT (Servi'!H68</f>
        <v>183</v>
      </c>
      <c r="J76" s="32"/>
      <c r="K76" s="58">
        <v>0</v>
      </c>
      <c r="L76"/>
      <c r="M76"/>
      <c r="N76"/>
      <c r="O76" s="81"/>
      <c r="P76"/>
      <c r="Q76"/>
      <c r="R76"/>
    </row>
    <row r="77" spans="2:18" x14ac:dyDescent="0.3">
      <c r="B77" s="57">
        <v>55</v>
      </c>
      <c r="D77" s="45" t="s">
        <v>953</v>
      </c>
      <c r="E77" s="36">
        <f>'FINANCE &amp; COMMERCIAL SERVICES ('!D9</f>
        <v>71655.865000000005</v>
      </c>
      <c r="F77" s="36">
        <f>'FINANCE &amp; COMMERCIAL SERVICES ('!E9</f>
        <v>-48533.508999999998</v>
      </c>
      <c r="G77" s="3">
        <f t="shared" si="4"/>
        <v>23122.356000000007</v>
      </c>
      <c r="H77" s="35"/>
      <c r="I77" s="44">
        <f>SUM('FINANCE &amp; COMMERCIAL SERVICES ('!H75+'FINANCE &amp; COMMERCIAL SERVICES ('!H83)</f>
        <v>915</v>
      </c>
      <c r="J77" s="32"/>
      <c r="K77" s="58">
        <v>0</v>
      </c>
      <c r="L77"/>
      <c r="M77"/>
      <c r="N77"/>
      <c r="O77" s="81"/>
      <c r="P77"/>
      <c r="Q77"/>
      <c r="R77"/>
    </row>
    <row r="78" spans="2:18" x14ac:dyDescent="0.3">
      <c r="B78" s="57">
        <v>56</v>
      </c>
      <c r="D78" s="45" t="s">
        <v>915</v>
      </c>
      <c r="E78" s="3">
        <f>'GENERAL COUNSEL (Service)'!D9</f>
        <v>6806.277</v>
      </c>
      <c r="F78" s="3">
        <f>'GENERAL COUNSEL (Service)'!E9</f>
        <v>-3220.2</v>
      </c>
      <c r="G78" s="3">
        <f t="shared" si="4"/>
        <v>3586.0770000000002</v>
      </c>
      <c r="H78" s="35"/>
      <c r="I78" s="44">
        <f>'GENERAL COUNSEL (Service)'!H47</f>
        <v>183</v>
      </c>
      <c r="J78" s="32"/>
      <c r="K78" s="58">
        <v>0</v>
      </c>
      <c r="L78"/>
      <c r="M78"/>
      <c r="N78"/>
      <c r="O78" s="81"/>
      <c r="P78"/>
      <c r="Q78"/>
      <c r="R78"/>
    </row>
    <row r="79" spans="2:18" x14ac:dyDescent="0.3">
      <c r="B79" s="57">
        <v>57</v>
      </c>
      <c r="D79" s="45" t="s">
        <v>945</v>
      </c>
      <c r="E79" s="3">
        <f>'HOUSING BENEFIT (Service)'!D9</f>
        <v>125465</v>
      </c>
      <c r="F79" s="3">
        <f>'HOUSING BENEFIT (Service)'!E9</f>
        <v>-125309</v>
      </c>
      <c r="G79" s="3">
        <f t="shared" si="4"/>
        <v>156</v>
      </c>
      <c r="H79" s="35"/>
      <c r="I79" s="44">
        <v>0</v>
      </c>
      <c r="J79" s="32"/>
      <c r="K79" s="58">
        <v>0</v>
      </c>
      <c r="L79"/>
      <c r="M79"/>
      <c r="N79"/>
      <c r="O79" s="81"/>
      <c r="P79"/>
      <c r="Q79"/>
      <c r="R79"/>
    </row>
    <row r="80" spans="2:18" x14ac:dyDescent="0.3">
      <c r="B80" s="57">
        <v>58</v>
      </c>
      <c r="D80" s="45" t="s">
        <v>897</v>
      </c>
      <c r="E80" s="3">
        <f>'PEOPLE &amp; CULTURE (Service)'!D9</f>
        <v>8162.7110000000002</v>
      </c>
      <c r="F80" s="3">
        <f>'PEOPLE &amp; CULTURE (Service)'!E9</f>
        <v>-1405.1000000000001</v>
      </c>
      <c r="G80" s="3">
        <f t="shared" si="4"/>
        <v>6757.6109999999999</v>
      </c>
      <c r="H80" s="35"/>
      <c r="I80" s="44">
        <f>'PEOPLE &amp; CULTURE (Service)'!H75+'PEOPLE &amp; CULTURE (Service)'!H83</f>
        <v>480</v>
      </c>
      <c r="J80" s="32"/>
      <c r="K80" s="58">
        <v>0</v>
      </c>
      <c r="L80"/>
      <c r="M80"/>
      <c r="N80"/>
      <c r="O80" s="81"/>
      <c r="P80"/>
      <c r="Q80"/>
      <c r="R80"/>
    </row>
    <row r="81" spans="1:18" x14ac:dyDescent="0.3">
      <c r="B81" s="57">
        <v>59</v>
      </c>
      <c r="D81" s="45" t="s">
        <v>841</v>
      </c>
      <c r="E81" s="3">
        <f>'POLICY &amp; DEMOCRATIC ENGAGEMENT '!D9</f>
        <v>11285.343999999999</v>
      </c>
      <c r="F81" s="3">
        <f>'POLICY &amp; DEMOCRATIC ENGAGEMENT '!E9</f>
        <v>-3118.5770000000002</v>
      </c>
      <c r="G81" s="3">
        <f t="shared" si="4"/>
        <v>8166.7669999999989</v>
      </c>
      <c r="H81" s="35"/>
      <c r="I81" s="44">
        <f>'POLICY &amp; DEMOCRATIC ENGAGEMENT '!H75+'POLICY &amp; DEMOCRATIC ENGAGEMENT '!H83</f>
        <v>223</v>
      </c>
      <c r="J81" s="32"/>
      <c r="K81" s="58">
        <v>0</v>
      </c>
      <c r="L81"/>
      <c r="M81"/>
      <c r="N81"/>
      <c r="O81" s="81"/>
      <c r="P81"/>
      <c r="Q81"/>
      <c r="R81"/>
    </row>
    <row r="82" spans="1:18" x14ac:dyDescent="0.3">
      <c r="B82" s="57">
        <v>60</v>
      </c>
      <c r="D82" s="45" t="s">
        <v>834</v>
      </c>
      <c r="E82" s="3">
        <f>'TRANSFORMATION SERVICE (Service'!D9</f>
        <v>3248.32</v>
      </c>
      <c r="F82" s="3">
        <f>'TRANSFORMATION SERVICE (Service'!E9</f>
        <v>-217.9</v>
      </c>
      <c r="G82" s="3">
        <f>SUM(E82:F82)</f>
        <v>3030.42</v>
      </c>
      <c r="H82" s="35"/>
      <c r="I82" s="44">
        <f>'TRANSFORMATION SERVICE (Service'!H40</f>
        <v>110</v>
      </c>
      <c r="J82" s="32"/>
      <c r="K82" s="58">
        <v>0</v>
      </c>
      <c r="L82"/>
      <c r="M82"/>
      <c r="N82"/>
      <c r="O82" s="81"/>
      <c r="P82"/>
      <c r="Q82"/>
      <c r="R82"/>
    </row>
    <row r="83" spans="1:18" x14ac:dyDescent="0.3">
      <c r="B83" s="57"/>
      <c r="D83" s="45"/>
      <c r="E83" s="3"/>
      <c r="F83" s="3"/>
      <c r="G83" s="3"/>
      <c r="H83" s="35"/>
      <c r="I83" s="44"/>
      <c r="J83" s="32"/>
      <c r="K83" s="43"/>
      <c r="L83"/>
      <c r="M83"/>
      <c r="N83"/>
      <c r="O83" s="81"/>
      <c r="P83"/>
      <c r="Q83"/>
      <c r="R83"/>
    </row>
    <row r="84" spans="1:18" x14ac:dyDescent="0.3">
      <c r="B84" s="56"/>
      <c r="C84" s="52" t="s">
        <v>1002</v>
      </c>
      <c r="D84" s="45"/>
      <c r="E84" s="51">
        <f>SUM(E86:E89)</f>
        <v>23083.446</v>
      </c>
      <c r="F84" s="51">
        <f>SUM(F86:F89)</f>
        <v>-12561.525</v>
      </c>
      <c r="G84" s="51">
        <f>SUM(G86:G89)</f>
        <v>10521.921000000002</v>
      </c>
      <c r="H84" s="49"/>
      <c r="I84" s="50">
        <f>SUM(I86:I89)</f>
        <v>1155</v>
      </c>
      <c r="J84" s="49"/>
      <c r="K84" s="48">
        <f>SUM(K86:K89)</f>
        <v>-28</v>
      </c>
      <c r="L84"/>
      <c r="M84"/>
      <c r="N84"/>
      <c r="O84"/>
      <c r="P84"/>
      <c r="Q84"/>
      <c r="R84"/>
    </row>
    <row r="85" spans="1:18" x14ac:dyDescent="0.3">
      <c r="B85" s="56"/>
      <c r="D85" s="45"/>
      <c r="E85" s="36"/>
      <c r="F85" s="36"/>
      <c r="G85" s="36"/>
      <c r="H85" s="35"/>
      <c r="I85" s="44"/>
      <c r="J85" s="59"/>
      <c r="K85" s="43"/>
      <c r="L85"/>
      <c r="M85"/>
      <c r="N85"/>
      <c r="O85"/>
      <c r="P85"/>
      <c r="Q85"/>
      <c r="R85"/>
    </row>
    <row r="86" spans="1:18" x14ac:dyDescent="0.3">
      <c r="B86" s="57">
        <v>61</v>
      </c>
      <c r="D86" s="45" t="s">
        <v>1001</v>
      </c>
      <c r="E86" s="36">
        <f>'BUSINESS PLANNING - GEN (Divisi'!D9</f>
        <v>1039.5459999999998</v>
      </c>
      <c r="F86" s="36">
        <f>'BUSINESS PLANNING - GEN (Divisi'!E9</f>
        <v>-348</v>
      </c>
      <c r="G86" s="3">
        <f>SUM(E86:F86)</f>
        <v>691.54599999999982</v>
      </c>
      <c r="H86" s="35"/>
      <c r="I86" s="44">
        <f>'BUSINESS PLANNING - GEN (Divisi'!H40</f>
        <v>10</v>
      </c>
      <c r="J86" s="32"/>
      <c r="K86" s="58">
        <v>0</v>
      </c>
      <c r="L86"/>
      <c r="M86"/>
      <c r="N86"/>
      <c r="O86"/>
      <c r="P86"/>
      <c r="Q86"/>
      <c r="R86"/>
    </row>
    <row r="87" spans="1:18" x14ac:dyDescent="0.3">
      <c r="B87" s="57">
        <v>62</v>
      </c>
      <c r="D87" s="45" t="s">
        <v>1000</v>
      </c>
      <c r="E87" s="36">
        <f>'CITYWIDE HOUSING SERVICE - GEN '!D9</f>
        <v>18336.809000000001</v>
      </c>
      <c r="F87" s="36">
        <f>'CITYWIDE HOUSING SERVICE - GEN '!E9</f>
        <v>-10056.424999999999</v>
      </c>
      <c r="G87" s="3">
        <f>SUM(E87:F87)</f>
        <v>8280.3840000000018</v>
      </c>
      <c r="H87" s="35"/>
      <c r="I87" s="44">
        <f>'CITYWIDE HOUSING SERVICE - GEN '!H61+'CITYWIDE HOUSING SERVICE - GEN '!H69+'CITYWIDE HOUSING SERVICE - GEN '!H77</f>
        <v>728</v>
      </c>
      <c r="J87" s="32"/>
      <c r="K87" s="58">
        <v>0</v>
      </c>
      <c r="L87"/>
      <c r="M87"/>
      <c r="N87"/>
      <c r="O87"/>
      <c r="P87"/>
      <c r="Q87"/>
      <c r="R87"/>
    </row>
    <row r="88" spans="1:18" x14ac:dyDescent="0.3">
      <c r="B88" s="57">
        <v>63</v>
      </c>
      <c r="C88" s="52"/>
      <c r="D88" s="45" t="s">
        <v>999</v>
      </c>
      <c r="E88" s="36">
        <f>'HOUSING GROWTH - GEN (Division)'!D9</f>
        <v>952.26599999999996</v>
      </c>
      <c r="F88" s="36">
        <f>'HOUSING GROWTH - GEN (Division)'!E9</f>
        <v>-430.1</v>
      </c>
      <c r="G88" s="3">
        <f>SUM(E88:F88)</f>
        <v>522.16599999999994</v>
      </c>
      <c r="H88" s="35"/>
      <c r="I88" s="44">
        <f>'HOUSING GROWTH - GEN (Division)'!H40</f>
        <v>27</v>
      </c>
      <c r="J88" s="32"/>
      <c r="K88" s="58">
        <v>0</v>
      </c>
      <c r="L88"/>
      <c r="M88"/>
      <c r="N88"/>
      <c r="O88"/>
      <c r="P88"/>
      <c r="Q88"/>
      <c r="R88"/>
    </row>
    <row r="89" spans="1:18" x14ac:dyDescent="0.3">
      <c r="B89" s="57">
        <v>64</v>
      </c>
      <c r="D89" s="45" t="s">
        <v>998</v>
      </c>
      <c r="E89" s="3">
        <f>'N-HOODS INT &amp; TENANT SUPP-GEN ('!D9</f>
        <v>2754.8250000000003</v>
      </c>
      <c r="F89" s="3">
        <f>'N-HOODS INT &amp; TENANT SUPP-GEN ('!E9</f>
        <v>-1727</v>
      </c>
      <c r="G89" s="3">
        <f>SUM(E89:F89)</f>
        <v>1027.8250000000003</v>
      </c>
      <c r="H89" s="35"/>
      <c r="I89" s="44">
        <f>'N-HOODS INT &amp; TENANT SUPP-GEN ('!H54+'N-HOODS INT &amp; TENANT SUPP-GEN ('!H62</f>
        <v>390</v>
      </c>
      <c r="J89" s="32"/>
      <c r="K89" s="43">
        <f>'N-HOODS INT &amp; TENANT SUPP-GEN ('!H73</f>
        <v>-28</v>
      </c>
      <c r="L89"/>
      <c r="M89"/>
      <c r="N89"/>
      <c r="O89"/>
      <c r="P89"/>
      <c r="Q89"/>
      <c r="R89"/>
    </row>
    <row r="90" spans="1:18" x14ac:dyDescent="0.3">
      <c r="B90" s="56"/>
      <c r="D90" s="45"/>
      <c r="E90" s="36"/>
      <c r="F90" s="36"/>
      <c r="G90" s="36"/>
      <c r="H90" s="35"/>
      <c r="I90" s="44"/>
      <c r="J90" s="32"/>
      <c r="K90" s="43"/>
      <c r="L90"/>
      <c r="M90"/>
      <c r="N90"/>
      <c r="O90"/>
      <c r="P90"/>
      <c r="Q90"/>
      <c r="R90"/>
    </row>
    <row r="91" spans="1:18" x14ac:dyDescent="0.3">
      <c r="B91" s="21"/>
      <c r="C91" s="52" t="s">
        <v>997</v>
      </c>
      <c r="D91" s="45"/>
      <c r="E91" s="55">
        <f>SUM(E93:E98)</f>
        <v>64094.648000000008</v>
      </c>
      <c r="F91" s="55">
        <f>SUM(F93:F98)</f>
        <v>-46610.811000000002</v>
      </c>
      <c r="G91" s="51">
        <f>SUM(G93:G98)</f>
        <v>17483.837</v>
      </c>
      <c r="H91" s="49"/>
      <c r="I91" s="50">
        <f>SUM(I93:I98)</f>
        <v>2911.9</v>
      </c>
      <c r="J91" s="49"/>
      <c r="K91" s="48">
        <f>SUM(K93:K98)</f>
        <v>0</v>
      </c>
      <c r="L91"/>
      <c r="M91"/>
      <c r="N91"/>
      <c r="O91"/>
      <c r="P91"/>
      <c r="Q91"/>
      <c r="R91"/>
    </row>
    <row r="92" spans="1:18" x14ac:dyDescent="0.3">
      <c r="B92" s="21"/>
      <c r="D92" s="45"/>
      <c r="E92" s="36"/>
      <c r="F92" s="36"/>
      <c r="G92" s="36"/>
      <c r="H92" s="35"/>
      <c r="I92" s="44"/>
      <c r="J92" s="32"/>
      <c r="K92" s="43"/>
      <c r="L92"/>
      <c r="M92"/>
      <c r="N92"/>
      <c r="O92"/>
      <c r="P92"/>
      <c r="Q92"/>
      <c r="R92"/>
    </row>
    <row r="93" spans="1:18" x14ac:dyDescent="0.3">
      <c r="A93" s="32"/>
      <c r="B93" s="46">
        <v>65</v>
      </c>
      <c r="D93" s="45" t="s">
        <v>996</v>
      </c>
      <c r="E93" s="36">
        <f>'[1]CUSTOMER SERVICES (Division)'!D9</f>
        <v>8433.1790000000001</v>
      </c>
      <c r="F93" s="36">
        <f>'[1]CUSTOMER SERVICES (Division)'!E9</f>
        <v>-1716.6</v>
      </c>
      <c r="G93" s="3">
        <f t="shared" ref="G93:G98" si="5">SUM(E93:F93)</f>
        <v>6716.5789999999997</v>
      </c>
      <c r="I93" s="44">
        <f>'CUSTOMER SERVICES (Division)'!H54</f>
        <v>1598.9</v>
      </c>
      <c r="J93" s="35"/>
      <c r="K93" s="58">
        <v>0</v>
      </c>
      <c r="L93"/>
      <c r="M93"/>
      <c r="N93"/>
      <c r="O93"/>
      <c r="P93"/>
      <c r="Q93"/>
      <c r="R93"/>
    </row>
    <row r="94" spans="1:18" s="32" customFormat="1" x14ac:dyDescent="0.3">
      <c r="B94" s="46">
        <v>66</v>
      </c>
      <c r="C94" s="22"/>
      <c r="D94" s="45" t="s">
        <v>995</v>
      </c>
      <c r="E94" s="54">
        <f>'[1]FACILITIES MANAGEMENT (Division'!D9</f>
        <v>27235.553</v>
      </c>
      <c r="F94" s="54">
        <f>'[1]FACILITIES MANAGEMENT (Division'!E9</f>
        <v>-11436.852000000001</v>
      </c>
      <c r="G94" s="3">
        <f t="shared" si="5"/>
        <v>15798.700999999999</v>
      </c>
      <c r="I94" s="44">
        <f>'FACILITIES MANAGEMENT (Division'!H54+'FACILITIES MANAGEMENT (Division'!H62+'FACILITIES MANAGEMENT (Division'!H70</f>
        <v>1313</v>
      </c>
      <c r="K94" s="58">
        <v>0</v>
      </c>
      <c r="L94"/>
      <c r="M94"/>
      <c r="N94"/>
      <c r="O94" s="30"/>
      <c r="P94"/>
      <c r="Q94"/>
      <c r="R94"/>
    </row>
    <row r="95" spans="1:18" s="32" customFormat="1" x14ac:dyDescent="0.3">
      <c r="B95" s="46">
        <v>67</v>
      </c>
      <c r="C95" s="22"/>
      <c r="D95" s="45" t="s">
        <v>994</v>
      </c>
      <c r="E95" s="36">
        <f>'[1]LOCAL AREA COMMITTEES (Division'!D9</f>
        <v>2439.9</v>
      </c>
      <c r="F95" s="36">
        <f>'[1]LOCAL AREA COMMITTEES (Division'!E9</f>
        <v>0</v>
      </c>
      <c r="G95" s="3">
        <f t="shared" si="5"/>
        <v>2439.9</v>
      </c>
      <c r="I95" s="44">
        <v>0</v>
      </c>
      <c r="K95" s="58">
        <v>0</v>
      </c>
      <c r="L95"/>
      <c r="M95"/>
      <c r="N95"/>
      <c r="O95" s="30"/>
      <c r="P95"/>
      <c r="Q95"/>
      <c r="R95"/>
    </row>
    <row r="96" spans="1:18" s="32" customFormat="1" x14ac:dyDescent="0.3">
      <c r="B96" s="46">
        <v>68</v>
      </c>
      <c r="C96" s="22"/>
      <c r="D96" s="45" t="s">
        <v>993</v>
      </c>
      <c r="E96" s="36">
        <f>'[1]PROPERTY (Division)'!D9</f>
        <v>4373.5969999999998</v>
      </c>
      <c r="F96" s="36">
        <f>'[1]PROPERTY (Division)'!E9</f>
        <v>-12914.939999999999</v>
      </c>
      <c r="G96" s="3">
        <f t="shared" si="5"/>
        <v>-8541.3429999999989</v>
      </c>
      <c r="I96" s="44">
        <v>0</v>
      </c>
      <c r="K96" s="58">
        <v>0</v>
      </c>
      <c r="L96"/>
      <c r="M96"/>
      <c r="N96"/>
      <c r="O96"/>
      <c r="P96"/>
      <c r="Q96"/>
      <c r="R96"/>
    </row>
    <row r="97" spans="1:18" s="32" customFormat="1" x14ac:dyDescent="0.3">
      <c r="B97" s="46">
        <v>69</v>
      </c>
      <c r="C97" s="22"/>
      <c r="D97" s="45" t="s">
        <v>861</v>
      </c>
      <c r="E97" s="36">
        <f>'[1]PUBLIC HEALTH - DPH (Division)'!D9</f>
        <v>3317.9189999999999</v>
      </c>
      <c r="F97" s="36">
        <f>'[1]PUBLIC HEALTH - DPH (Division)'!E9</f>
        <v>-3317.9189999999999</v>
      </c>
      <c r="G97" s="3">
        <f t="shared" si="5"/>
        <v>0</v>
      </c>
      <c r="I97" s="44">
        <v>0</v>
      </c>
      <c r="K97" s="58">
        <v>0</v>
      </c>
      <c r="L97"/>
      <c r="M97"/>
      <c r="N97"/>
      <c r="O97" s="30"/>
      <c r="P97"/>
      <c r="Q97"/>
      <c r="R97"/>
    </row>
    <row r="98" spans="1:18" s="32" customFormat="1" x14ac:dyDescent="0.3">
      <c r="B98" s="46">
        <v>70</v>
      </c>
      <c r="C98" s="22"/>
      <c r="D98" s="45" t="s">
        <v>992</v>
      </c>
      <c r="E98" s="36">
        <f>'[1]TRANSPORT (Division)'!D9</f>
        <v>18294.5</v>
      </c>
      <c r="F98" s="36">
        <f>'[1]TRANSPORT (Division)'!E9</f>
        <v>-17224.5</v>
      </c>
      <c r="G98" s="3">
        <f t="shared" si="5"/>
        <v>1070</v>
      </c>
      <c r="I98" s="44">
        <v>0</v>
      </c>
      <c r="K98" s="58">
        <v>0</v>
      </c>
      <c r="L98"/>
      <c r="M98"/>
      <c r="N98"/>
      <c r="O98" s="30"/>
      <c r="P98"/>
      <c r="Q98"/>
      <c r="R98"/>
    </row>
    <row r="99" spans="1:18" s="32" customFormat="1" x14ac:dyDescent="0.3">
      <c r="B99" s="21"/>
      <c r="C99" s="22"/>
      <c r="D99" s="45"/>
      <c r="E99" s="36"/>
      <c r="F99" s="36"/>
      <c r="G99" s="36"/>
      <c r="I99" s="44"/>
      <c r="K99" s="43"/>
      <c r="L99"/>
      <c r="M99"/>
      <c r="N99"/>
      <c r="O99" s="30"/>
      <c r="P99"/>
      <c r="Q99"/>
      <c r="R99"/>
    </row>
    <row r="100" spans="1:18" s="32" customFormat="1" x14ac:dyDescent="0.3">
      <c r="B100" s="21"/>
      <c r="C100" s="52" t="s">
        <v>991</v>
      </c>
      <c r="D100" s="45"/>
      <c r="E100" s="51">
        <f>SUM(E102:E110)</f>
        <v>52213.457999999999</v>
      </c>
      <c r="F100" s="51">
        <f>SUM(F102:F110)</f>
        <v>-22248.537</v>
      </c>
      <c r="G100" s="51">
        <f>SUM(G102:G110)</f>
        <v>29964.920999999998</v>
      </c>
      <c r="H100" s="49"/>
      <c r="I100" s="50">
        <f>SUM(I102:I110)</f>
        <v>3863</v>
      </c>
      <c r="J100" s="49"/>
      <c r="K100" s="48">
        <f>SUM(K102:K110)</f>
        <v>0</v>
      </c>
      <c r="L100"/>
      <c r="M100"/>
      <c r="N100"/>
      <c r="O100" s="30"/>
      <c r="P100"/>
      <c r="Q100"/>
      <c r="R100"/>
    </row>
    <row r="101" spans="1:18" s="32" customFormat="1" x14ac:dyDescent="0.3">
      <c r="B101" s="21"/>
      <c r="C101" s="52"/>
      <c r="D101" s="45"/>
      <c r="E101" s="51"/>
      <c r="F101" s="51"/>
      <c r="G101" s="51"/>
      <c r="H101" s="49"/>
      <c r="I101" s="50"/>
      <c r="J101" s="49"/>
      <c r="K101" s="48"/>
      <c r="L101"/>
      <c r="M101"/>
      <c r="N101"/>
      <c r="O101" s="30"/>
      <c r="P101"/>
      <c r="Q101"/>
      <c r="R101"/>
    </row>
    <row r="102" spans="1:18" s="32" customFormat="1" x14ac:dyDescent="0.3">
      <c r="B102" s="46">
        <v>71</v>
      </c>
      <c r="C102" s="22"/>
      <c r="D102" s="45" t="s">
        <v>990</v>
      </c>
      <c r="E102" s="36">
        <f>'CITY SUSTAINABILITY (Division)'!D9</f>
        <v>982.1</v>
      </c>
      <c r="F102" s="36">
        <f>'CITY SUSTAINABILITY (Division)'!E9</f>
        <v>-125.6</v>
      </c>
      <c r="G102" s="36">
        <f>E102+F102</f>
        <v>856.5</v>
      </c>
      <c r="I102" s="44">
        <f>+'CITY SUSTAINABILITY (Division)'!H47+'CITY SUSTAINABILITY (Division)'!H55</f>
        <v>87</v>
      </c>
      <c r="K102" s="58">
        <v>0</v>
      </c>
      <c r="L102"/>
      <c r="M102"/>
      <c r="N102"/>
      <c r="O102" s="30"/>
      <c r="P102"/>
      <c r="Q102"/>
      <c r="R102"/>
    </row>
    <row r="103" spans="1:18" s="32" customFormat="1" x14ac:dyDescent="0.3">
      <c r="B103" s="46">
        <v>72</v>
      </c>
      <c r="C103" s="22"/>
      <c r="D103" s="45" t="s">
        <v>658</v>
      </c>
      <c r="E103" s="36">
        <f>'CAPITAL DELIVERY SERVICE (Divis'!D9</f>
        <v>6224.5069999999996</v>
      </c>
      <c r="F103" s="36">
        <f>'CAPITAL DELIVERY SERVICE (Divis'!E9</f>
        <v>-6126.5069999999996</v>
      </c>
      <c r="G103" s="36">
        <f t="shared" ref="G103:G110" si="6">SUM(E103:F103)</f>
        <v>98</v>
      </c>
      <c r="I103" s="44">
        <v>0</v>
      </c>
      <c r="K103" s="58">
        <v>0</v>
      </c>
      <c r="L103"/>
      <c r="M103"/>
      <c r="N103"/>
      <c r="O103" s="30"/>
      <c r="P103"/>
      <c r="Q103"/>
      <c r="R103"/>
    </row>
    <row r="104" spans="1:18" s="32" customFormat="1" x14ac:dyDescent="0.3">
      <c r="A104" s="22"/>
      <c r="B104" s="46">
        <v>73</v>
      </c>
      <c r="C104" s="22"/>
      <c r="D104" s="45" t="s">
        <v>655</v>
      </c>
      <c r="E104" s="36">
        <f>'CLEAN AIR ZONE (Division)'!D9</f>
        <v>6409</v>
      </c>
      <c r="F104" s="36">
        <f>'CLEAN AIR ZONE (Division)'!E9</f>
        <v>-6390</v>
      </c>
      <c r="G104" s="36">
        <f t="shared" si="6"/>
        <v>19</v>
      </c>
      <c r="I104" s="44">
        <v>0</v>
      </c>
      <c r="K104" s="58">
        <v>0</v>
      </c>
      <c r="L104"/>
      <c r="M104"/>
      <c r="N104"/>
      <c r="O104" s="30"/>
      <c r="P104"/>
      <c r="Q104"/>
      <c r="R104"/>
    </row>
    <row r="105" spans="1:18" x14ac:dyDescent="0.3">
      <c r="A105" s="32"/>
      <c r="B105" s="46">
        <v>74</v>
      </c>
      <c r="D105" s="45" t="s">
        <v>830</v>
      </c>
      <c r="E105" s="36">
        <f>'DIR OF PLANNING INVEST &amp; SUS (D'!D9</f>
        <v>564.41000000000008</v>
      </c>
      <c r="F105" s="36">
        <f>'DIR OF PLANNING INVEST &amp; SUS (D'!E9</f>
        <v>0</v>
      </c>
      <c r="G105" s="36">
        <f t="shared" si="6"/>
        <v>564.41000000000008</v>
      </c>
      <c r="I105" s="44">
        <f>'DIR OF PLANNING INVEST &amp; SUS (D'!H33+'DIR OF PLANNING INVEST &amp; SUS (D'!H41+'DIR OF PLANNING INVEST &amp; SUS (D'!H49</f>
        <v>423.2</v>
      </c>
      <c r="J105" s="32"/>
      <c r="K105" s="58">
        <v>0</v>
      </c>
      <c r="L105"/>
      <c r="M105"/>
      <c r="N105"/>
      <c r="O105" s="30"/>
      <c r="P105"/>
      <c r="Q105"/>
      <c r="R105"/>
    </row>
    <row r="106" spans="1:18" s="32" customFormat="1" x14ac:dyDescent="0.3">
      <c r="A106" s="22"/>
      <c r="B106" s="46">
        <v>75</v>
      </c>
      <c r="C106" s="22"/>
      <c r="D106" s="53" t="s">
        <v>665</v>
      </c>
      <c r="E106" s="36">
        <f>'DIRECTOR OF REGEN AND DEVELOPM '!D9</f>
        <v>415.23</v>
      </c>
      <c r="F106" s="36">
        <f>'DIRECTOR OF REGEN AND DEVELOPM '!E9</f>
        <v>-39.1</v>
      </c>
      <c r="G106" s="36">
        <f t="shared" si="6"/>
        <v>376.13</v>
      </c>
      <c r="I106" s="44">
        <f>'DIRECTOR OF REGEN AND DEVELOPM '!H33</f>
        <v>258.10000000000002</v>
      </c>
      <c r="K106" s="58">
        <v>0</v>
      </c>
      <c r="L106"/>
      <c r="M106"/>
      <c r="N106"/>
      <c r="O106"/>
      <c r="P106"/>
      <c r="Q106"/>
      <c r="R106"/>
    </row>
    <row r="107" spans="1:18" x14ac:dyDescent="0.3">
      <c r="A107" s="32"/>
      <c r="B107" s="46">
        <v>76</v>
      </c>
      <c r="D107" s="45" t="s">
        <v>989</v>
      </c>
      <c r="E107" s="36">
        <f>'PLANNING SERVICES (Division)'!D9</f>
        <v>5049.8779999999988</v>
      </c>
      <c r="F107" s="36">
        <f>'PLANNING SERVICES (Division)'!E9</f>
        <v>-4666.8310000000001</v>
      </c>
      <c r="G107" s="36">
        <f t="shared" si="6"/>
        <v>383.04699999999866</v>
      </c>
      <c r="I107" s="44">
        <f>+'PLANNING SERVICES (Division)'!H68</f>
        <v>80</v>
      </c>
      <c r="J107" s="32"/>
      <c r="K107" s="58">
        <v>0</v>
      </c>
      <c r="L107"/>
      <c r="M107"/>
      <c r="N107"/>
      <c r="O107" s="30"/>
      <c r="P107"/>
      <c r="Q107"/>
      <c r="R107"/>
    </row>
    <row r="108" spans="1:18" s="32" customFormat="1" x14ac:dyDescent="0.3">
      <c r="B108" s="46">
        <v>77</v>
      </c>
      <c r="C108" s="22"/>
      <c r="D108" s="45" t="s">
        <v>806</v>
      </c>
      <c r="E108" s="36">
        <f>'PRECEPTS AND LEVIES (Division)'!D9</f>
        <v>25328</v>
      </c>
      <c r="F108" s="36">
        <f>'PRECEPTS AND LEVIES (Division)'!E9</f>
        <v>-300</v>
      </c>
      <c r="G108" s="36">
        <f t="shared" si="6"/>
        <v>25028</v>
      </c>
      <c r="I108" s="44">
        <f>'PRECEPTS AND LEVIES (Division)'!H33</f>
        <v>1000</v>
      </c>
      <c r="K108" s="58">
        <v>0</v>
      </c>
      <c r="L108"/>
      <c r="M108"/>
      <c r="N108"/>
      <c r="O108"/>
      <c r="P108"/>
      <c r="Q108"/>
      <c r="R108"/>
    </row>
    <row r="109" spans="1:18" s="32" customFormat="1" x14ac:dyDescent="0.3">
      <c r="B109" s="46">
        <v>78</v>
      </c>
      <c r="C109" s="22"/>
      <c r="D109" s="45" t="s">
        <v>988</v>
      </c>
      <c r="E109" s="36">
        <f>'PROPERTY REGENERATION (Division'!D9</f>
        <v>936.93299999999999</v>
      </c>
      <c r="F109" s="36">
        <f>'PROPERTY REGENERATION (Division'!E9</f>
        <v>-609.59900000000005</v>
      </c>
      <c r="G109" s="36">
        <f t="shared" si="6"/>
        <v>327.33399999999995</v>
      </c>
      <c r="I109" s="44">
        <v>0</v>
      </c>
      <c r="K109" s="58">
        <v>0</v>
      </c>
      <c r="L109"/>
      <c r="M109"/>
      <c r="N109"/>
      <c r="O109" s="30"/>
      <c r="P109"/>
      <c r="Q109"/>
      <c r="R109"/>
    </row>
    <row r="110" spans="1:18" s="32" customFormat="1" x14ac:dyDescent="0.3">
      <c r="B110" s="46">
        <v>79</v>
      </c>
      <c r="C110" s="22"/>
      <c r="D110" s="45" t="s">
        <v>987</v>
      </c>
      <c r="E110" s="36">
        <f>'TRANSPORT &amp; INFRASTRUCTURE (Div'!D9</f>
        <v>6303.4</v>
      </c>
      <c r="F110" s="36">
        <f>'TRANSPORT &amp; INFRASTRUCTURE (Div'!E9</f>
        <v>-3990.9</v>
      </c>
      <c r="G110" s="36">
        <f t="shared" si="6"/>
        <v>2312.4999999999995</v>
      </c>
      <c r="I110" s="44">
        <f>'TRANSPORT &amp; INFRASTRUCTURE (Div'!H54+'TRANSPORT &amp; INFRASTRUCTURE (Div'!H62+'TRANSPORT &amp; INFRASTRUCTURE (Div'!H70+'TRANSPORT &amp; INFRASTRUCTURE (Div'!H78+'TRANSPORT &amp; INFRASTRUCTURE (Div'!H86+'TRANSPORT &amp; INFRASTRUCTURE (Div'!H94+'TRANSPORT &amp; INFRASTRUCTURE (Div'!H102+'TRANSPORT &amp; INFRASTRUCTURE (Div'!H110+'TRANSPORT &amp; INFRASTRUCTURE (Div'!H118+'TRANSPORT &amp; INFRASTRUCTURE (Div'!H126</f>
        <v>2014.7</v>
      </c>
      <c r="K110" s="58">
        <v>0</v>
      </c>
      <c r="L110"/>
      <c r="M110"/>
      <c r="N110"/>
      <c r="O110" s="30"/>
      <c r="P110"/>
      <c r="Q110"/>
      <c r="R110"/>
    </row>
    <row r="111" spans="1:18" s="32" customFormat="1" x14ac:dyDescent="0.3">
      <c r="B111" s="21"/>
      <c r="C111" s="22"/>
      <c r="D111" s="45"/>
      <c r="E111" s="36"/>
      <c r="F111" s="36"/>
      <c r="G111" s="36"/>
      <c r="I111" s="44"/>
      <c r="K111" s="43"/>
      <c r="L111"/>
      <c r="M111"/>
      <c r="N111"/>
      <c r="O111" s="30"/>
      <c r="P111"/>
      <c r="Q111"/>
      <c r="R111"/>
    </row>
    <row r="112" spans="1:18" s="32" customFormat="1" x14ac:dyDescent="0.3">
      <c r="B112" s="21"/>
      <c r="C112" s="52" t="s">
        <v>986</v>
      </c>
      <c r="D112" s="45"/>
      <c r="E112" s="51">
        <f>SUM(E114:E125)</f>
        <v>143315.122</v>
      </c>
      <c r="F112" s="51">
        <f>SUM(F114:F125)</f>
        <v>-72708.854590000003</v>
      </c>
      <c r="G112" s="51">
        <f>SUM(G114:G125)</f>
        <v>70606.26741</v>
      </c>
      <c r="H112" s="49"/>
      <c r="I112" s="50">
        <f>SUM(I114:I125)</f>
        <v>3516.3</v>
      </c>
      <c r="J112" s="49"/>
      <c r="K112" s="48">
        <f>SUM(K114:K125)</f>
        <v>-1784</v>
      </c>
      <c r="L112"/>
      <c r="M112"/>
      <c r="N112"/>
      <c r="O112" s="30"/>
      <c r="P112"/>
      <c r="Q112"/>
      <c r="R112"/>
    </row>
    <row r="113" spans="1:18" s="32" customFormat="1" x14ac:dyDescent="0.3">
      <c r="B113" s="21"/>
      <c r="C113" s="22"/>
      <c r="D113" s="45"/>
      <c r="E113" s="36"/>
      <c r="F113" s="36"/>
      <c r="G113" s="36"/>
      <c r="I113" s="44"/>
      <c r="K113" s="43"/>
      <c r="L113"/>
      <c r="M113"/>
      <c r="N113"/>
      <c r="O113" s="30"/>
      <c r="P113"/>
      <c r="Q113"/>
      <c r="R113"/>
    </row>
    <row r="114" spans="1:18" s="32" customFormat="1" x14ac:dyDescent="0.3">
      <c r="B114" s="46">
        <v>80</v>
      </c>
      <c r="C114" s="22"/>
      <c r="D114" s="45" t="s">
        <v>721</v>
      </c>
      <c r="E114" s="36">
        <f>'CITY CENTRE MANAGEMENT (Divisio'!D9</f>
        <v>3183.2970000000005</v>
      </c>
      <c r="F114" s="36">
        <f>'CITY CENTRE MANAGEMENT (Divisio'!E9</f>
        <v>-788.3</v>
      </c>
      <c r="G114" s="3">
        <f t="shared" ref="G114:G125" si="7">SUM(E114:F114)</f>
        <v>2394.9970000000003</v>
      </c>
      <c r="I114" s="44">
        <f>'CITY CENTRE MANAGEMENT (Divisio'!H40+'CITY CENTRE MANAGEMENT (Divisio'!H48+'CITY CENTRE MANAGEMENT (Divisio'!H56</f>
        <v>268</v>
      </c>
      <c r="K114" s="47">
        <v>0</v>
      </c>
      <c r="L114"/>
      <c r="M114"/>
      <c r="N114"/>
      <c r="O114" s="30"/>
      <c r="P114"/>
      <c r="Q114"/>
      <c r="R114"/>
    </row>
    <row r="115" spans="1:18" s="32" customFormat="1" x14ac:dyDescent="0.3">
      <c r="B115" s="46">
        <v>81</v>
      </c>
      <c r="C115" s="22"/>
      <c r="D115" s="45" t="s">
        <v>985</v>
      </c>
      <c r="E115" s="36">
        <f>'COST OF LIVING HUB (Division)'!D9</f>
        <v>80.5</v>
      </c>
      <c r="F115" s="36">
        <f>'COST OF LIVING HUB (Division)'!E9</f>
        <v>0</v>
      </c>
      <c r="G115" s="3">
        <f t="shared" si="7"/>
        <v>80.5</v>
      </c>
      <c r="I115" s="44">
        <v>0</v>
      </c>
      <c r="K115" s="47">
        <v>0</v>
      </c>
      <c r="L115"/>
      <c r="M115"/>
      <c r="N115"/>
      <c r="O115" s="30"/>
      <c r="P115"/>
      <c r="Q115"/>
      <c r="R115"/>
    </row>
    <row r="116" spans="1:18" s="32" customFormat="1" x14ac:dyDescent="0.3">
      <c r="B116" s="46">
        <v>82</v>
      </c>
      <c r="C116" s="22"/>
      <c r="D116" s="45" t="s">
        <v>614</v>
      </c>
      <c r="E116" s="36">
        <f>'DIRECTOR OF STREETSCENE AND RE '!D9</f>
        <v>579.48900000000003</v>
      </c>
      <c r="F116" s="36">
        <f>'DIRECTOR OF STREETSCENE AND RE '!E9</f>
        <v>-12</v>
      </c>
      <c r="G116" s="3">
        <f t="shared" si="7"/>
        <v>567.48900000000003</v>
      </c>
      <c r="I116" s="44">
        <f>'DIRECTOR OF STREETSCENE AND RE '!H40</f>
        <v>500.3</v>
      </c>
      <c r="K116" s="47">
        <f>'DIRECTOR OF STREETSCENE AND RE '!H51</f>
        <v>-12</v>
      </c>
      <c r="L116"/>
      <c r="M116"/>
      <c r="N116"/>
      <c r="O116" s="30"/>
      <c r="P116"/>
      <c r="Q116"/>
      <c r="R116"/>
    </row>
    <row r="117" spans="1:18" s="32" customFormat="1" x14ac:dyDescent="0.3">
      <c r="B117" s="46">
        <v>83</v>
      </c>
      <c r="C117" s="22"/>
      <c r="D117" s="45" t="s">
        <v>662</v>
      </c>
      <c r="E117" s="36">
        <f>'EMERGENCY PLANNING (Division)'!D9</f>
        <v>279</v>
      </c>
      <c r="F117" s="36">
        <f>'EMERGENCY PLANNING (Division)'!E9</f>
        <v>-13</v>
      </c>
      <c r="G117" s="3">
        <f t="shared" si="7"/>
        <v>266</v>
      </c>
      <c r="I117" s="44">
        <v>0</v>
      </c>
      <c r="K117" s="47">
        <v>0</v>
      </c>
      <c r="L117"/>
      <c r="M117"/>
      <c r="N117"/>
      <c r="O117" s="30"/>
      <c r="P117"/>
      <c r="Q117"/>
      <c r="R117"/>
    </row>
    <row r="118" spans="1:18" s="32" customFormat="1" x14ac:dyDescent="0.3">
      <c r="B118" s="46">
        <v>84</v>
      </c>
      <c r="C118" s="22"/>
      <c r="D118" s="45" t="s">
        <v>984</v>
      </c>
      <c r="E118" s="36">
        <f>'ENVIRONMENTAL REGULATIONS (Divi'!D9</f>
        <v>5618.119999999999</v>
      </c>
      <c r="F118" s="36">
        <f>'ENVIRONMENTAL REGULATIONS (Divi'!E9</f>
        <v>-1555.1545899999999</v>
      </c>
      <c r="G118" s="3">
        <f t="shared" si="7"/>
        <v>4062.9654099999989</v>
      </c>
      <c r="I118" s="44">
        <f>'ENVIRONMENTAL REGULATIONS (Divi'!H89+'ENVIRONMENTAL REGULATIONS (Divi'!H97</f>
        <v>102</v>
      </c>
      <c r="K118" s="43">
        <f>'ENVIRONMENTAL REGULATIONS (Divi'!H108</f>
        <v>-20</v>
      </c>
      <c r="L118"/>
      <c r="M118"/>
      <c r="N118"/>
      <c r="O118" s="30"/>
      <c r="P118"/>
      <c r="Q118"/>
      <c r="R118"/>
    </row>
    <row r="119" spans="1:18" s="32" customFormat="1" x14ac:dyDescent="0.3">
      <c r="A119" s="22"/>
      <c r="B119" s="46">
        <v>85</v>
      </c>
      <c r="C119" s="22"/>
      <c r="D119" s="45" t="s">
        <v>983</v>
      </c>
      <c r="E119" s="3">
        <f>'HIGHWAY MAINTENANCE DIVISION (D'!D9</f>
        <v>2296.864</v>
      </c>
      <c r="F119" s="3">
        <f>'HIGHWAY MAINTENANCE DIVISION (D'!E9</f>
        <v>-787.8</v>
      </c>
      <c r="G119" s="3">
        <f t="shared" si="7"/>
        <v>1509.0640000000001</v>
      </c>
      <c r="I119" s="44">
        <v>0</v>
      </c>
      <c r="K119" s="43">
        <f>'HIGHWAY MAINTENANCE DIVISION (D'!H49</f>
        <v>-5</v>
      </c>
      <c r="L119"/>
      <c r="M119"/>
      <c r="N119"/>
      <c r="O119" s="30"/>
      <c r="P119"/>
      <c r="Q119"/>
      <c r="R119"/>
    </row>
    <row r="120" spans="1:18" s="32" customFormat="1" x14ac:dyDescent="0.3">
      <c r="A120" s="22"/>
      <c r="B120" s="46">
        <v>86</v>
      </c>
      <c r="C120" s="22"/>
      <c r="D120" s="45" t="s">
        <v>982</v>
      </c>
      <c r="E120" s="36">
        <f>'HIGHWAYS CONTRACT (Division)'!D9</f>
        <v>79561.7</v>
      </c>
      <c r="F120" s="36">
        <f>'HIGHWAYS CONTRACT (Division)'!E9</f>
        <v>-49177</v>
      </c>
      <c r="G120" s="3">
        <f t="shared" si="7"/>
        <v>30384.699999999997</v>
      </c>
      <c r="I120" s="44">
        <f>'HIGHWAYS CONTRACT (Division)'!H33</f>
        <v>1462</v>
      </c>
      <c r="K120" s="47">
        <f>'HIGHWAYS CONTRACT (Division)'!H42</f>
        <v>-1200</v>
      </c>
      <c r="L120"/>
      <c r="M120"/>
      <c r="N120"/>
      <c r="O120" s="30"/>
      <c r="P120"/>
      <c r="Q120"/>
      <c r="R120"/>
    </row>
    <row r="121" spans="1:18" x14ac:dyDescent="0.3">
      <c r="B121" s="46">
        <v>87</v>
      </c>
      <c r="D121" s="45" t="s">
        <v>981</v>
      </c>
      <c r="E121" s="36">
        <f>'LICENSING (Division)'!D9</f>
        <v>1768.27</v>
      </c>
      <c r="F121" s="36">
        <f>'LICENSING (Division)'!E9</f>
        <v>-1624.5</v>
      </c>
      <c r="G121" s="3">
        <f t="shared" si="7"/>
        <v>143.76999999999998</v>
      </c>
      <c r="I121" s="44">
        <f>'LICENSING (Division)'!H47</f>
        <v>38</v>
      </c>
      <c r="J121" s="32"/>
      <c r="K121" s="47">
        <v>0</v>
      </c>
      <c r="L121"/>
      <c r="M121"/>
      <c r="N121"/>
      <c r="O121"/>
      <c r="P121"/>
      <c r="Q121"/>
      <c r="R121"/>
    </row>
    <row r="122" spans="1:18" x14ac:dyDescent="0.3">
      <c r="B122" s="46">
        <v>88</v>
      </c>
      <c r="D122" s="45" t="s">
        <v>626</v>
      </c>
      <c r="E122" s="36">
        <f>'PARKING SERVICES (Division)'!D9</f>
        <v>4360.4789999999994</v>
      </c>
      <c r="F122" s="36">
        <f>'PARKING SERVICES (Division)'!E9</f>
        <v>-11436</v>
      </c>
      <c r="G122" s="3">
        <f t="shared" si="7"/>
        <v>-7075.5210000000006</v>
      </c>
      <c r="I122" s="44">
        <f>'PARKING SERVICES (Division)'!H33+'PARKING SERVICES (Division)'!H41+'PARKING SERVICES (Division)'!H49</f>
        <v>350</v>
      </c>
      <c r="J122" s="32"/>
      <c r="K122" s="47">
        <f>'PARKING SERVICES (Division)'!H60+'PARKING SERVICES (Division)'!H67</f>
        <v>-547</v>
      </c>
      <c r="L122"/>
      <c r="M122"/>
      <c r="N122"/>
      <c r="O122"/>
      <c r="P122"/>
      <c r="Q122"/>
      <c r="R122"/>
    </row>
    <row r="123" spans="1:18" x14ac:dyDescent="0.3">
      <c r="B123" s="46">
        <v>89</v>
      </c>
      <c r="D123" s="45" t="s">
        <v>642</v>
      </c>
      <c r="E123" s="36">
        <f>'PLACE HUB (Division)'!D9</f>
        <v>2919.453</v>
      </c>
      <c r="F123" s="36">
        <f>'PLACE HUB (Division)'!E9</f>
        <v>0</v>
      </c>
      <c r="G123" s="3">
        <f t="shared" si="7"/>
        <v>2919.453</v>
      </c>
      <c r="I123" s="44">
        <v>0</v>
      </c>
      <c r="J123" s="32"/>
      <c r="K123" s="47">
        <v>0</v>
      </c>
      <c r="L123"/>
      <c r="M123"/>
      <c r="N123"/>
      <c r="O123"/>
      <c r="P123"/>
      <c r="Q123"/>
      <c r="R123"/>
    </row>
    <row r="124" spans="1:18" x14ac:dyDescent="0.3">
      <c r="B124" s="46">
        <v>90</v>
      </c>
      <c r="D124" s="45" t="s">
        <v>772</v>
      </c>
      <c r="E124" s="36">
        <f>'SHEFFIELD CITY MARKETS (Divisio'!D9</f>
        <v>3237.2</v>
      </c>
      <c r="F124" s="36">
        <f>'SHEFFIELD CITY MARKETS (Divisio'!E9</f>
        <v>-1876.1</v>
      </c>
      <c r="G124" s="3">
        <f t="shared" si="7"/>
        <v>1361.1</v>
      </c>
      <c r="I124" s="44">
        <v>0</v>
      </c>
      <c r="J124" s="32"/>
      <c r="K124" s="47">
        <v>0</v>
      </c>
      <c r="L124"/>
      <c r="M124"/>
      <c r="N124"/>
      <c r="O124"/>
      <c r="P124"/>
      <c r="Q124"/>
      <c r="R124"/>
    </row>
    <row r="125" spans="1:18" x14ac:dyDescent="0.3">
      <c r="B125" s="46">
        <v>91</v>
      </c>
      <c r="D125" s="45" t="s">
        <v>980</v>
      </c>
      <c r="E125" s="36">
        <f>'WASTE MANAGEMENT (Division)'!D9</f>
        <v>39430.75</v>
      </c>
      <c r="F125" s="36">
        <f>'WASTE MANAGEMENT (Division)'!E9</f>
        <v>-5439</v>
      </c>
      <c r="G125" s="3">
        <f t="shared" si="7"/>
        <v>33991.75</v>
      </c>
      <c r="I125" s="44">
        <f>'WASTE MANAGEMENT (Division)'!H40</f>
        <v>796</v>
      </c>
      <c r="J125" s="32"/>
      <c r="K125" s="47">
        <v>0</v>
      </c>
      <c r="L125"/>
      <c r="M125"/>
      <c r="N125"/>
      <c r="O125"/>
      <c r="P125"/>
      <c r="Q125"/>
      <c r="R125"/>
    </row>
    <row r="126" spans="1:18" x14ac:dyDescent="0.3">
      <c r="B126" s="21"/>
      <c r="C126" s="32"/>
      <c r="D126" s="32"/>
      <c r="I126" s="44"/>
      <c r="J126" s="32"/>
      <c r="K126" s="43"/>
      <c r="L126"/>
      <c r="M126"/>
      <c r="N126"/>
      <c r="O126"/>
      <c r="P126"/>
      <c r="Q126"/>
    </row>
    <row r="127" spans="1:18" x14ac:dyDescent="0.3">
      <c r="B127" s="21"/>
      <c r="C127" s="42" t="s">
        <v>979</v>
      </c>
      <c r="D127" s="42"/>
      <c r="E127" s="41">
        <f>SUM(E112,E100,E91,E84,E72,E47,E38,E22,E9)</f>
        <v>1488627.5610000002</v>
      </c>
      <c r="F127" s="41">
        <f>SUM(F112,F100,F91,F84,F72,F47,F38,F22,F9)</f>
        <v>-980672.11459000001</v>
      </c>
      <c r="G127" s="41">
        <f>E127+F127</f>
        <v>507955.44641000021</v>
      </c>
      <c r="H127" s="41"/>
      <c r="I127" s="40">
        <f>SUM(I112,I100,I91,I84,I72,I47,I38,I22,I9)</f>
        <v>71732.299999999988</v>
      </c>
      <c r="J127" s="39"/>
      <c r="K127" s="38">
        <f>SUM(K112,K100,K91,K84,K72,K47,K38,K22,K9)</f>
        <v>-42981</v>
      </c>
      <c r="L127"/>
      <c r="M127"/>
      <c r="N127"/>
      <c r="O127"/>
      <c r="P127"/>
      <c r="Q127"/>
    </row>
    <row r="128" spans="1:18" x14ac:dyDescent="0.3">
      <c r="B128" s="30"/>
      <c r="C128" s="32"/>
      <c r="D128" s="32"/>
      <c r="K128" s="30"/>
    </row>
    <row r="129" spans="3:12" x14ac:dyDescent="0.3">
      <c r="C129" s="32"/>
      <c r="D129"/>
      <c r="E129"/>
      <c r="F129"/>
      <c r="G129"/>
      <c r="H129"/>
      <c r="I129"/>
      <c r="J129"/>
      <c r="K129"/>
      <c r="L129"/>
    </row>
    <row r="130" spans="3:12" x14ac:dyDescent="0.3">
      <c r="C130" s="32"/>
      <c r="D130"/>
      <c r="E130"/>
      <c r="F130"/>
      <c r="G130"/>
      <c r="H130"/>
      <c r="I130"/>
      <c r="J130"/>
      <c r="K130"/>
      <c r="L130"/>
    </row>
    <row r="131" spans="3:12" x14ac:dyDescent="0.3">
      <c r="C131" s="32"/>
      <c r="D131"/>
      <c r="E131"/>
      <c r="F131"/>
      <c r="G131"/>
      <c r="H131"/>
      <c r="I131"/>
      <c r="J131"/>
      <c r="K131"/>
      <c r="L131"/>
    </row>
    <row r="132" spans="3:12" x14ac:dyDescent="0.3">
      <c r="D132"/>
      <c r="E132"/>
      <c r="F132"/>
      <c r="G132"/>
      <c r="H132"/>
      <c r="I132"/>
      <c r="J132"/>
      <c r="K132"/>
      <c r="L132"/>
    </row>
    <row r="133" spans="3:12" x14ac:dyDescent="0.3">
      <c r="K133" s="31"/>
      <c r="L133" s="31"/>
    </row>
    <row r="134" spans="3:12" x14ac:dyDescent="0.3">
      <c r="I134" s="32"/>
      <c r="J134" s="32"/>
      <c r="K134" s="32"/>
      <c r="L134" s="31"/>
    </row>
    <row r="136" spans="3:12" x14ac:dyDescent="0.3">
      <c r="E136" s="34"/>
      <c r="F136" s="34"/>
    </row>
    <row r="137" spans="3:12" x14ac:dyDescent="0.3">
      <c r="E137" s="34"/>
      <c r="F137" s="34"/>
    </row>
    <row r="138" spans="3:12" x14ac:dyDescent="0.3">
      <c r="E138" s="34"/>
      <c r="F138" s="34"/>
    </row>
    <row r="139" spans="3:12" x14ac:dyDescent="0.3">
      <c r="E139" s="34"/>
      <c r="F139" s="34"/>
    </row>
    <row r="140" spans="3:12" x14ac:dyDescent="0.3">
      <c r="E140" s="34"/>
      <c r="F140" s="34"/>
    </row>
    <row r="141" spans="3:12" x14ac:dyDescent="0.3">
      <c r="E141" s="34"/>
      <c r="F141" s="34"/>
    </row>
    <row r="142" spans="3:12" x14ac:dyDescent="0.3">
      <c r="E142" s="34"/>
      <c r="F142" s="34"/>
    </row>
    <row r="143" spans="3:12" x14ac:dyDescent="0.3">
      <c r="E143" s="34"/>
      <c r="F143" s="34"/>
    </row>
  </sheetData>
  <conditionalFormatting sqref="D11:D20">
    <cfRule type="duplicateValues" dxfId="1" priority="1"/>
  </conditionalFormatting>
  <conditionalFormatting sqref="D11:D126">
    <cfRule type="duplicateValues" dxfId="0" priority="2"/>
  </conditionalFormatting>
  <hyperlinks>
    <hyperlink ref="B11" location="'ACCESS, MH &amp; WELLBEING (Divisio'!Print_Area" display="'ACCESS, MH &amp; WELLBEING (Divisio'!Print_Area" xr:uid="{F90BB085-BE16-486B-B035-162929784CEA}"/>
    <hyperlink ref="B24" location="'BEREAVEMENT SERVICES (Division)'!Print_Area" display="'BEREAVEMENT SERVICES (Division)'!Print_Area" xr:uid="{1ED026B7-7B33-4E25-B178-C37F297B66A1}"/>
    <hyperlink ref="B26" location="'COMMUNITIES MANAGEMENT (Divisio'!Print_Area" display="'COMMUNITIES MANAGEMENT (Divisio'!Print_Area" xr:uid="{D0A69C28-5FFF-46BC-93E3-E5B650E08E58}"/>
    <hyperlink ref="B40" location="'BUSINESS DEVELOPMENT &amp; FUND MA '!Print_Area" display="'BUSINESS DEVELOPMENT &amp; FUND MA '!Print_Area" xr:uid="{C2520EB9-36F6-4FDA-AAF0-7E0791E0BAB7}"/>
    <hyperlink ref="B41" location="'CULTURE, TOURISM &amp; EVENTS (Divi'!Print_Area" display="'CULTURE, TOURISM &amp; EVENTS (Divi'!Print_Area" xr:uid="{0C4C5922-FE25-4AB9-87B7-BDF10A91CF5F}"/>
    <hyperlink ref="B49" location="'14-24 PARTNERSHIP (Division)'!Print_Area" display="'14-24 PARTNERSHIP (Division)'!Print_Area" xr:uid="{22C669B0-36EF-4238-99A8-DC3C07EF9776}"/>
    <hyperlink ref="B50" location="'ACCESS &amp; INCLUSION (Division)'!Print_Area" display="'ACCESS &amp; INCLUSION (Division)'!Print_Area" xr:uid="{D4E06E1D-4EF9-4B94-9DB8-25104E8ABC58}"/>
    <hyperlink ref="B51" location="'BUSINESS STRATEGY OP BUDGETS (D'!Print_Area" display="'BUSINESS STRATEGY OP BUDGETS (D'!Print_Area" xr:uid="{E2DFF982-BD9C-45DF-AA3E-9F9B30988860}"/>
    <hyperlink ref="B52" location="'C&amp;F BUSINESS SUPPORT (Division)'!Print_Area" display="'C&amp;F BUSINESS SUPPORT (Division)'!Print_Area" xr:uid="{2C607BD7-7ACC-4C20-AA4F-54D26CF19A8B}"/>
    <hyperlink ref="B53" location="'CENTRAL MANAGEMENT (Division)'!Print_Area" display="'CENTRAL MANAGEMENT (Division)'!Print_Area" xr:uid="{3358E148-EB78-4D8C-A279-3B332CE28048}"/>
    <hyperlink ref="B54" location="'CHILDRENS DISABILITIES SERVICE '!Print_Area" display="'CHILDRENS DISABILITIES SERVICE '!Print_Area" xr:uid="{B48DD4FE-7A21-476A-ACCB-3129686EB84D}"/>
    <hyperlink ref="B58" location="'COMMISSIONING MANAGEMENT (Divis'!Print_Area" display="'COMMISSIONING MANAGEMENT (Divis'!Print_Area" xr:uid="{CD6DD2C3-5979-48EE-9BC7-3473FEEF964D}"/>
    <hyperlink ref="B59" location="'CYP PROVIDER SERVICES (Division'!Print_Area" display="'CYP PROVIDER SERVICES (Division'!Print_Area" xr:uid="{16CC7A1E-21EF-4C06-9C27-4649CBA45B0C}"/>
    <hyperlink ref="B60" location="'EARLY HELP &amp; PREVENTION (Divisi'!Print_Area" display="'EARLY HELP &amp; PREVENTION (Divisi'!Print_Area" xr:uid="{908747E3-FDFD-4FBE-A9BA-60055F7CA6BE}"/>
    <hyperlink ref="B55" location="'CHILDREN''S PUBLIC HEALTH (Divis'!Print_Area" display="'CHILDREN''S PUBLIC HEALTH (Divis'!Print_Area" xr:uid="{5C755880-BDD5-4F32-B99E-17009C5B1CF9}"/>
    <hyperlink ref="B15" location="'GOVERNANCE &amp; FINANCIAL INCL''N ('!Print_Area" display="'GOVERNANCE &amp; FINANCIAL INCL''N ('!Print_Area" xr:uid="{6D466E21-3E1E-4CA4-899F-843F3F684DF6}"/>
    <hyperlink ref="B14" location="'COMMISSIONING AND PARTNERSHIPS '!A1" display="'COMMISSIONING AND PARTNERSHIPS '!A1" xr:uid="{7A58D0D6-3B77-47EE-B98B-DF62E5EB2AFB}"/>
    <hyperlink ref="B13" location="'CHIEF SOCIAL WORKER (Division)'!Print_Area" display="'CHIEF SOCIAL WORKER (Division)'!Print_Area" xr:uid="{454FE6E3-8735-44AB-867D-C13B91E49411}"/>
    <hyperlink ref="B61" location="'EDUCATION &amp; SKILLS BUS SUPP (Di'!Print_Area" display="'EDUCATION &amp; SKILLS BUS SUPP (Di'!Print_Area" xr:uid="{A8449A3D-51C8-415E-8BA4-E633F793A933}"/>
    <hyperlink ref="B63" location="'FIELDWORK SERVICES (Division)'!Print_Area" display="'FIELDWORK SERVICES (Division)'!Print_Area" xr:uid="{472C3A6E-9B82-400E-856A-AF1E044822C0}"/>
    <hyperlink ref="B64" location="'PLACEMENTS (Division)'!Print_Area" display="'PLACEMENTS (Division)'!Print_Area" xr:uid="{762C6C99-4325-4080-8472-FDD8BE4997CB}"/>
    <hyperlink ref="B66" location="'PREVENTION &amp; EARLY INTERVENTN ('!Print_Area" display="'PREVENTION &amp; EARLY INTERVENTN ('!Print_Area" xr:uid="{611A2A6F-B1CC-4068-9561-85CC071D9F85}"/>
    <hyperlink ref="B67" location="'QAIS (Division)'!Print_Area" display="'QAIS (Division)'!Print_Area" xr:uid="{0E195A3D-B0B2-4835-A218-AC4FB25A4D8F}"/>
    <hyperlink ref="B68" location="'SCHOOL BUDGETS (Division)'!Print_Area" display="'SCHOOL BUDGETS (Division)'!Print_Area" xr:uid="{116FECBE-3EFE-4B12-9103-C692AA464CB0}"/>
    <hyperlink ref="B69" location="'SCHOOLS AND LEARNING (Division)'!Print_Area" display="'SCHOOLS AND LEARNING (Division)'!Print_Area" xr:uid="{5D1D8B38-E8F4-4EE1-901C-CACD2257E28E}"/>
    <hyperlink ref="B70" location="'SEN (Division)'!Print_Area" display="'SEN (Division)'!Print_Area" xr:uid="{EDD0F57C-91F4-46E0-90C4-1F8F8914D38D}"/>
    <hyperlink ref="B86" location="'BUSINESS PLANNING - GEN (Divisi'!Print_Area" display="'BUSINESS PLANNING - GEN (Divisi'!Print_Area" xr:uid="{431C804A-7958-4906-85C3-40EF3A332B68}"/>
    <hyperlink ref="B87" location="'CITYWIDE HOUSING SERVICE - GEN '!Print_Area" display="'CITYWIDE HOUSING SERVICE - GEN '!Print_Area" xr:uid="{77758696-D865-443E-9478-0BABCBE8CED1}"/>
    <hyperlink ref="B88" location="'HOUSING GROWTH - GEN (Division)'!Print_Area" display="'HOUSING GROWTH - GEN (Division)'!Print_Area" xr:uid="{748C72A3-5321-4087-803D-BC28D5A84895}"/>
    <hyperlink ref="B93" location="'CUSTOMER SERVICES (Division)'!Print_Area" display="'CUSTOMER SERVICES (Division)'!Print_Area" xr:uid="{5D714266-FE38-42D9-8B32-299E8BFBCB91}"/>
    <hyperlink ref="B94" location="'FACILITIES MANAGEMENT (Division'!Print_Area" display="'FACILITIES MANAGEMENT (Division'!Print_Area" xr:uid="{3D808546-9B18-44A7-A8E8-0752076DA1CD}"/>
    <hyperlink ref="B95" location="'LOCAL AREA COMMITTEES (Division'!Print_Titles" display="'LOCAL AREA COMMITTEES (Division'!Print_Titles" xr:uid="{48062557-3C58-4434-8847-14AE4E388B77}"/>
    <hyperlink ref="B96" location="'PROPERTY (Division)'!Print_Area" display="'PROPERTY (Division)'!Print_Area" xr:uid="{63832B02-948F-4FF2-AD45-684D287F5D3A}"/>
    <hyperlink ref="B98" location="'TRANSPORT (Division)'!Print_Titles" display="'TRANSPORT (Division)'!Print_Titles" xr:uid="{0AC1EBBC-35FC-4123-8060-C3F28C0918C4}"/>
    <hyperlink ref="B114" location="'CITY CENTRE MANAGEMENT (Divisio'!Print_Area" display="'CITY CENTRE MANAGEMENT (Divisio'!Print_Area" xr:uid="{F175EAAC-2B4D-483E-913F-ED634DE99C0B}"/>
    <hyperlink ref="B116" location="'DIRECTOR OF STREETSCENE AND RE '!Print_Area" display="'DIRECTOR OF STREETSCENE AND RE '!Print_Area" xr:uid="{4A4C2A7E-4611-4611-A1D9-0E5D55A83616}"/>
    <hyperlink ref="B117" location="'EMERGENCY PLANNING (Division)'!Print_Area" display="'EMERGENCY PLANNING (Division)'!Print_Area" xr:uid="{A141647D-747C-479B-854D-54D500429ADD}"/>
    <hyperlink ref="B118" location="'ENVIRONMENTAL REGULATIONS (Divi'!Print_Area" display="'ENVIRONMENTAL REGULATIONS (Divi'!Print_Area" xr:uid="{03D5A943-1298-43E3-A57A-CA80E1C0C3D2}"/>
    <hyperlink ref="B119" location="'HIGHWAY MAINTENANCE DIVISION (D'!Print_Area" display="'HIGHWAY MAINTENANCE DIVISION (D'!Print_Area" xr:uid="{D3900B80-A172-4A81-8C90-10FB14131391}"/>
    <hyperlink ref="B120" location="'HIGHWAYS CONTRACT (Division)'!Print_Area" display="'HIGHWAYS CONTRACT (Division)'!Print_Area" xr:uid="{69594DE8-8954-4BDC-B088-72441C40E64E}"/>
    <hyperlink ref="B121" location="'LICENSING (Division)'!Print_Titles" display="'LICENSING (Division)'!Print_Titles" xr:uid="{20D15095-83F5-42B1-A0F2-31A6B87A52F5}"/>
    <hyperlink ref="B122" location="'PARKING SERVICES (Division)'!Print_Area" display="'PARKING SERVICES (Division)'!Print_Area" xr:uid="{5D975AB6-099A-41D6-8121-AD97BC573008}"/>
    <hyperlink ref="B123" location="'PLACE HUB (Division)'!Print_Area" display="'PLACE HUB (Division)'!Print_Area" xr:uid="{03DC26CA-2971-4CF2-A330-E2A29FA10C11}"/>
    <hyperlink ref="B124" location="'SHEFFIELD CITY MARKETS (Divisio'!Print_Titles" display="'SHEFFIELD CITY MARKETS (Divisio'!Print_Titles" xr:uid="{1E62F116-936C-44DA-B423-DABDBC9A326F}"/>
    <hyperlink ref="B125" location="'WASTE MANAGEMENT (Division)'!Print_Titles" display="'WASTE MANAGEMENT (Division)'!Print_Titles" xr:uid="{1769F592-F744-44E2-861F-D68BD9D06E55}"/>
    <hyperlink ref="B65" location="'PORTFOLIO WIDE BUDGETS (Divisio'!Print_Area" display="'PORTFOLIO WIDE BUDGETS (Divisio'!Print_Area" xr:uid="{87B8FE92-A026-4362-A51C-E4F616FC0854}"/>
    <hyperlink ref="B12" location="'ADULTS FUTURE OPTIONS (Division'!Print_Area" display="'ADULTS FUTURE OPTIONS (Division'!Print_Area" xr:uid="{F685147B-8865-4BD2-856E-530689446BA3}"/>
    <hyperlink ref="B16" location="'L&amp;AW (LONG TERM SUPPORT) (Divis'!Print_Area" display="'L&amp;AW (LONG TERM SUPPORT) (Divis'!Print_Area" xr:uid="{D3C61E65-B8DF-4409-87F2-DAA85715C7E9}"/>
    <hyperlink ref="B17" location="'L&amp;AW (SHORT TERM SUPPORT) (Divi'!Print_Area" display="'L&amp;AW (SHORT TERM SUPPORT) (Divi'!Print_Area" xr:uid="{F60DAB77-594B-4F53-8282-BDAA0222A6AD}"/>
    <hyperlink ref="B19" location="'PARTNERSHIP FUNDING (Division)'!Print_Titles" display="'PARTNERSHIP FUNDING (Division)'!Print_Titles" xr:uid="{5B3AA7FC-A690-4543-A7C8-9289C0A48148}"/>
    <hyperlink ref="B20" location="'SUPPORTING VULNERABLE PEOPLE (D'!Print_Titles" display="'SUPPORTING VULNERABLE PEOPLE (D'!Print_Titles" xr:uid="{CE279F7E-31C6-4B16-85D9-3F3A1CC39D58}"/>
    <hyperlink ref="B27" location="'COMMUNITIES PREVENTION (Divisio'!Print_Area" display="'COMMUNITIES PREVENTION (Divisio'!Print_Area" xr:uid="{341A3AF8-7D8B-451A-8ECC-D693883B8A79}"/>
    <hyperlink ref="B30" location="'DIRECTOR PL&amp;L (Division)'!Print_Area" display="'DIRECTOR PL&amp;L (Division)'!Print_Area" xr:uid="{910C6473-E981-478C-86AB-272225CD511C}"/>
    <hyperlink ref="B35" location="'VOLUNTARY SECTOR (Division)'!Print_Titles" display="'VOLUNTARY SECTOR (Division)'!Print_Titles" xr:uid="{37505A16-8958-497B-A268-55320568F9B1}"/>
    <hyperlink ref="B29" location="'CORONER &amp; MEDICO LEGAL (Divisio'!Print_Area" display="'CORONER &amp; MEDICO LEGAL (Divisio'!Print_Area" xr:uid="{99DB85AC-CEFE-4030-A0C6-FB41EF49D0D4}"/>
    <hyperlink ref="B32" location="'PARKS AND COUNTRYSIDE (Division'!Print_Area" display="'PARKS AND COUNTRYSIDE (Division'!Print_Area" xr:uid="{0EB28D6E-5B1B-4493-BE81-BAA426F98332}"/>
    <hyperlink ref="B33" location="'PUBLIC HEALTH (Division)'!Print_Area" display="'PUBLIC HEALTH (Division)'!Print_Area" xr:uid="{0BAFE4B8-482D-4E23-A83F-B64FEA978593}"/>
    <hyperlink ref="B25" location="'BUSINESS IMPROVEMENT (Division)'!Print_Area" display="'BUSINESS IMPROVEMENT (Division)'!Print_Area" xr:uid="{33E25AAD-E8BB-4D74-9AD6-99128F18DC31}"/>
    <hyperlink ref="B28" location="'COMMUNITY SAFETY (Division)'!Print_Area" display="'COMMUNITY SAFETY (Division)'!Print_Area" xr:uid="{FF9C7026-75FB-41AA-BF6F-00F4C78693BE}"/>
    <hyperlink ref="B31" location="'LIBRARIES, ARCHIVES &amp; INFORMAT '!Print_Area" display="'LIBRARIES, ARCHIVES &amp; INFORMAT '!Print_Area" xr:uid="{55E07E8A-0C15-4ACF-ABDD-9FEBFEEBA6A0}"/>
    <hyperlink ref="B36" location="'YOUTH SERVICES (Division)'!Print_Titles" display="'YOUTH SERVICES (Division)'!Print_Titles" xr:uid="{31E88254-B509-43E4-9A4A-B09D6415A8A2}"/>
    <hyperlink ref="B57" location="'CHILDRENS SNR MANAGEMENT (Divis'!Print_Area" display="'CHILDRENS SNR MANAGEMENT (Divis'!Print_Area" xr:uid="{BC4E5A3E-F690-4D08-90C8-B2ADEC637DD2}"/>
    <hyperlink ref="B62" location="'EMTAS (Division)'!Print_Area" display="'EMTAS (Division)'!Print_Area" xr:uid="{CB35809D-BE54-4210-8790-7614A4FE4823}"/>
    <hyperlink ref="B97" location="'PUBLIC HEALTH - DPH (Division)'!Print_Area" display="'PUBLIC HEALTH - DPH (Division)'!Print_Area" xr:uid="{A9917770-94E2-4246-9DFC-D10207566993}"/>
    <hyperlink ref="B56" location="'CHILDREN''S RESIDENTIAL HOMES (D'!Print_Area" display="37" xr:uid="{AD79455D-A307-4AC7-B92E-ECB1E22FA1BD}"/>
    <hyperlink ref="B34" location="'SPORTS LEISURE AND EVENTS TEAM '!Print_Titles" display="'SPORTS LEISURE AND EVENTS TEAM '!Print_Titles" xr:uid="{D1EBCE97-114B-4FE9-923F-30CD8D0390DA}"/>
    <hyperlink ref="B42" location="'DIRECTOR OF ECON DEV &amp; CULTURE '!Print_Area" display="'DIRECTOR OF ECON DEV &amp; CULTURE '!Print_Area" xr:uid="{80472136-BA7E-4120-BA7C-03FB9395855B}"/>
    <hyperlink ref="B44" location="'EMPLOYMENT &amp; SKILLS (Division)'!Print_Area" display="'EMPLOYMENT &amp; SKILLS (Division)'!Print_Area" xr:uid="{56E4B893-31E2-46AC-94A5-93211550E612}"/>
    <hyperlink ref="B43" location="'ECONOMY &amp; BUSINESS SUPPORT (Div'!Print_Titles" display="'ECONOMY &amp; BUSINESS SUPPORT (Div'!Print_Titles" xr:uid="{594B659A-CC99-4B83-BFA4-4DC761F94EE8}"/>
    <hyperlink ref="B45" location="'FAMILY &amp; COMMUNITY LEARNING (Di'!Print_Area" display="'FAMILY &amp; COMMUNITY LEARNING (Di'!Print_Area" xr:uid="{579BC8AC-118D-4D4C-8EB7-C1797829264F}"/>
    <hyperlink ref="B74" location="'CENTRAL COSTS (Service)'!Print_Area" display="'CENTRAL COSTS (Service)'!Print_Area" xr:uid="{F9A16A47-CF82-4FE8-AEE6-DB2CE042EFA0}"/>
    <hyperlink ref="B75" location="'CONTRACT REBATES &amp; DISCOUNTS (S'!Print_Area" display="'CONTRACT REBATES &amp; DISCOUNTS (S'!Print_Area" xr:uid="{650CE714-98A2-4EFC-9B1C-9B3F80B39009}"/>
    <hyperlink ref="B76" location="'DIGITAL INNOVATION &amp; ICT (Servi'!Print_Area" display="'DIGITAL INNOVATION &amp; ICT (Servi'!Print_Area" xr:uid="{A4733503-4DD5-428D-A008-4221E219446A}"/>
    <hyperlink ref="B77" location="'FINANCE &amp; COMMERCIAL SERVICES ('!Print_Area" display="'FINANCE &amp; COMMERCIAL SERVICES ('!Print_Area" xr:uid="{A685990F-7A45-4C94-99D4-64F8F66DE5B1}"/>
    <hyperlink ref="B78" location="'GENERAL COUNSEL (Service)'!Print_Titles" display="'GENERAL COUNSEL (Service)'!Print_Titles" xr:uid="{1FDE4859-FDE2-432B-A527-C42E2E5F0CDE}"/>
    <hyperlink ref="B89" location="'N-HOODS INT &amp; TENANT SUPP-GEN ('!Print_Titles" display="'N-HOODS INT &amp; TENANT SUPP-GEN ('!Print_Titles" xr:uid="{2C382E5E-19F0-4F30-9F34-9E717817AF5E}"/>
    <hyperlink ref="B79" location="'HOUSING BENEFIT (Service)'!Print_Area" display="'HOUSING BENEFIT (Service)'!Print_Area" xr:uid="{32CA15ED-B887-4F66-86A6-6EAC63CFC2D7}"/>
    <hyperlink ref="B80" location="'PEOPLE &amp; CULTURE (Service)'!Print_Area" display="'PEOPLE &amp; CULTURE (Service)'!Print_Area" xr:uid="{06AD7D2F-D5A5-4031-A582-84B95F234E5C}"/>
    <hyperlink ref="B81" location="'POLICY &amp; DEMOCRATIC ENGAGEMENT '!Print_Area" display="'POLICY &amp; DEMOCRATIC ENGAGEMENT '!Print_Area" xr:uid="{7462D53D-E142-4A3B-95E5-83C5D2DD714B}"/>
    <hyperlink ref="B82" location="'TRANSFORMATION SERVICE (Service'!Print_Area" display="'TRANSFORMATION SERVICE (Service'!Print_Area" xr:uid="{C10766F9-24F8-4A99-B481-DB415A0DCB12}"/>
    <hyperlink ref="B115" location="'COST OF LIVING HUB (Division)'!Print_Area" display="'COST OF LIVING HUB (Division)'!Print_Area" xr:uid="{8020D67E-C32E-4099-823F-D9AC5AD578C5}"/>
    <hyperlink ref="B18" location="'MANAGEMENT TEAM (Division)'!Print_Area" display="'MANAGEMENT TEAM (Division)'!Print_Area" xr:uid="{B8ED2C22-E46E-478C-8B3A-9737A2EB3FF8}"/>
    <hyperlink ref="B102" location="'CITY SUSTAINABILITY (Division)'!Print_Area" display="'CITY SUSTAINABILITY (Division)'!Print_Area" xr:uid="{4B737D78-AC2E-437C-9773-E7ABCB723AA7}"/>
    <hyperlink ref="B103" location="'CAPITAL DELIVERY SERVICE (Divis'!Print_Area" display="'CAPITAL DELIVERY SERVICE (Divis'!Print_Area" xr:uid="{B5149BEF-C81F-40C2-AD81-452E2C6113DE}"/>
    <hyperlink ref="B104" location="'CLEAN AIR ZONE (Division)'!Print_Area" display="'CLEAN AIR ZONE (Division)'!Print_Area" xr:uid="{5F7AE96C-74B7-4B64-B4B6-5E08D758927B}"/>
    <hyperlink ref="B105" location="'DIR OF PLANNING INVEST &amp; SUS (D'!Print_Area" display="'DIR OF PLANNING INVEST &amp; SUS (D'!Print_Area" xr:uid="{CE569919-E73E-4A05-9ECD-73657934EFAC}"/>
    <hyperlink ref="B106" location="'DIRECTOR OF REGEN AND DEVELOPM '!Print_Area" display="'DIRECTOR OF REGEN AND DEVELOPM '!Print_Area" xr:uid="{AB825E15-A213-45FE-B7C7-1F58D4F4305E}"/>
    <hyperlink ref="B107" location="'PLANNING SERVICES (Division)'!Print_Area" display="'PLANNING SERVICES (Division)'!Print_Area" xr:uid="{341CED32-022D-46EA-A1AA-2EBAEFE8779A}"/>
    <hyperlink ref="B108" location="'PRECEPTS AND LEVIES (Division)'!Print_Area" display="'PRECEPTS AND LEVIES (Division)'!Print_Area" xr:uid="{2AC85995-9BCE-457F-9C3F-0C5D19641652}"/>
    <hyperlink ref="B109" location="'PROPERTY REGENERATION (Division'!Print_Area" display="'PROPERTY REGENERATION (Division'!Print_Area" xr:uid="{A8C1A281-509E-4A8F-945B-CD6EBC1931F2}"/>
    <hyperlink ref="B110" location="'TRANSPORT &amp; INFRASTRUCTURE (Div'!Print_Titles" display="'TRANSPORT &amp; INFRASTRUCTURE (Div'!Print_Titles" xr:uid="{107B19F8-648B-4B31-B293-D07B38DD9EF7}"/>
  </hyperlinks>
  <pageMargins left="0.70866141732283472" right="0.70866141732283472" top="0.74803149606299213" bottom="0.74803149606299213" header="0.31496062992125984" footer="0.31496062992125984"/>
  <pageSetup paperSize="9" scale="3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9723E-B9E1-4C1B-9FF5-373B5EF2B4F1}">
  <sheetPr codeName="Sheet3">
    <pageSetUpPr fitToPage="1"/>
  </sheetPr>
  <dimension ref="A1:E1664"/>
  <sheetViews>
    <sheetView showRowColHeaders="0" topLeftCell="A14" zoomScale="80" zoomScaleNormal="80" workbookViewId="0"/>
  </sheetViews>
  <sheetFormatPr defaultColWidth="8.77734375" defaultRowHeight="14.4" x14ac:dyDescent="0.3"/>
  <cols>
    <col min="1" max="1" width="8.77734375" style="27"/>
    <col min="2" max="2" width="8.77734375" style="28"/>
    <col min="3" max="4" width="8.77734375" style="22"/>
    <col min="5" max="5" width="79.109375" style="22" customWidth="1"/>
    <col min="6" max="16384" width="8.77734375" style="22"/>
  </cols>
  <sheetData>
    <row r="1" spans="2:5" x14ac:dyDescent="0.3">
      <c r="B1" s="21"/>
    </row>
    <row r="2" spans="2:5" s="23" customFormat="1" ht="28.95" customHeight="1" x14ac:dyDescent="0.45">
      <c r="B2" s="23" t="s">
        <v>971</v>
      </c>
    </row>
    <row r="3" spans="2:5" x14ac:dyDescent="0.3">
      <c r="B3" s="21"/>
    </row>
    <row r="4" spans="2:5" x14ac:dyDescent="0.3">
      <c r="B4" s="21"/>
    </row>
    <row r="5" spans="2:5" x14ac:dyDescent="0.3">
      <c r="B5" s="21"/>
    </row>
    <row r="6" spans="2:5" ht="28.8" x14ac:dyDescent="0.3">
      <c r="B6" s="21"/>
      <c r="E6" s="24" t="s">
        <v>972</v>
      </c>
    </row>
    <row r="7" spans="2:5" x14ac:dyDescent="0.3">
      <c r="B7" s="21"/>
    </row>
    <row r="8" spans="2:5" ht="43.2" x14ac:dyDescent="0.3">
      <c r="B8" s="21"/>
      <c r="E8" s="24" t="s">
        <v>973</v>
      </c>
    </row>
    <row r="9" spans="2:5" x14ac:dyDescent="0.3">
      <c r="B9" s="21"/>
    </row>
    <row r="10" spans="2:5" x14ac:dyDescent="0.3">
      <c r="B10" s="21"/>
    </row>
    <row r="11" spans="2:5" x14ac:dyDescent="0.3">
      <c r="B11" s="21"/>
    </row>
    <row r="12" spans="2:5" x14ac:dyDescent="0.3">
      <c r="B12" s="21"/>
    </row>
    <row r="13" spans="2:5" x14ac:dyDescent="0.3">
      <c r="B13" s="21"/>
      <c r="E13" s="22" t="s">
        <v>974</v>
      </c>
    </row>
    <row r="14" spans="2:5" ht="115.2" x14ac:dyDescent="0.3">
      <c r="B14" s="21"/>
      <c r="E14" s="25" t="s">
        <v>975</v>
      </c>
    </row>
    <row r="15" spans="2:5" x14ac:dyDescent="0.3">
      <c r="B15" s="21"/>
    </row>
    <row r="16" spans="2:5" ht="43.2" x14ac:dyDescent="0.3">
      <c r="B16" s="21"/>
      <c r="E16" s="24" t="s">
        <v>976</v>
      </c>
    </row>
    <row r="17" spans="2:5" x14ac:dyDescent="0.3">
      <c r="B17" s="21"/>
    </row>
    <row r="18" spans="2:5" x14ac:dyDescent="0.3">
      <c r="B18" s="21"/>
      <c r="E18" s="26" t="s">
        <v>977</v>
      </c>
    </row>
    <row r="19" spans="2:5" x14ac:dyDescent="0.3">
      <c r="B19" s="21"/>
    </row>
    <row r="20" spans="2:5" x14ac:dyDescent="0.3">
      <c r="B20" s="21"/>
    </row>
    <row r="21" spans="2:5" x14ac:dyDescent="0.3">
      <c r="B21" s="21"/>
    </row>
    <row r="22" spans="2:5" x14ac:dyDescent="0.3">
      <c r="B22" s="21"/>
    </row>
    <row r="23" spans="2:5" x14ac:dyDescent="0.3">
      <c r="B23" s="21"/>
    </row>
    <row r="24" spans="2:5" x14ac:dyDescent="0.3">
      <c r="B24" s="21"/>
    </row>
    <row r="25" spans="2:5" x14ac:dyDescent="0.3">
      <c r="B25" s="21"/>
    </row>
    <row r="26" spans="2:5" x14ac:dyDescent="0.3">
      <c r="B26" s="21"/>
    </row>
    <row r="27" spans="2:5" x14ac:dyDescent="0.3">
      <c r="B27" s="21"/>
    </row>
    <row r="28" spans="2:5" x14ac:dyDescent="0.3">
      <c r="B28" s="21"/>
    </row>
    <row r="29" spans="2:5" x14ac:dyDescent="0.3">
      <c r="B29" s="21"/>
      <c r="E29" s="22" t="s">
        <v>978</v>
      </c>
    </row>
    <row r="30" spans="2:5" x14ac:dyDescent="0.3">
      <c r="B30" s="21"/>
    </row>
    <row r="31" spans="2:5" x14ac:dyDescent="0.3">
      <c r="B31" s="21"/>
    </row>
    <row r="32" spans="2:5" x14ac:dyDescent="0.3">
      <c r="B32" s="21"/>
    </row>
    <row r="33" spans="2:2" x14ac:dyDescent="0.3">
      <c r="B33" s="21"/>
    </row>
    <row r="34" spans="2:2" x14ac:dyDescent="0.3">
      <c r="B34" s="21"/>
    </row>
    <row r="35" spans="2:2" x14ac:dyDescent="0.3">
      <c r="B35" s="21"/>
    </row>
    <row r="36" spans="2:2" x14ac:dyDescent="0.3">
      <c r="B36" s="21"/>
    </row>
    <row r="37" spans="2:2" x14ac:dyDescent="0.3">
      <c r="B37" s="21"/>
    </row>
    <row r="38" spans="2:2" x14ac:dyDescent="0.3">
      <c r="B38" s="21"/>
    </row>
    <row r="39" spans="2:2" x14ac:dyDescent="0.3">
      <c r="B39" s="21"/>
    </row>
    <row r="40" spans="2:2" x14ac:dyDescent="0.3">
      <c r="B40" s="21"/>
    </row>
    <row r="41" spans="2:2" x14ac:dyDescent="0.3">
      <c r="B41" s="21"/>
    </row>
    <row r="42" spans="2:2" x14ac:dyDescent="0.3">
      <c r="B42" s="21"/>
    </row>
    <row r="43" spans="2:2" x14ac:dyDescent="0.3">
      <c r="B43" s="21"/>
    </row>
    <row r="44" spans="2:2" x14ac:dyDescent="0.3">
      <c r="B44" s="21"/>
    </row>
    <row r="45" spans="2:2" x14ac:dyDescent="0.3">
      <c r="B45" s="21"/>
    </row>
    <row r="46" spans="2:2" x14ac:dyDescent="0.3">
      <c r="B46" s="21"/>
    </row>
    <row r="47" spans="2:2" x14ac:dyDescent="0.3">
      <c r="B47" s="21"/>
    </row>
    <row r="48" spans="2:2" x14ac:dyDescent="0.3">
      <c r="B48" s="21"/>
    </row>
    <row r="49" spans="2:2" x14ac:dyDescent="0.3">
      <c r="B49" s="21"/>
    </row>
    <row r="50" spans="2:2" x14ac:dyDescent="0.3">
      <c r="B50" s="21"/>
    </row>
    <row r="51" spans="2:2" x14ac:dyDescent="0.3">
      <c r="B51" s="21"/>
    </row>
    <row r="52" spans="2:2" x14ac:dyDescent="0.3">
      <c r="B52" s="21"/>
    </row>
    <row r="53" spans="2:2" x14ac:dyDescent="0.3">
      <c r="B53" s="21"/>
    </row>
    <row r="54" spans="2:2" x14ac:dyDescent="0.3">
      <c r="B54" s="21"/>
    </row>
    <row r="55" spans="2:2" x14ac:dyDescent="0.3">
      <c r="B55" s="21"/>
    </row>
    <row r="56" spans="2:2" x14ac:dyDescent="0.3">
      <c r="B56" s="21"/>
    </row>
    <row r="57" spans="2:2" x14ac:dyDescent="0.3">
      <c r="B57" s="21"/>
    </row>
    <row r="58" spans="2:2" x14ac:dyDescent="0.3">
      <c r="B58" s="21"/>
    </row>
    <row r="59" spans="2:2" x14ac:dyDescent="0.3">
      <c r="B59" s="21"/>
    </row>
    <row r="60" spans="2:2" x14ac:dyDescent="0.3">
      <c r="B60" s="21"/>
    </row>
    <row r="61" spans="2:2" x14ac:dyDescent="0.3">
      <c r="B61" s="21"/>
    </row>
    <row r="62" spans="2:2" x14ac:dyDescent="0.3">
      <c r="B62" s="21"/>
    </row>
    <row r="63" spans="2:2" x14ac:dyDescent="0.3">
      <c r="B63" s="21"/>
    </row>
    <row r="64" spans="2:2" x14ac:dyDescent="0.3">
      <c r="B64" s="21"/>
    </row>
    <row r="65" spans="2:2" x14ac:dyDescent="0.3">
      <c r="B65" s="21"/>
    </row>
    <row r="66" spans="2:2" x14ac:dyDescent="0.3">
      <c r="B66" s="21"/>
    </row>
    <row r="67" spans="2:2" x14ac:dyDescent="0.3">
      <c r="B67" s="21"/>
    </row>
    <row r="68" spans="2:2" x14ac:dyDescent="0.3">
      <c r="B68" s="21"/>
    </row>
    <row r="69" spans="2:2" x14ac:dyDescent="0.3">
      <c r="B69" s="21"/>
    </row>
    <row r="70" spans="2:2" x14ac:dyDescent="0.3">
      <c r="B70" s="21"/>
    </row>
    <row r="71" spans="2:2" x14ac:dyDescent="0.3">
      <c r="B71" s="21"/>
    </row>
    <row r="72" spans="2:2" x14ac:dyDescent="0.3">
      <c r="B72" s="21"/>
    </row>
    <row r="73" spans="2:2" x14ac:dyDescent="0.3">
      <c r="B73" s="21"/>
    </row>
    <row r="74" spans="2:2" x14ac:dyDescent="0.3">
      <c r="B74" s="21"/>
    </row>
    <row r="75" spans="2:2" x14ac:dyDescent="0.3">
      <c r="B75" s="21"/>
    </row>
    <row r="76" spans="2:2" x14ac:dyDescent="0.3">
      <c r="B76" s="21"/>
    </row>
    <row r="77" spans="2:2" x14ac:dyDescent="0.3">
      <c r="B77" s="21"/>
    </row>
    <row r="78" spans="2:2" x14ac:dyDescent="0.3">
      <c r="B78" s="21"/>
    </row>
    <row r="79" spans="2:2" x14ac:dyDescent="0.3">
      <c r="B79" s="21"/>
    </row>
    <row r="80" spans="2:2" x14ac:dyDescent="0.3">
      <c r="B80" s="21"/>
    </row>
    <row r="81" spans="2:2" x14ac:dyDescent="0.3">
      <c r="B81" s="21"/>
    </row>
    <row r="82" spans="2:2" x14ac:dyDescent="0.3">
      <c r="B82" s="21"/>
    </row>
    <row r="83" spans="2:2" x14ac:dyDescent="0.3">
      <c r="B83" s="21"/>
    </row>
    <row r="84" spans="2:2" x14ac:dyDescent="0.3">
      <c r="B84" s="21"/>
    </row>
    <row r="85" spans="2:2" x14ac:dyDescent="0.3">
      <c r="B85" s="21"/>
    </row>
    <row r="86" spans="2:2" x14ac:dyDescent="0.3">
      <c r="B86" s="21"/>
    </row>
    <row r="87" spans="2:2" x14ac:dyDescent="0.3">
      <c r="B87" s="21"/>
    </row>
    <row r="88" spans="2:2" x14ac:dyDescent="0.3">
      <c r="B88" s="21"/>
    </row>
    <row r="89" spans="2:2" x14ac:dyDescent="0.3">
      <c r="B89" s="21"/>
    </row>
    <row r="90" spans="2:2" x14ac:dyDescent="0.3">
      <c r="B90" s="21"/>
    </row>
    <row r="91" spans="2:2" x14ac:dyDescent="0.3">
      <c r="B91" s="21"/>
    </row>
    <row r="92" spans="2:2" x14ac:dyDescent="0.3">
      <c r="B92" s="21"/>
    </row>
    <row r="93" spans="2:2" x14ac:dyDescent="0.3">
      <c r="B93" s="21"/>
    </row>
    <row r="94" spans="2:2" x14ac:dyDescent="0.3">
      <c r="B94" s="21"/>
    </row>
    <row r="95" spans="2:2" x14ac:dyDescent="0.3">
      <c r="B95" s="21"/>
    </row>
    <row r="96" spans="2:2" x14ac:dyDescent="0.3">
      <c r="B96" s="21"/>
    </row>
    <row r="97" spans="2:2" x14ac:dyDescent="0.3">
      <c r="B97" s="21"/>
    </row>
    <row r="98" spans="2:2" x14ac:dyDescent="0.3">
      <c r="B98" s="21"/>
    </row>
    <row r="99" spans="2:2" x14ac:dyDescent="0.3">
      <c r="B99" s="21"/>
    </row>
    <row r="100" spans="2:2" x14ac:dyDescent="0.3">
      <c r="B100" s="21"/>
    </row>
    <row r="101" spans="2:2" x14ac:dyDescent="0.3">
      <c r="B101" s="21"/>
    </row>
    <row r="102" spans="2:2" x14ac:dyDescent="0.3">
      <c r="B102" s="21"/>
    </row>
    <row r="103" spans="2:2" x14ac:dyDescent="0.3">
      <c r="B103" s="21"/>
    </row>
    <row r="104" spans="2:2" x14ac:dyDescent="0.3">
      <c r="B104" s="21"/>
    </row>
    <row r="105" spans="2:2" x14ac:dyDescent="0.3">
      <c r="B105" s="21"/>
    </row>
    <row r="106" spans="2:2" x14ac:dyDescent="0.3">
      <c r="B106" s="21"/>
    </row>
    <row r="107" spans="2:2" x14ac:dyDescent="0.3">
      <c r="B107" s="21"/>
    </row>
    <row r="108" spans="2:2" x14ac:dyDescent="0.3">
      <c r="B108" s="21"/>
    </row>
    <row r="109" spans="2:2" x14ac:dyDescent="0.3">
      <c r="B109" s="21"/>
    </row>
    <row r="110" spans="2:2" x14ac:dyDescent="0.3">
      <c r="B110" s="21"/>
    </row>
    <row r="111" spans="2:2" x14ac:dyDescent="0.3">
      <c r="B111" s="21"/>
    </row>
    <row r="112" spans="2:2" x14ac:dyDescent="0.3">
      <c r="B112" s="21"/>
    </row>
    <row r="113" spans="2:2" x14ac:dyDescent="0.3">
      <c r="B113" s="21"/>
    </row>
    <row r="114" spans="2:2" x14ac:dyDescent="0.3">
      <c r="B114" s="21"/>
    </row>
    <row r="115" spans="2:2" x14ac:dyDescent="0.3">
      <c r="B115" s="21"/>
    </row>
    <row r="116" spans="2:2" x14ac:dyDescent="0.3">
      <c r="B116" s="21"/>
    </row>
    <row r="117" spans="2:2" x14ac:dyDescent="0.3">
      <c r="B117" s="21"/>
    </row>
    <row r="118" spans="2:2" x14ac:dyDescent="0.3">
      <c r="B118" s="21"/>
    </row>
    <row r="119" spans="2:2" x14ac:dyDescent="0.3">
      <c r="B119" s="21"/>
    </row>
    <row r="120" spans="2:2" x14ac:dyDescent="0.3">
      <c r="B120" s="21"/>
    </row>
    <row r="121" spans="2:2" x14ac:dyDescent="0.3">
      <c r="B121" s="21"/>
    </row>
    <row r="122" spans="2:2" x14ac:dyDescent="0.3">
      <c r="B122" s="21"/>
    </row>
    <row r="123" spans="2:2" x14ac:dyDescent="0.3">
      <c r="B123" s="21"/>
    </row>
    <row r="124" spans="2:2" x14ac:dyDescent="0.3">
      <c r="B124" s="21"/>
    </row>
    <row r="125" spans="2:2" x14ac:dyDescent="0.3">
      <c r="B125" s="21"/>
    </row>
    <row r="126" spans="2:2" x14ac:dyDescent="0.3">
      <c r="B126" s="21"/>
    </row>
    <row r="127" spans="2:2" x14ac:dyDescent="0.3">
      <c r="B127" s="21"/>
    </row>
    <row r="128" spans="2:2" x14ac:dyDescent="0.3">
      <c r="B128" s="21"/>
    </row>
    <row r="129" spans="2:2" x14ac:dyDescent="0.3">
      <c r="B129" s="21"/>
    </row>
    <row r="130" spans="2:2" x14ac:dyDescent="0.3">
      <c r="B130" s="21"/>
    </row>
    <row r="131" spans="2:2" x14ac:dyDescent="0.3">
      <c r="B131" s="21"/>
    </row>
    <row r="132" spans="2:2" x14ac:dyDescent="0.3">
      <c r="B132" s="21"/>
    </row>
    <row r="133" spans="2:2" x14ac:dyDescent="0.3">
      <c r="B133" s="21"/>
    </row>
    <row r="134" spans="2:2" x14ac:dyDescent="0.3">
      <c r="B134" s="21"/>
    </row>
    <row r="135" spans="2:2" x14ac:dyDescent="0.3">
      <c r="B135" s="21"/>
    </row>
    <row r="136" spans="2:2" x14ac:dyDescent="0.3">
      <c r="B136" s="21"/>
    </row>
    <row r="137" spans="2:2" x14ac:dyDescent="0.3">
      <c r="B137" s="21"/>
    </row>
    <row r="138" spans="2:2" x14ac:dyDescent="0.3">
      <c r="B138" s="21"/>
    </row>
    <row r="139" spans="2:2" x14ac:dyDescent="0.3">
      <c r="B139" s="21"/>
    </row>
    <row r="140" spans="2:2" x14ac:dyDescent="0.3">
      <c r="B140" s="21"/>
    </row>
    <row r="141" spans="2:2" x14ac:dyDescent="0.3">
      <c r="B141" s="21"/>
    </row>
    <row r="142" spans="2:2" x14ac:dyDescent="0.3">
      <c r="B142" s="21"/>
    </row>
    <row r="143" spans="2:2" x14ac:dyDescent="0.3">
      <c r="B143" s="21"/>
    </row>
    <row r="144" spans="2:2" x14ac:dyDescent="0.3">
      <c r="B144" s="21"/>
    </row>
    <row r="145" spans="2:2" x14ac:dyDescent="0.3">
      <c r="B145" s="21"/>
    </row>
    <row r="146" spans="2:2" x14ac:dyDescent="0.3">
      <c r="B146" s="21"/>
    </row>
    <row r="147" spans="2:2" x14ac:dyDescent="0.3">
      <c r="B147" s="21"/>
    </row>
    <row r="148" spans="2:2" x14ac:dyDescent="0.3">
      <c r="B148" s="21"/>
    </row>
    <row r="149" spans="2:2" x14ac:dyDescent="0.3">
      <c r="B149" s="21"/>
    </row>
    <row r="150" spans="2:2" x14ac:dyDescent="0.3">
      <c r="B150" s="21"/>
    </row>
    <row r="151" spans="2:2" x14ac:dyDescent="0.3">
      <c r="B151" s="21"/>
    </row>
    <row r="152" spans="2:2" x14ac:dyDescent="0.3">
      <c r="B152" s="21"/>
    </row>
    <row r="153" spans="2:2" x14ac:dyDescent="0.3">
      <c r="B153" s="21"/>
    </row>
    <row r="154" spans="2:2" x14ac:dyDescent="0.3">
      <c r="B154" s="21"/>
    </row>
    <row r="155" spans="2:2" x14ac:dyDescent="0.3">
      <c r="B155" s="21"/>
    </row>
    <row r="156" spans="2:2" x14ac:dyDescent="0.3">
      <c r="B156" s="21"/>
    </row>
    <row r="157" spans="2:2" x14ac:dyDescent="0.3">
      <c r="B157" s="21"/>
    </row>
    <row r="158" spans="2:2" x14ac:dyDescent="0.3">
      <c r="B158" s="21"/>
    </row>
    <row r="159" spans="2:2" x14ac:dyDescent="0.3">
      <c r="B159" s="21"/>
    </row>
    <row r="160" spans="2:2" x14ac:dyDescent="0.3">
      <c r="B160" s="21"/>
    </row>
    <row r="161" spans="2:2" x14ac:dyDescent="0.3">
      <c r="B161" s="21"/>
    </row>
    <row r="162" spans="2:2" x14ac:dyDescent="0.3">
      <c r="B162" s="21"/>
    </row>
    <row r="163" spans="2:2" x14ac:dyDescent="0.3">
      <c r="B163" s="21"/>
    </row>
    <row r="164" spans="2:2" x14ac:dyDescent="0.3">
      <c r="B164" s="21"/>
    </row>
    <row r="165" spans="2:2" x14ac:dyDescent="0.3">
      <c r="B165" s="21"/>
    </row>
    <row r="166" spans="2:2" x14ac:dyDescent="0.3">
      <c r="B166" s="21"/>
    </row>
    <row r="167" spans="2:2" x14ac:dyDescent="0.3">
      <c r="B167" s="21"/>
    </row>
    <row r="168" spans="2:2" x14ac:dyDescent="0.3">
      <c r="B168" s="21"/>
    </row>
    <row r="169" spans="2:2" x14ac:dyDescent="0.3">
      <c r="B169" s="21"/>
    </row>
    <row r="170" spans="2:2" x14ac:dyDescent="0.3">
      <c r="B170" s="21"/>
    </row>
    <row r="171" spans="2:2" x14ac:dyDescent="0.3">
      <c r="B171" s="21"/>
    </row>
    <row r="172" spans="2:2" x14ac:dyDescent="0.3">
      <c r="B172" s="21"/>
    </row>
    <row r="173" spans="2:2" x14ac:dyDescent="0.3">
      <c r="B173" s="21"/>
    </row>
    <row r="174" spans="2:2" x14ac:dyDescent="0.3">
      <c r="B174" s="21"/>
    </row>
    <row r="175" spans="2:2" x14ac:dyDescent="0.3">
      <c r="B175" s="21"/>
    </row>
    <row r="176" spans="2:2" x14ac:dyDescent="0.3">
      <c r="B176" s="21"/>
    </row>
    <row r="177" spans="2:2" x14ac:dyDescent="0.3">
      <c r="B177" s="21"/>
    </row>
    <row r="178" spans="2:2" x14ac:dyDescent="0.3">
      <c r="B178" s="21"/>
    </row>
    <row r="179" spans="2:2" x14ac:dyDescent="0.3">
      <c r="B179" s="21"/>
    </row>
    <row r="180" spans="2:2" x14ac:dyDescent="0.3">
      <c r="B180" s="21"/>
    </row>
    <row r="181" spans="2:2" x14ac:dyDescent="0.3">
      <c r="B181" s="21"/>
    </row>
    <row r="182" spans="2:2" x14ac:dyDescent="0.3">
      <c r="B182" s="21"/>
    </row>
    <row r="183" spans="2:2" x14ac:dyDescent="0.3">
      <c r="B183" s="21"/>
    </row>
    <row r="184" spans="2:2" x14ac:dyDescent="0.3">
      <c r="B184" s="21"/>
    </row>
    <row r="185" spans="2:2" x14ac:dyDescent="0.3">
      <c r="B185" s="21"/>
    </row>
    <row r="186" spans="2:2" x14ac:dyDescent="0.3">
      <c r="B186" s="21"/>
    </row>
    <row r="187" spans="2:2" x14ac:dyDescent="0.3">
      <c r="B187" s="21"/>
    </row>
    <row r="188" spans="2:2" x14ac:dyDescent="0.3">
      <c r="B188" s="21"/>
    </row>
    <row r="189" spans="2:2" x14ac:dyDescent="0.3">
      <c r="B189" s="21"/>
    </row>
    <row r="190" spans="2:2" x14ac:dyDescent="0.3">
      <c r="B190" s="21"/>
    </row>
    <row r="191" spans="2:2" x14ac:dyDescent="0.3">
      <c r="B191" s="21"/>
    </row>
    <row r="192" spans="2:2" x14ac:dyDescent="0.3">
      <c r="B192" s="21"/>
    </row>
    <row r="193" spans="2:2" x14ac:dyDescent="0.3">
      <c r="B193" s="21"/>
    </row>
    <row r="194" spans="2:2" x14ac:dyDescent="0.3">
      <c r="B194" s="21"/>
    </row>
    <row r="195" spans="2:2" x14ac:dyDescent="0.3">
      <c r="B195" s="21"/>
    </row>
    <row r="196" spans="2:2" x14ac:dyDescent="0.3">
      <c r="B196" s="21"/>
    </row>
    <row r="197" spans="2:2" x14ac:dyDescent="0.3">
      <c r="B197" s="21"/>
    </row>
    <row r="198" spans="2:2" x14ac:dyDescent="0.3">
      <c r="B198" s="21"/>
    </row>
    <row r="199" spans="2:2" x14ac:dyDescent="0.3">
      <c r="B199" s="21"/>
    </row>
    <row r="200" spans="2:2" x14ac:dyDescent="0.3">
      <c r="B200" s="21"/>
    </row>
    <row r="201" spans="2:2" x14ac:dyDescent="0.3">
      <c r="B201" s="21"/>
    </row>
    <row r="202" spans="2:2" x14ac:dyDescent="0.3">
      <c r="B202" s="21"/>
    </row>
    <row r="203" spans="2:2" x14ac:dyDescent="0.3">
      <c r="B203" s="21"/>
    </row>
    <row r="204" spans="2:2" x14ac:dyDescent="0.3">
      <c r="B204" s="21"/>
    </row>
    <row r="205" spans="2:2" x14ac:dyDescent="0.3">
      <c r="B205" s="21"/>
    </row>
    <row r="206" spans="2:2" x14ac:dyDescent="0.3">
      <c r="B206" s="21"/>
    </row>
    <row r="207" spans="2:2" x14ac:dyDescent="0.3">
      <c r="B207" s="21"/>
    </row>
    <row r="208" spans="2:2" x14ac:dyDescent="0.3">
      <c r="B208" s="21"/>
    </row>
    <row r="209" spans="2:2" x14ac:dyDescent="0.3">
      <c r="B209" s="21"/>
    </row>
    <row r="210" spans="2:2" x14ac:dyDescent="0.3">
      <c r="B210" s="21"/>
    </row>
    <row r="211" spans="2:2" x14ac:dyDescent="0.3">
      <c r="B211" s="21"/>
    </row>
    <row r="212" spans="2:2" x14ac:dyDescent="0.3">
      <c r="B212" s="21"/>
    </row>
    <row r="213" spans="2:2" x14ac:dyDescent="0.3">
      <c r="B213" s="21"/>
    </row>
    <row r="214" spans="2:2" x14ac:dyDescent="0.3">
      <c r="B214" s="21"/>
    </row>
    <row r="215" spans="2:2" x14ac:dyDescent="0.3">
      <c r="B215" s="21"/>
    </row>
    <row r="216" spans="2:2" x14ac:dyDescent="0.3">
      <c r="B216" s="21"/>
    </row>
    <row r="217" spans="2:2" x14ac:dyDescent="0.3">
      <c r="B217" s="21"/>
    </row>
    <row r="218" spans="2:2" x14ac:dyDescent="0.3">
      <c r="B218" s="21"/>
    </row>
    <row r="219" spans="2:2" x14ac:dyDescent="0.3">
      <c r="B219" s="21"/>
    </row>
    <row r="220" spans="2:2" x14ac:dyDescent="0.3">
      <c r="B220" s="21"/>
    </row>
    <row r="221" spans="2:2" x14ac:dyDescent="0.3">
      <c r="B221" s="21"/>
    </row>
    <row r="222" spans="2:2" x14ac:dyDescent="0.3">
      <c r="B222" s="21"/>
    </row>
    <row r="223" spans="2:2" x14ac:dyDescent="0.3">
      <c r="B223" s="21"/>
    </row>
    <row r="224" spans="2:2" x14ac:dyDescent="0.3">
      <c r="B224" s="21"/>
    </row>
    <row r="225" spans="2:2" x14ac:dyDescent="0.3">
      <c r="B225" s="21"/>
    </row>
    <row r="226" spans="2:2" x14ac:dyDescent="0.3">
      <c r="B226" s="21"/>
    </row>
    <row r="227" spans="2:2" x14ac:dyDescent="0.3">
      <c r="B227" s="21"/>
    </row>
    <row r="228" spans="2:2" x14ac:dyDescent="0.3">
      <c r="B228" s="21"/>
    </row>
    <row r="229" spans="2:2" x14ac:dyDescent="0.3">
      <c r="B229" s="21"/>
    </row>
    <row r="230" spans="2:2" x14ac:dyDescent="0.3">
      <c r="B230" s="21"/>
    </row>
    <row r="231" spans="2:2" x14ac:dyDescent="0.3">
      <c r="B231" s="21"/>
    </row>
    <row r="232" spans="2:2" x14ac:dyDescent="0.3">
      <c r="B232" s="21"/>
    </row>
    <row r="233" spans="2:2" x14ac:dyDescent="0.3">
      <c r="B233" s="21"/>
    </row>
    <row r="234" spans="2:2" x14ac:dyDescent="0.3">
      <c r="B234" s="21"/>
    </row>
    <row r="235" spans="2:2" x14ac:dyDescent="0.3">
      <c r="B235" s="21"/>
    </row>
    <row r="236" spans="2:2" x14ac:dyDescent="0.3">
      <c r="B236" s="21"/>
    </row>
    <row r="237" spans="2:2" x14ac:dyDescent="0.3">
      <c r="B237" s="21"/>
    </row>
    <row r="238" spans="2:2" x14ac:dyDescent="0.3">
      <c r="B238" s="21"/>
    </row>
    <row r="239" spans="2:2" x14ac:dyDescent="0.3">
      <c r="B239" s="21"/>
    </row>
    <row r="240" spans="2:2" x14ac:dyDescent="0.3">
      <c r="B240" s="21"/>
    </row>
    <row r="241" spans="2:2" x14ac:dyDescent="0.3">
      <c r="B241" s="21"/>
    </row>
    <row r="242" spans="2:2" x14ac:dyDescent="0.3">
      <c r="B242" s="21"/>
    </row>
    <row r="243" spans="2:2" x14ac:dyDescent="0.3">
      <c r="B243" s="21"/>
    </row>
    <row r="244" spans="2:2" x14ac:dyDescent="0.3">
      <c r="B244" s="21"/>
    </row>
    <row r="245" spans="2:2" x14ac:dyDescent="0.3">
      <c r="B245" s="21"/>
    </row>
    <row r="246" spans="2:2" x14ac:dyDescent="0.3">
      <c r="B246" s="21"/>
    </row>
    <row r="247" spans="2:2" x14ac:dyDescent="0.3">
      <c r="B247" s="21"/>
    </row>
    <row r="248" spans="2:2" x14ac:dyDescent="0.3">
      <c r="B248" s="21"/>
    </row>
    <row r="249" spans="2:2" x14ac:dyDescent="0.3">
      <c r="B249" s="21"/>
    </row>
    <row r="250" spans="2:2" x14ac:dyDescent="0.3">
      <c r="B250" s="21"/>
    </row>
    <row r="251" spans="2:2" x14ac:dyDescent="0.3">
      <c r="B251" s="21"/>
    </row>
    <row r="252" spans="2:2" x14ac:dyDescent="0.3">
      <c r="B252" s="21"/>
    </row>
    <row r="253" spans="2:2" x14ac:dyDescent="0.3">
      <c r="B253" s="21"/>
    </row>
    <row r="254" spans="2:2" x14ac:dyDescent="0.3">
      <c r="B254" s="21"/>
    </row>
    <row r="255" spans="2:2" x14ac:dyDescent="0.3">
      <c r="B255" s="21"/>
    </row>
    <row r="256" spans="2:2" x14ac:dyDescent="0.3">
      <c r="B256" s="21"/>
    </row>
    <row r="257" spans="2:2" x14ac:dyDescent="0.3">
      <c r="B257" s="21"/>
    </row>
    <row r="258" spans="2:2" x14ac:dyDescent="0.3">
      <c r="B258" s="21"/>
    </row>
    <row r="259" spans="2:2" x14ac:dyDescent="0.3">
      <c r="B259" s="21"/>
    </row>
    <row r="260" spans="2:2" x14ac:dyDescent="0.3">
      <c r="B260" s="21"/>
    </row>
    <row r="261" spans="2:2" x14ac:dyDescent="0.3">
      <c r="B261" s="21"/>
    </row>
    <row r="262" spans="2:2" x14ac:dyDescent="0.3">
      <c r="B262" s="21"/>
    </row>
    <row r="263" spans="2:2" x14ac:dyDescent="0.3">
      <c r="B263" s="21"/>
    </row>
    <row r="264" spans="2:2" x14ac:dyDescent="0.3">
      <c r="B264" s="21"/>
    </row>
    <row r="265" spans="2:2" x14ac:dyDescent="0.3">
      <c r="B265" s="21"/>
    </row>
    <row r="266" spans="2:2" x14ac:dyDescent="0.3">
      <c r="B266" s="21"/>
    </row>
    <row r="267" spans="2:2" x14ac:dyDescent="0.3">
      <c r="B267" s="21"/>
    </row>
    <row r="268" spans="2:2" x14ac:dyDescent="0.3">
      <c r="B268" s="21"/>
    </row>
    <row r="269" spans="2:2" x14ac:dyDescent="0.3">
      <c r="B269" s="21"/>
    </row>
    <row r="270" spans="2:2" x14ac:dyDescent="0.3">
      <c r="B270" s="21"/>
    </row>
    <row r="271" spans="2:2" x14ac:dyDescent="0.3">
      <c r="B271" s="21"/>
    </row>
    <row r="272" spans="2:2" x14ac:dyDescent="0.3">
      <c r="B272" s="21"/>
    </row>
    <row r="273" spans="2:2" x14ac:dyDescent="0.3">
      <c r="B273" s="21"/>
    </row>
    <row r="274" spans="2:2" x14ac:dyDescent="0.3">
      <c r="B274" s="21"/>
    </row>
    <row r="275" spans="2:2" x14ac:dyDescent="0.3">
      <c r="B275" s="21"/>
    </row>
    <row r="276" spans="2:2" x14ac:dyDescent="0.3">
      <c r="B276" s="21"/>
    </row>
    <row r="277" spans="2:2" x14ac:dyDescent="0.3">
      <c r="B277" s="21"/>
    </row>
    <row r="278" spans="2:2" x14ac:dyDescent="0.3">
      <c r="B278" s="21"/>
    </row>
    <row r="279" spans="2:2" x14ac:dyDescent="0.3">
      <c r="B279" s="21"/>
    </row>
    <row r="280" spans="2:2" x14ac:dyDescent="0.3">
      <c r="B280" s="21"/>
    </row>
    <row r="281" spans="2:2" x14ac:dyDescent="0.3">
      <c r="B281" s="21"/>
    </row>
    <row r="282" spans="2:2" x14ac:dyDescent="0.3">
      <c r="B282" s="21"/>
    </row>
    <row r="283" spans="2:2" x14ac:dyDescent="0.3">
      <c r="B283" s="21"/>
    </row>
    <row r="284" spans="2:2" x14ac:dyDescent="0.3">
      <c r="B284" s="21"/>
    </row>
    <row r="285" spans="2:2" x14ac:dyDescent="0.3">
      <c r="B285" s="21"/>
    </row>
    <row r="286" spans="2:2" x14ac:dyDescent="0.3">
      <c r="B286" s="21"/>
    </row>
    <row r="287" spans="2:2" x14ac:dyDescent="0.3">
      <c r="B287" s="21"/>
    </row>
    <row r="288" spans="2:2" x14ac:dyDescent="0.3">
      <c r="B288" s="21"/>
    </row>
    <row r="289" spans="2:2" x14ac:dyDescent="0.3">
      <c r="B289" s="21"/>
    </row>
    <row r="290" spans="2:2" x14ac:dyDescent="0.3">
      <c r="B290" s="21"/>
    </row>
    <row r="291" spans="2:2" x14ac:dyDescent="0.3">
      <c r="B291" s="21"/>
    </row>
    <row r="292" spans="2:2" x14ac:dyDescent="0.3">
      <c r="B292" s="21"/>
    </row>
    <row r="293" spans="2:2" x14ac:dyDescent="0.3">
      <c r="B293" s="21"/>
    </row>
    <row r="294" spans="2:2" x14ac:dyDescent="0.3">
      <c r="B294" s="21"/>
    </row>
    <row r="295" spans="2:2" x14ac:dyDescent="0.3">
      <c r="B295" s="21"/>
    </row>
    <row r="296" spans="2:2" x14ac:dyDescent="0.3">
      <c r="B296" s="21"/>
    </row>
    <row r="297" spans="2:2" x14ac:dyDescent="0.3">
      <c r="B297" s="21"/>
    </row>
    <row r="298" spans="2:2" x14ac:dyDescent="0.3">
      <c r="B298" s="21"/>
    </row>
    <row r="299" spans="2:2" x14ac:dyDescent="0.3">
      <c r="B299" s="21"/>
    </row>
    <row r="300" spans="2:2" x14ac:dyDescent="0.3">
      <c r="B300" s="21"/>
    </row>
    <row r="301" spans="2:2" x14ac:dyDescent="0.3">
      <c r="B301" s="21"/>
    </row>
    <row r="302" spans="2:2" x14ac:dyDescent="0.3">
      <c r="B302" s="21"/>
    </row>
    <row r="303" spans="2:2" x14ac:dyDescent="0.3">
      <c r="B303" s="21"/>
    </row>
    <row r="304" spans="2:2" x14ac:dyDescent="0.3">
      <c r="B304" s="21"/>
    </row>
    <row r="305" spans="2:2" x14ac:dyDescent="0.3">
      <c r="B305" s="21"/>
    </row>
    <row r="306" spans="2:2" x14ac:dyDescent="0.3">
      <c r="B306" s="21"/>
    </row>
    <row r="307" spans="2:2" x14ac:dyDescent="0.3">
      <c r="B307" s="21"/>
    </row>
    <row r="308" spans="2:2" x14ac:dyDescent="0.3">
      <c r="B308" s="21"/>
    </row>
    <row r="309" spans="2:2" x14ac:dyDescent="0.3">
      <c r="B309" s="21"/>
    </row>
    <row r="310" spans="2:2" x14ac:dyDescent="0.3">
      <c r="B310" s="21"/>
    </row>
    <row r="311" spans="2:2" x14ac:dyDescent="0.3">
      <c r="B311" s="21"/>
    </row>
    <row r="312" spans="2:2" x14ac:dyDescent="0.3">
      <c r="B312" s="21"/>
    </row>
    <row r="313" spans="2:2" x14ac:dyDescent="0.3">
      <c r="B313" s="21"/>
    </row>
    <row r="314" spans="2:2" x14ac:dyDescent="0.3">
      <c r="B314" s="21"/>
    </row>
    <row r="315" spans="2:2" x14ac:dyDescent="0.3">
      <c r="B315" s="21"/>
    </row>
    <row r="316" spans="2:2" x14ac:dyDescent="0.3">
      <c r="B316" s="21"/>
    </row>
    <row r="317" spans="2:2" x14ac:dyDescent="0.3">
      <c r="B317" s="21"/>
    </row>
    <row r="318" spans="2:2" x14ac:dyDescent="0.3">
      <c r="B318" s="21"/>
    </row>
    <row r="319" spans="2:2" x14ac:dyDescent="0.3">
      <c r="B319" s="21"/>
    </row>
    <row r="320" spans="2:2" x14ac:dyDescent="0.3">
      <c r="B320" s="21"/>
    </row>
    <row r="321" spans="2:2" x14ac:dyDescent="0.3">
      <c r="B321" s="21"/>
    </row>
    <row r="322" spans="2:2" x14ac:dyDescent="0.3">
      <c r="B322" s="21"/>
    </row>
    <row r="323" spans="2:2" x14ac:dyDescent="0.3">
      <c r="B323" s="21"/>
    </row>
    <row r="324" spans="2:2" x14ac:dyDescent="0.3">
      <c r="B324" s="21"/>
    </row>
    <row r="325" spans="2:2" x14ac:dyDescent="0.3">
      <c r="B325" s="21"/>
    </row>
    <row r="326" spans="2:2" x14ac:dyDescent="0.3">
      <c r="B326" s="21"/>
    </row>
    <row r="327" spans="2:2" x14ac:dyDescent="0.3">
      <c r="B327" s="21"/>
    </row>
    <row r="328" spans="2:2" x14ac:dyDescent="0.3">
      <c r="B328" s="21"/>
    </row>
    <row r="329" spans="2:2" x14ac:dyDescent="0.3">
      <c r="B329" s="21"/>
    </row>
    <row r="330" spans="2:2" x14ac:dyDescent="0.3">
      <c r="B330" s="21"/>
    </row>
    <row r="331" spans="2:2" x14ac:dyDescent="0.3">
      <c r="B331" s="21"/>
    </row>
    <row r="332" spans="2:2" x14ac:dyDescent="0.3">
      <c r="B332" s="21"/>
    </row>
    <row r="333" spans="2:2" x14ac:dyDescent="0.3">
      <c r="B333" s="21"/>
    </row>
    <row r="334" spans="2:2" x14ac:dyDescent="0.3">
      <c r="B334" s="21"/>
    </row>
    <row r="335" spans="2:2" x14ac:dyDescent="0.3">
      <c r="B335" s="21"/>
    </row>
    <row r="336" spans="2:2" x14ac:dyDescent="0.3">
      <c r="B336" s="21"/>
    </row>
    <row r="337" spans="2:2" x14ac:dyDescent="0.3">
      <c r="B337" s="21"/>
    </row>
    <row r="338" spans="2:2" x14ac:dyDescent="0.3">
      <c r="B338" s="21"/>
    </row>
    <row r="339" spans="2:2" x14ac:dyDescent="0.3">
      <c r="B339" s="21"/>
    </row>
    <row r="340" spans="2:2" x14ac:dyDescent="0.3">
      <c r="B340" s="21"/>
    </row>
    <row r="341" spans="2:2" x14ac:dyDescent="0.3">
      <c r="B341" s="21"/>
    </row>
    <row r="342" spans="2:2" x14ac:dyDescent="0.3">
      <c r="B342" s="21"/>
    </row>
    <row r="343" spans="2:2" x14ac:dyDescent="0.3">
      <c r="B343" s="21"/>
    </row>
    <row r="344" spans="2:2" x14ac:dyDescent="0.3">
      <c r="B344" s="21"/>
    </row>
    <row r="345" spans="2:2" x14ac:dyDescent="0.3">
      <c r="B345" s="21"/>
    </row>
    <row r="346" spans="2:2" x14ac:dyDescent="0.3">
      <c r="B346" s="21"/>
    </row>
    <row r="347" spans="2:2" x14ac:dyDescent="0.3">
      <c r="B347" s="21"/>
    </row>
    <row r="348" spans="2:2" x14ac:dyDescent="0.3">
      <c r="B348" s="21"/>
    </row>
    <row r="349" spans="2:2" x14ac:dyDescent="0.3">
      <c r="B349" s="21"/>
    </row>
    <row r="350" spans="2:2" x14ac:dyDescent="0.3">
      <c r="B350" s="21"/>
    </row>
    <row r="351" spans="2:2" x14ac:dyDescent="0.3">
      <c r="B351" s="21"/>
    </row>
    <row r="352" spans="2:2" x14ac:dyDescent="0.3">
      <c r="B352" s="21"/>
    </row>
    <row r="353" spans="2:2" x14ac:dyDescent="0.3">
      <c r="B353" s="21"/>
    </row>
    <row r="354" spans="2:2" x14ac:dyDescent="0.3">
      <c r="B354" s="21"/>
    </row>
    <row r="355" spans="2:2" x14ac:dyDescent="0.3">
      <c r="B355" s="21"/>
    </row>
    <row r="356" spans="2:2" x14ac:dyDescent="0.3">
      <c r="B356" s="21"/>
    </row>
    <row r="357" spans="2:2" x14ac:dyDescent="0.3">
      <c r="B357" s="21"/>
    </row>
    <row r="358" spans="2:2" x14ac:dyDescent="0.3">
      <c r="B358" s="21"/>
    </row>
    <row r="359" spans="2:2" x14ac:dyDescent="0.3">
      <c r="B359" s="21"/>
    </row>
    <row r="360" spans="2:2" x14ac:dyDescent="0.3">
      <c r="B360" s="21"/>
    </row>
    <row r="361" spans="2:2" x14ac:dyDescent="0.3">
      <c r="B361" s="21"/>
    </row>
    <row r="362" spans="2:2" x14ac:dyDescent="0.3">
      <c r="B362" s="21"/>
    </row>
    <row r="363" spans="2:2" x14ac:dyDescent="0.3">
      <c r="B363" s="21"/>
    </row>
    <row r="364" spans="2:2" x14ac:dyDescent="0.3">
      <c r="B364" s="21"/>
    </row>
    <row r="365" spans="2:2" x14ac:dyDescent="0.3">
      <c r="B365" s="21"/>
    </row>
    <row r="366" spans="2:2" x14ac:dyDescent="0.3">
      <c r="B366" s="21"/>
    </row>
    <row r="367" spans="2:2" x14ac:dyDescent="0.3">
      <c r="B367" s="21"/>
    </row>
    <row r="368" spans="2:2" x14ac:dyDescent="0.3">
      <c r="B368" s="21"/>
    </row>
    <row r="369" spans="2:2" x14ac:dyDescent="0.3">
      <c r="B369" s="21"/>
    </row>
    <row r="370" spans="2:2" x14ac:dyDescent="0.3">
      <c r="B370" s="21"/>
    </row>
    <row r="371" spans="2:2" x14ac:dyDescent="0.3">
      <c r="B371" s="21"/>
    </row>
    <row r="372" spans="2:2" x14ac:dyDescent="0.3">
      <c r="B372" s="21"/>
    </row>
    <row r="373" spans="2:2" x14ac:dyDescent="0.3">
      <c r="B373" s="21"/>
    </row>
    <row r="374" spans="2:2" x14ac:dyDescent="0.3">
      <c r="B374" s="21"/>
    </row>
    <row r="375" spans="2:2" x14ac:dyDescent="0.3">
      <c r="B375" s="21"/>
    </row>
    <row r="376" spans="2:2" x14ac:dyDescent="0.3">
      <c r="B376" s="21"/>
    </row>
    <row r="377" spans="2:2" x14ac:dyDescent="0.3">
      <c r="B377" s="21"/>
    </row>
    <row r="378" spans="2:2" x14ac:dyDescent="0.3">
      <c r="B378" s="21"/>
    </row>
    <row r="379" spans="2:2" x14ac:dyDescent="0.3">
      <c r="B379" s="21"/>
    </row>
    <row r="380" spans="2:2" x14ac:dyDescent="0.3">
      <c r="B380" s="21"/>
    </row>
    <row r="381" spans="2:2" x14ac:dyDescent="0.3">
      <c r="B381" s="21"/>
    </row>
    <row r="382" spans="2:2" x14ac:dyDescent="0.3">
      <c r="B382" s="21"/>
    </row>
    <row r="383" spans="2:2" x14ac:dyDescent="0.3">
      <c r="B383" s="21"/>
    </row>
    <row r="384" spans="2:2" x14ac:dyDescent="0.3">
      <c r="B384" s="21"/>
    </row>
    <row r="385" spans="2:2" x14ac:dyDescent="0.3">
      <c r="B385" s="21"/>
    </row>
    <row r="386" spans="2:2" x14ac:dyDescent="0.3">
      <c r="B386" s="21"/>
    </row>
    <row r="387" spans="2:2" x14ac:dyDescent="0.3">
      <c r="B387" s="21"/>
    </row>
    <row r="388" spans="2:2" x14ac:dyDescent="0.3">
      <c r="B388" s="21"/>
    </row>
    <row r="389" spans="2:2" x14ac:dyDescent="0.3">
      <c r="B389" s="21"/>
    </row>
    <row r="390" spans="2:2" x14ac:dyDescent="0.3">
      <c r="B390" s="21"/>
    </row>
    <row r="391" spans="2:2" x14ac:dyDescent="0.3">
      <c r="B391" s="21"/>
    </row>
    <row r="392" spans="2:2" x14ac:dyDescent="0.3">
      <c r="B392" s="21"/>
    </row>
    <row r="393" spans="2:2" x14ac:dyDescent="0.3">
      <c r="B393" s="21"/>
    </row>
    <row r="394" spans="2:2" x14ac:dyDescent="0.3">
      <c r="B394" s="21"/>
    </row>
    <row r="395" spans="2:2" x14ac:dyDescent="0.3">
      <c r="B395" s="21"/>
    </row>
    <row r="396" spans="2:2" x14ac:dyDescent="0.3">
      <c r="B396" s="21"/>
    </row>
    <row r="397" spans="2:2" x14ac:dyDescent="0.3">
      <c r="B397" s="21"/>
    </row>
    <row r="398" spans="2:2" x14ac:dyDescent="0.3">
      <c r="B398" s="21"/>
    </row>
    <row r="399" spans="2:2" x14ac:dyDescent="0.3">
      <c r="B399" s="21"/>
    </row>
    <row r="400" spans="2:2" x14ac:dyDescent="0.3">
      <c r="B400" s="21"/>
    </row>
    <row r="401" spans="2:2" x14ac:dyDescent="0.3">
      <c r="B401" s="21"/>
    </row>
    <row r="402" spans="2:2" x14ac:dyDescent="0.3">
      <c r="B402" s="21"/>
    </row>
    <row r="403" spans="2:2" x14ac:dyDescent="0.3">
      <c r="B403" s="21"/>
    </row>
    <row r="404" spans="2:2" x14ac:dyDescent="0.3">
      <c r="B404" s="21"/>
    </row>
    <row r="405" spans="2:2" x14ac:dyDescent="0.3">
      <c r="B405" s="21"/>
    </row>
    <row r="406" spans="2:2" x14ac:dyDescent="0.3">
      <c r="B406" s="21"/>
    </row>
    <row r="407" spans="2:2" x14ac:dyDescent="0.3">
      <c r="B407" s="21"/>
    </row>
    <row r="408" spans="2:2" x14ac:dyDescent="0.3">
      <c r="B408" s="21"/>
    </row>
    <row r="409" spans="2:2" x14ac:dyDescent="0.3">
      <c r="B409" s="21"/>
    </row>
    <row r="410" spans="2:2" x14ac:dyDescent="0.3">
      <c r="B410" s="21"/>
    </row>
    <row r="411" spans="2:2" x14ac:dyDescent="0.3">
      <c r="B411" s="21"/>
    </row>
    <row r="412" spans="2:2" x14ac:dyDescent="0.3">
      <c r="B412" s="21"/>
    </row>
    <row r="413" spans="2:2" x14ac:dyDescent="0.3">
      <c r="B413" s="21"/>
    </row>
    <row r="414" spans="2:2" x14ac:dyDescent="0.3">
      <c r="B414" s="21"/>
    </row>
    <row r="415" spans="2:2" x14ac:dyDescent="0.3">
      <c r="B415" s="21"/>
    </row>
    <row r="416" spans="2:2" x14ac:dyDescent="0.3">
      <c r="B416" s="21"/>
    </row>
    <row r="417" spans="2:2" x14ac:dyDescent="0.3">
      <c r="B417" s="21"/>
    </row>
    <row r="418" spans="2:2" x14ac:dyDescent="0.3">
      <c r="B418" s="21"/>
    </row>
    <row r="419" spans="2:2" x14ac:dyDescent="0.3">
      <c r="B419" s="21"/>
    </row>
    <row r="420" spans="2:2" x14ac:dyDescent="0.3">
      <c r="B420" s="21"/>
    </row>
    <row r="421" spans="2:2" x14ac:dyDescent="0.3">
      <c r="B421" s="21"/>
    </row>
    <row r="422" spans="2:2" x14ac:dyDescent="0.3">
      <c r="B422" s="21"/>
    </row>
    <row r="423" spans="2:2" x14ac:dyDescent="0.3">
      <c r="B423" s="21"/>
    </row>
    <row r="424" spans="2:2" x14ac:dyDescent="0.3">
      <c r="B424" s="21"/>
    </row>
    <row r="425" spans="2:2" x14ac:dyDescent="0.3">
      <c r="B425" s="21"/>
    </row>
    <row r="426" spans="2:2" x14ac:dyDescent="0.3">
      <c r="B426" s="21"/>
    </row>
    <row r="427" spans="2:2" x14ac:dyDescent="0.3">
      <c r="B427" s="21"/>
    </row>
    <row r="428" spans="2:2" x14ac:dyDescent="0.3">
      <c r="B428" s="21"/>
    </row>
    <row r="429" spans="2:2" x14ac:dyDescent="0.3">
      <c r="B429" s="21"/>
    </row>
    <row r="430" spans="2:2" x14ac:dyDescent="0.3">
      <c r="B430" s="21"/>
    </row>
    <row r="431" spans="2:2" x14ac:dyDescent="0.3">
      <c r="B431" s="21"/>
    </row>
    <row r="432" spans="2:2" x14ac:dyDescent="0.3">
      <c r="B432" s="21"/>
    </row>
    <row r="433" spans="2:2" x14ac:dyDescent="0.3">
      <c r="B433" s="21"/>
    </row>
    <row r="434" spans="2:2" x14ac:dyDescent="0.3">
      <c r="B434" s="21"/>
    </row>
    <row r="435" spans="2:2" x14ac:dyDescent="0.3">
      <c r="B435" s="21"/>
    </row>
    <row r="436" spans="2:2" x14ac:dyDescent="0.3">
      <c r="B436" s="21"/>
    </row>
    <row r="437" spans="2:2" x14ac:dyDescent="0.3">
      <c r="B437" s="21"/>
    </row>
    <row r="438" spans="2:2" x14ac:dyDescent="0.3">
      <c r="B438" s="21"/>
    </row>
    <row r="439" spans="2:2" x14ac:dyDescent="0.3">
      <c r="B439" s="21"/>
    </row>
    <row r="440" spans="2:2" x14ac:dyDescent="0.3">
      <c r="B440" s="21"/>
    </row>
    <row r="441" spans="2:2" x14ac:dyDescent="0.3">
      <c r="B441" s="21"/>
    </row>
    <row r="442" spans="2:2" x14ac:dyDescent="0.3">
      <c r="B442" s="21"/>
    </row>
    <row r="443" spans="2:2" x14ac:dyDescent="0.3">
      <c r="B443" s="21"/>
    </row>
    <row r="444" spans="2:2" x14ac:dyDescent="0.3">
      <c r="B444" s="21"/>
    </row>
    <row r="445" spans="2:2" x14ac:dyDescent="0.3">
      <c r="B445" s="21"/>
    </row>
    <row r="446" spans="2:2" x14ac:dyDescent="0.3">
      <c r="B446" s="21"/>
    </row>
    <row r="447" spans="2:2" x14ac:dyDescent="0.3">
      <c r="B447" s="21"/>
    </row>
    <row r="448" spans="2:2" x14ac:dyDescent="0.3">
      <c r="B448" s="21"/>
    </row>
    <row r="449" spans="2:2" x14ac:dyDescent="0.3">
      <c r="B449" s="21"/>
    </row>
    <row r="450" spans="2:2" x14ac:dyDescent="0.3">
      <c r="B450" s="21"/>
    </row>
    <row r="451" spans="2:2" x14ac:dyDescent="0.3">
      <c r="B451" s="21"/>
    </row>
    <row r="452" spans="2:2" x14ac:dyDescent="0.3">
      <c r="B452" s="21"/>
    </row>
    <row r="453" spans="2:2" x14ac:dyDescent="0.3">
      <c r="B453" s="21"/>
    </row>
    <row r="454" spans="2:2" x14ac:dyDescent="0.3">
      <c r="B454" s="21"/>
    </row>
    <row r="455" spans="2:2" x14ac:dyDescent="0.3">
      <c r="B455" s="21"/>
    </row>
    <row r="456" spans="2:2" x14ac:dyDescent="0.3">
      <c r="B456" s="21"/>
    </row>
    <row r="457" spans="2:2" x14ac:dyDescent="0.3">
      <c r="B457" s="21"/>
    </row>
    <row r="458" spans="2:2" x14ac:dyDescent="0.3">
      <c r="B458" s="21"/>
    </row>
    <row r="459" spans="2:2" x14ac:dyDescent="0.3">
      <c r="B459" s="21"/>
    </row>
    <row r="460" spans="2:2" x14ac:dyDescent="0.3">
      <c r="B460" s="21"/>
    </row>
    <row r="461" spans="2:2" x14ac:dyDescent="0.3">
      <c r="B461" s="21"/>
    </row>
    <row r="462" spans="2:2" x14ac:dyDescent="0.3">
      <c r="B462" s="21"/>
    </row>
    <row r="463" spans="2:2" x14ac:dyDescent="0.3">
      <c r="B463" s="21"/>
    </row>
    <row r="464" spans="2:2" x14ac:dyDescent="0.3">
      <c r="B464" s="21"/>
    </row>
    <row r="465" spans="2:2" x14ac:dyDescent="0.3">
      <c r="B465" s="21"/>
    </row>
    <row r="466" spans="2:2" x14ac:dyDescent="0.3">
      <c r="B466" s="21"/>
    </row>
    <row r="467" spans="2:2" x14ac:dyDescent="0.3">
      <c r="B467" s="21"/>
    </row>
    <row r="468" spans="2:2" x14ac:dyDescent="0.3">
      <c r="B468" s="21"/>
    </row>
    <row r="469" spans="2:2" x14ac:dyDescent="0.3">
      <c r="B469" s="21"/>
    </row>
    <row r="470" spans="2:2" x14ac:dyDescent="0.3">
      <c r="B470" s="21"/>
    </row>
    <row r="471" spans="2:2" x14ac:dyDescent="0.3">
      <c r="B471" s="21"/>
    </row>
    <row r="472" spans="2:2" x14ac:dyDescent="0.3">
      <c r="B472" s="21"/>
    </row>
    <row r="473" spans="2:2" x14ac:dyDescent="0.3">
      <c r="B473" s="21"/>
    </row>
    <row r="474" spans="2:2" x14ac:dyDescent="0.3">
      <c r="B474" s="21"/>
    </row>
    <row r="475" spans="2:2" x14ac:dyDescent="0.3">
      <c r="B475" s="21"/>
    </row>
    <row r="476" spans="2:2" x14ac:dyDescent="0.3">
      <c r="B476" s="21"/>
    </row>
    <row r="477" spans="2:2" x14ac:dyDescent="0.3">
      <c r="B477" s="21"/>
    </row>
    <row r="478" spans="2:2" x14ac:dyDescent="0.3">
      <c r="B478" s="21"/>
    </row>
    <row r="479" spans="2:2" x14ac:dyDescent="0.3">
      <c r="B479" s="21"/>
    </row>
    <row r="480" spans="2:2" x14ac:dyDescent="0.3">
      <c r="B480" s="21"/>
    </row>
    <row r="481" spans="2:2" x14ac:dyDescent="0.3">
      <c r="B481" s="21"/>
    </row>
    <row r="482" spans="2:2" x14ac:dyDescent="0.3">
      <c r="B482" s="21"/>
    </row>
    <row r="483" spans="2:2" x14ac:dyDescent="0.3">
      <c r="B483" s="21"/>
    </row>
    <row r="484" spans="2:2" x14ac:dyDescent="0.3">
      <c r="B484" s="21"/>
    </row>
    <row r="485" spans="2:2" x14ac:dyDescent="0.3">
      <c r="B485" s="21"/>
    </row>
    <row r="486" spans="2:2" x14ac:dyDescent="0.3">
      <c r="B486" s="21"/>
    </row>
    <row r="487" spans="2:2" x14ac:dyDescent="0.3">
      <c r="B487" s="21"/>
    </row>
    <row r="488" spans="2:2" x14ac:dyDescent="0.3">
      <c r="B488" s="21"/>
    </row>
    <row r="489" spans="2:2" x14ac:dyDescent="0.3">
      <c r="B489" s="21"/>
    </row>
    <row r="490" spans="2:2" x14ac:dyDescent="0.3">
      <c r="B490" s="21"/>
    </row>
    <row r="491" spans="2:2" x14ac:dyDescent="0.3">
      <c r="B491" s="21"/>
    </row>
    <row r="492" spans="2:2" x14ac:dyDescent="0.3">
      <c r="B492" s="21"/>
    </row>
    <row r="493" spans="2:2" x14ac:dyDescent="0.3">
      <c r="B493" s="21"/>
    </row>
    <row r="494" spans="2:2" x14ac:dyDescent="0.3">
      <c r="B494" s="21"/>
    </row>
    <row r="495" spans="2:2" x14ac:dyDescent="0.3">
      <c r="B495" s="21"/>
    </row>
    <row r="496" spans="2:2" x14ac:dyDescent="0.3">
      <c r="B496" s="21"/>
    </row>
    <row r="497" spans="2:2" x14ac:dyDescent="0.3">
      <c r="B497" s="21"/>
    </row>
    <row r="498" spans="2:2" x14ac:dyDescent="0.3">
      <c r="B498" s="21"/>
    </row>
    <row r="499" spans="2:2" x14ac:dyDescent="0.3">
      <c r="B499" s="21"/>
    </row>
    <row r="500" spans="2:2" x14ac:dyDescent="0.3">
      <c r="B500" s="21"/>
    </row>
    <row r="501" spans="2:2" x14ac:dyDescent="0.3">
      <c r="B501" s="21"/>
    </row>
    <row r="502" spans="2:2" x14ac:dyDescent="0.3">
      <c r="B502" s="21"/>
    </row>
    <row r="503" spans="2:2" x14ac:dyDescent="0.3">
      <c r="B503" s="21"/>
    </row>
    <row r="504" spans="2:2" x14ac:dyDescent="0.3">
      <c r="B504" s="21"/>
    </row>
    <row r="505" spans="2:2" x14ac:dyDescent="0.3">
      <c r="B505" s="21"/>
    </row>
    <row r="506" spans="2:2" x14ac:dyDescent="0.3">
      <c r="B506" s="21"/>
    </row>
    <row r="507" spans="2:2" x14ac:dyDescent="0.3">
      <c r="B507" s="21"/>
    </row>
    <row r="508" spans="2:2" x14ac:dyDescent="0.3">
      <c r="B508" s="21"/>
    </row>
    <row r="509" spans="2:2" x14ac:dyDescent="0.3">
      <c r="B509" s="21"/>
    </row>
    <row r="510" spans="2:2" x14ac:dyDescent="0.3">
      <c r="B510" s="21"/>
    </row>
    <row r="511" spans="2:2" x14ac:dyDescent="0.3">
      <c r="B511" s="21"/>
    </row>
    <row r="512" spans="2:2" x14ac:dyDescent="0.3">
      <c r="B512" s="21"/>
    </row>
    <row r="513" spans="2:2" x14ac:dyDescent="0.3">
      <c r="B513" s="21"/>
    </row>
    <row r="514" spans="2:2" x14ac:dyDescent="0.3">
      <c r="B514" s="21"/>
    </row>
    <row r="515" spans="2:2" x14ac:dyDescent="0.3">
      <c r="B515" s="21"/>
    </row>
    <row r="516" spans="2:2" x14ac:dyDescent="0.3">
      <c r="B516" s="21"/>
    </row>
    <row r="517" spans="2:2" x14ac:dyDescent="0.3">
      <c r="B517" s="21"/>
    </row>
    <row r="518" spans="2:2" x14ac:dyDescent="0.3">
      <c r="B518" s="21"/>
    </row>
    <row r="519" spans="2:2" x14ac:dyDescent="0.3">
      <c r="B519" s="21"/>
    </row>
    <row r="520" spans="2:2" x14ac:dyDescent="0.3">
      <c r="B520" s="21"/>
    </row>
    <row r="521" spans="2:2" x14ac:dyDescent="0.3">
      <c r="B521" s="21"/>
    </row>
    <row r="522" spans="2:2" x14ac:dyDescent="0.3">
      <c r="B522" s="21"/>
    </row>
    <row r="523" spans="2:2" x14ac:dyDescent="0.3">
      <c r="B523" s="21"/>
    </row>
    <row r="524" spans="2:2" x14ac:dyDescent="0.3">
      <c r="B524" s="21"/>
    </row>
    <row r="525" spans="2:2" x14ac:dyDescent="0.3">
      <c r="B525" s="21"/>
    </row>
    <row r="526" spans="2:2" x14ac:dyDescent="0.3">
      <c r="B526" s="21"/>
    </row>
    <row r="527" spans="2:2" x14ac:dyDescent="0.3">
      <c r="B527" s="21"/>
    </row>
    <row r="528" spans="2:2" x14ac:dyDescent="0.3">
      <c r="B528" s="21"/>
    </row>
    <row r="529" spans="2:2" x14ac:dyDescent="0.3">
      <c r="B529" s="21"/>
    </row>
    <row r="530" spans="2:2" x14ac:dyDescent="0.3">
      <c r="B530" s="21"/>
    </row>
    <row r="531" spans="2:2" x14ac:dyDescent="0.3">
      <c r="B531" s="21"/>
    </row>
    <row r="532" spans="2:2" x14ac:dyDescent="0.3">
      <c r="B532" s="21"/>
    </row>
    <row r="533" spans="2:2" x14ac:dyDescent="0.3">
      <c r="B533" s="21"/>
    </row>
    <row r="534" spans="2:2" x14ac:dyDescent="0.3">
      <c r="B534" s="21"/>
    </row>
    <row r="535" spans="2:2" x14ac:dyDescent="0.3">
      <c r="B535" s="21"/>
    </row>
    <row r="536" spans="2:2" x14ac:dyDescent="0.3">
      <c r="B536" s="21"/>
    </row>
    <row r="537" spans="2:2" x14ac:dyDescent="0.3">
      <c r="B537" s="21"/>
    </row>
    <row r="538" spans="2:2" x14ac:dyDescent="0.3">
      <c r="B538" s="21"/>
    </row>
    <row r="539" spans="2:2" x14ac:dyDescent="0.3">
      <c r="B539" s="21"/>
    </row>
    <row r="540" spans="2:2" x14ac:dyDescent="0.3">
      <c r="B540" s="21"/>
    </row>
    <row r="541" spans="2:2" x14ac:dyDescent="0.3">
      <c r="B541" s="21"/>
    </row>
    <row r="542" spans="2:2" x14ac:dyDescent="0.3">
      <c r="B542" s="21"/>
    </row>
    <row r="543" spans="2:2" x14ac:dyDescent="0.3">
      <c r="B543" s="21"/>
    </row>
    <row r="544" spans="2:2" x14ac:dyDescent="0.3">
      <c r="B544" s="21"/>
    </row>
    <row r="545" spans="2:2" x14ac:dyDescent="0.3">
      <c r="B545" s="21"/>
    </row>
    <row r="546" spans="2:2" x14ac:dyDescent="0.3">
      <c r="B546" s="21"/>
    </row>
    <row r="547" spans="2:2" x14ac:dyDescent="0.3">
      <c r="B547" s="21"/>
    </row>
    <row r="548" spans="2:2" x14ac:dyDescent="0.3">
      <c r="B548" s="21"/>
    </row>
    <row r="549" spans="2:2" x14ac:dyDescent="0.3">
      <c r="B549" s="21"/>
    </row>
    <row r="550" spans="2:2" x14ac:dyDescent="0.3">
      <c r="B550" s="21"/>
    </row>
    <row r="551" spans="2:2" x14ac:dyDescent="0.3">
      <c r="B551" s="21"/>
    </row>
    <row r="552" spans="2:2" x14ac:dyDescent="0.3">
      <c r="B552" s="21"/>
    </row>
    <row r="553" spans="2:2" x14ac:dyDescent="0.3">
      <c r="B553" s="21"/>
    </row>
    <row r="554" spans="2:2" x14ac:dyDescent="0.3">
      <c r="B554" s="21"/>
    </row>
    <row r="555" spans="2:2" x14ac:dyDescent="0.3">
      <c r="B555" s="21"/>
    </row>
    <row r="556" spans="2:2" x14ac:dyDescent="0.3">
      <c r="B556" s="21"/>
    </row>
    <row r="557" spans="2:2" x14ac:dyDescent="0.3">
      <c r="B557" s="21"/>
    </row>
    <row r="558" spans="2:2" x14ac:dyDescent="0.3">
      <c r="B558" s="21"/>
    </row>
    <row r="559" spans="2:2" x14ac:dyDescent="0.3">
      <c r="B559" s="21"/>
    </row>
    <row r="560" spans="2:2" x14ac:dyDescent="0.3">
      <c r="B560" s="21"/>
    </row>
    <row r="561" spans="2:2" x14ac:dyDescent="0.3">
      <c r="B561" s="21"/>
    </row>
    <row r="562" spans="2:2" x14ac:dyDescent="0.3">
      <c r="B562" s="21"/>
    </row>
    <row r="563" spans="2:2" x14ac:dyDescent="0.3">
      <c r="B563" s="21"/>
    </row>
    <row r="564" spans="2:2" x14ac:dyDescent="0.3">
      <c r="B564" s="21"/>
    </row>
    <row r="565" spans="2:2" x14ac:dyDescent="0.3">
      <c r="B565" s="21"/>
    </row>
    <row r="566" spans="2:2" x14ac:dyDescent="0.3">
      <c r="B566" s="21"/>
    </row>
    <row r="567" spans="2:2" x14ac:dyDescent="0.3">
      <c r="B567" s="21"/>
    </row>
    <row r="568" spans="2:2" x14ac:dyDescent="0.3">
      <c r="B568" s="21"/>
    </row>
    <row r="569" spans="2:2" x14ac:dyDescent="0.3">
      <c r="B569" s="21"/>
    </row>
    <row r="570" spans="2:2" x14ac:dyDescent="0.3">
      <c r="B570" s="21"/>
    </row>
    <row r="571" spans="2:2" x14ac:dyDescent="0.3">
      <c r="B571" s="21"/>
    </row>
    <row r="572" spans="2:2" x14ac:dyDescent="0.3">
      <c r="B572" s="21"/>
    </row>
    <row r="573" spans="2:2" x14ac:dyDescent="0.3">
      <c r="B573" s="21"/>
    </row>
    <row r="574" spans="2:2" x14ac:dyDescent="0.3">
      <c r="B574" s="21"/>
    </row>
    <row r="575" spans="2:2" x14ac:dyDescent="0.3">
      <c r="B575" s="21"/>
    </row>
    <row r="576" spans="2:2" x14ac:dyDescent="0.3">
      <c r="B576" s="21"/>
    </row>
    <row r="577" spans="2:2" x14ac:dyDescent="0.3">
      <c r="B577" s="21"/>
    </row>
    <row r="578" spans="2:2" x14ac:dyDescent="0.3">
      <c r="B578" s="21"/>
    </row>
    <row r="579" spans="2:2" x14ac:dyDescent="0.3">
      <c r="B579" s="21"/>
    </row>
    <row r="580" spans="2:2" x14ac:dyDescent="0.3">
      <c r="B580" s="21"/>
    </row>
    <row r="581" spans="2:2" x14ac:dyDescent="0.3">
      <c r="B581" s="21"/>
    </row>
    <row r="582" spans="2:2" x14ac:dyDescent="0.3">
      <c r="B582" s="21"/>
    </row>
    <row r="583" spans="2:2" x14ac:dyDescent="0.3">
      <c r="B583" s="21"/>
    </row>
    <row r="584" spans="2:2" x14ac:dyDescent="0.3">
      <c r="B584" s="21"/>
    </row>
    <row r="585" spans="2:2" x14ac:dyDescent="0.3">
      <c r="B585" s="21"/>
    </row>
    <row r="586" spans="2:2" x14ac:dyDescent="0.3">
      <c r="B586" s="21"/>
    </row>
    <row r="587" spans="2:2" x14ac:dyDescent="0.3">
      <c r="B587" s="21"/>
    </row>
    <row r="588" spans="2:2" x14ac:dyDescent="0.3">
      <c r="B588" s="21"/>
    </row>
    <row r="589" spans="2:2" x14ac:dyDescent="0.3">
      <c r="B589" s="21"/>
    </row>
    <row r="590" spans="2:2" x14ac:dyDescent="0.3">
      <c r="B590" s="21"/>
    </row>
    <row r="591" spans="2:2" x14ac:dyDescent="0.3">
      <c r="B591" s="21"/>
    </row>
    <row r="592" spans="2:2" x14ac:dyDescent="0.3">
      <c r="B592" s="21"/>
    </row>
    <row r="593" spans="2:2" x14ac:dyDescent="0.3">
      <c r="B593" s="21"/>
    </row>
    <row r="594" spans="2:2" x14ac:dyDescent="0.3">
      <c r="B594" s="21"/>
    </row>
    <row r="595" spans="2:2" x14ac:dyDescent="0.3">
      <c r="B595" s="21"/>
    </row>
    <row r="596" spans="2:2" x14ac:dyDescent="0.3">
      <c r="B596" s="21"/>
    </row>
    <row r="597" spans="2:2" x14ac:dyDescent="0.3">
      <c r="B597" s="21"/>
    </row>
    <row r="598" spans="2:2" x14ac:dyDescent="0.3">
      <c r="B598" s="21"/>
    </row>
    <row r="599" spans="2:2" x14ac:dyDescent="0.3">
      <c r="B599" s="21"/>
    </row>
    <row r="600" spans="2:2" x14ac:dyDescent="0.3">
      <c r="B600" s="21"/>
    </row>
    <row r="601" spans="2:2" x14ac:dyDescent="0.3">
      <c r="B601" s="21"/>
    </row>
    <row r="602" spans="2:2" x14ac:dyDescent="0.3">
      <c r="B602" s="21"/>
    </row>
    <row r="603" spans="2:2" x14ac:dyDescent="0.3">
      <c r="B603" s="21"/>
    </row>
    <row r="604" spans="2:2" x14ac:dyDescent="0.3">
      <c r="B604" s="21"/>
    </row>
    <row r="605" spans="2:2" x14ac:dyDescent="0.3">
      <c r="B605" s="21"/>
    </row>
    <row r="606" spans="2:2" x14ac:dyDescent="0.3">
      <c r="B606" s="21"/>
    </row>
    <row r="607" spans="2:2" x14ac:dyDescent="0.3">
      <c r="B607" s="21"/>
    </row>
    <row r="608" spans="2:2" x14ac:dyDescent="0.3">
      <c r="B608" s="21"/>
    </row>
    <row r="609" spans="2:2" x14ac:dyDescent="0.3">
      <c r="B609" s="21"/>
    </row>
    <row r="610" spans="2:2" x14ac:dyDescent="0.3">
      <c r="B610" s="21"/>
    </row>
    <row r="611" spans="2:2" x14ac:dyDescent="0.3">
      <c r="B611" s="21"/>
    </row>
    <row r="612" spans="2:2" x14ac:dyDescent="0.3">
      <c r="B612" s="21"/>
    </row>
    <row r="613" spans="2:2" x14ac:dyDescent="0.3">
      <c r="B613" s="21"/>
    </row>
    <row r="614" spans="2:2" x14ac:dyDescent="0.3">
      <c r="B614" s="21"/>
    </row>
    <row r="615" spans="2:2" x14ac:dyDescent="0.3">
      <c r="B615" s="21"/>
    </row>
    <row r="616" spans="2:2" x14ac:dyDescent="0.3">
      <c r="B616" s="21"/>
    </row>
    <row r="617" spans="2:2" x14ac:dyDescent="0.3">
      <c r="B617" s="21"/>
    </row>
    <row r="618" spans="2:2" x14ac:dyDescent="0.3">
      <c r="B618" s="21"/>
    </row>
    <row r="619" spans="2:2" x14ac:dyDescent="0.3">
      <c r="B619" s="21"/>
    </row>
    <row r="620" spans="2:2" x14ac:dyDescent="0.3">
      <c r="B620" s="21"/>
    </row>
    <row r="621" spans="2:2" x14ac:dyDescent="0.3">
      <c r="B621" s="21"/>
    </row>
    <row r="622" spans="2:2" x14ac:dyDescent="0.3">
      <c r="B622" s="21"/>
    </row>
    <row r="623" spans="2:2" x14ac:dyDescent="0.3">
      <c r="B623" s="21"/>
    </row>
    <row r="624" spans="2:2" x14ac:dyDescent="0.3">
      <c r="B624" s="21"/>
    </row>
    <row r="625" spans="2:2" x14ac:dyDescent="0.3">
      <c r="B625" s="21"/>
    </row>
    <row r="626" spans="2:2" x14ac:dyDescent="0.3">
      <c r="B626" s="21"/>
    </row>
    <row r="627" spans="2:2" x14ac:dyDescent="0.3">
      <c r="B627" s="21"/>
    </row>
    <row r="628" spans="2:2" x14ac:dyDescent="0.3">
      <c r="B628" s="21"/>
    </row>
    <row r="629" spans="2:2" x14ac:dyDescent="0.3">
      <c r="B629" s="21"/>
    </row>
    <row r="630" spans="2:2" x14ac:dyDescent="0.3">
      <c r="B630" s="21"/>
    </row>
    <row r="631" spans="2:2" x14ac:dyDescent="0.3">
      <c r="B631" s="21"/>
    </row>
    <row r="632" spans="2:2" x14ac:dyDescent="0.3">
      <c r="B632" s="21"/>
    </row>
    <row r="633" spans="2:2" x14ac:dyDescent="0.3">
      <c r="B633" s="21"/>
    </row>
    <row r="634" spans="2:2" x14ac:dyDescent="0.3">
      <c r="B634" s="21"/>
    </row>
    <row r="635" spans="2:2" x14ac:dyDescent="0.3">
      <c r="B635" s="21"/>
    </row>
    <row r="636" spans="2:2" x14ac:dyDescent="0.3">
      <c r="B636" s="21"/>
    </row>
    <row r="637" spans="2:2" x14ac:dyDescent="0.3">
      <c r="B637" s="21"/>
    </row>
    <row r="638" spans="2:2" x14ac:dyDescent="0.3">
      <c r="B638" s="21"/>
    </row>
    <row r="639" spans="2:2" x14ac:dyDescent="0.3">
      <c r="B639" s="21"/>
    </row>
    <row r="640" spans="2:2" x14ac:dyDescent="0.3">
      <c r="B640" s="21"/>
    </row>
    <row r="641" spans="2:2" x14ac:dyDescent="0.3">
      <c r="B641" s="21"/>
    </row>
    <row r="642" spans="2:2" x14ac:dyDescent="0.3">
      <c r="B642" s="21"/>
    </row>
    <row r="643" spans="2:2" x14ac:dyDescent="0.3">
      <c r="B643" s="21"/>
    </row>
    <row r="644" spans="2:2" x14ac:dyDescent="0.3">
      <c r="B644" s="21"/>
    </row>
    <row r="645" spans="2:2" x14ac:dyDescent="0.3">
      <c r="B645" s="21"/>
    </row>
    <row r="646" spans="2:2" x14ac:dyDescent="0.3">
      <c r="B646" s="21"/>
    </row>
    <row r="647" spans="2:2" x14ac:dyDescent="0.3">
      <c r="B647" s="21"/>
    </row>
    <row r="648" spans="2:2" x14ac:dyDescent="0.3">
      <c r="B648" s="21"/>
    </row>
    <row r="649" spans="2:2" x14ac:dyDescent="0.3">
      <c r="B649" s="21"/>
    </row>
    <row r="650" spans="2:2" x14ac:dyDescent="0.3">
      <c r="B650" s="21"/>
    </row>
    <row r="651" spans="2:2" x14ac:dyDescent="0.3">
      <c r="B651" s="21"/>
    </row>
    <row r="652" spans="2:2" x14ac:dyDescent="0.3">
      <c r="B652" s="21"/>
    </row>
    <row r="653" spans="2:2" x14ac:dyDescent="0.3">
      <c r="B653" s="21"/>
    </row>
    <row r="654" spans="2:2" x14ac:dyDescent="0.3">
      <c r="B654" s="21"/>
    </row>
    <row r="655" spans="2:2" x14ac:dyDescent="0.3">
      <c r="B655" s="21"/>
    </row>
    <row r="656" spans="2:2" x14ac:dyDescent="0.3">
      <c r="B656" s="21"/>
    </row>
    <row r="657" spans="2:2" x14ac:dyDescent="0.3">
      <c r="B657" s="21"/>
    </row>
    <row r="658" spans="2:2" x14ac:dyDescent="0.3">
      <c r="B658" s="21"/>
    </row>
    <row r="659" spans="2:2" x14ac:dyDescent="0.3">
      <c r="B659" s="21"/>
    </row>
    <row r="660" spans="2:2" x14ac:dyDescent="0.3">
      <c r="B660" s="21"/>
    </row>
    <row r="661" spans="2:2" x14ac:dyDescent="0.3">
      <c r="B661" s="21"/>
    </row>
    <row r="662" spans="2:2" x14ac:dyDescent="0.3">
      <c r="B662" s="21"/>
    </row>
    <row r="663" spans="2:2" x14ac:dyDescent="0.3">
      <c r="B663" s="21"/>
    </row>
    <row r="664" spans="2:2" x14ac:dyDescent="0.3">
      <c r="B664" s="21"/>
    </row>
    <row r="665" spans="2:2" x14ac:dyDescent="0.3">
      <c r="B665" s="21"/>
    </row>
    <row r="666" spans="2:2" x14ac:dyDescent="0.3">
      <c r="B666" s="21"/>
    </row>
    <row r="667" spans="2:2" x14ac:dyDescent="0.3">
      <c r="B667" s="21"/>
    </row>
    <row r="668" spans="2:2" x14ac:dyDescent="0.3">
      <c r="B668" s="21"/>
    </row>
    <row r="669" spans="2:2" x14ac:dyDescent="0.3">
      <c r="B669" s="21"/>
    </row>
    <row r="670" spans="2:2" x14ac:dyDescent="0.3">
      <c r="B670" s="21"/>
    </row>
    <row r="671" spans="2:2" x14ac:dyDescent="0.3">
      <c r="B671" s="21"/>
    </row>
    <row r="672" spans="2:2" x14ac:dyDescent="0.3">
      <c r="B672" s="21"/>
    </row>
    <row r="673" spans="2:2" x14ac:dyDescent="0.3">
      <c r="B673" s="21"/>
    </row>
    <row r="674" spans="2:2" x14ac:dyDescent="0.3">
      <c r="B674" s="21"/>
    </row>
    <row r="675" spans="2:2" x14ac:dyDescent="0.3">
      <c r="B675" s="21"/>
    </row>
    <row r="676" spans="2:2" x14ac:dyDescent="0.3">
      <c r="B676" s="21"/>
    </row>
    <row r="677" spans="2:2" x14ac:dyDescent="0.3">
      <c r="B677" s="21"/>
    </row>
    <row r="678" spans="2:2" x14ac:dyDescent="0.3">
      <c r="B678" s="21"/>
    </row>
    <row r="679" spans="2:2" x14ac:dyDescent="0.3">
      <c r="B679" s="21"/>
    </row>
    <row r="680" spans="2:2" x14ac:dyDescent="0.3">
      <c r="B680" s="21"/>
    </row>
    <row r="681" spans="2:2" x14ac:dyDescent="0.3">
      <c r="B681" s="21"/>
    </row>
    <row r="682" spans="2:2" x14ac:dyDescent="0.3">
      <c r="B682" s="21"/>
    </row>
    <row r="683" spans="2:2" x14ac:dyDescent="0.3">
      <c r="B683" s="21"/>
    </row>
    <row r="684" spans="2:2" x14ac:dyDescent="0.3">
      <c r="B684" s="21"/>
    </row>
    <row r="685" spans="2:2" x14ac:dyDescent="0.3">
      <c r="B685" s="21"/>
    </row>
    <row r="686" spans="2:2" x14ac:dyDescent="0.3">
      <c r="B686" s="21"/>
    </row>
    <row r="687" spans="2:2" x14ac:dyDescent="0.3">
      <c r="B687" s="21"/>
    </row>
    <row r="688" spans="2:2" x14ac:dyDescent="0.3">
      <c r="B688" s="21"/>
    </row>
    <row r="689" spans="2:2" x14ac:dyDescent="0.3">
      <c r="B689" s="21"/>
    </row>
    <row r="690" spans="2:2" x14ac:dyDescent="0.3">
      <c r="B690" s="21"/>
    </row>
    <row r="691" spans="2:2" x14ac:dyDescent="0.3">
      <c r="B691" s="21"/>
    </row>
    <row r="692" spans="2:2" x14ac:dyDescent="0.3">
      <c r="B692" s="21"/>
    </row>
    <row r="693" spans="2:2" x14ac:dyDescent="0.3">
      <c r="B693" s="21"/>
    </row>
    <row r="694" spans="2:2" x14ac:dyDescent="0.3">
      <c r="B694" s="21"/>
    </row>
    <row r="695" spans="2:2" x14ac:dyDescent="0.3">
      <c r="B695" s="21"/>
    </row>
    <row r="696" spans="2:2" x14ac:dyDescent="0.3">
      <c r="B696" s="21"/>
    </row>
    <row r="697" spans="2:2" x14ac:dyDescent="0.3">
      <c r="B697" s="21"/>
    </row>
    <row r="698" spans="2:2" x14ac:dyDescent="0.3">
      <c r="B698" s="21"/>
    </row>
    <row r="699" spans="2:2" x14ac:dyDescent="0.3">
      <c r="B699" s="21"/>
    </row>
    <row r="700" spans="2:2" x14ac:dyDescent="0.3">
      <c r="B700" s="21"/>
    </row>
    <row r="701" spans="2:2" x14ac:dyDescent="0.3">
      <c r="B701" s="21"/>
    </row>
    <row r="702" spans="2:2" x14ac:dyDescent="0.3">
      <c r="B702" s="21"/>
    </row>
    <row r="703" spans="2:2" x14ac:dyDescent="0.3">
      <c r="B703" s="21"/>
    </row>
    <row r="704" spans="2:2" x14ac:dyDescent="0.3">
      <c r="B704" s="21"/>
    </row>
    <row r="705" spans="2:2" x14ac:dyDescent="0.3">
      <c r="B705" s="21"/>
    </row>
    <row r="706" spans="2:2" x14ac:dyDescent="0.3">
      <c r="B706" s="21"/>
    </row>
    <row r="707" spans="2:2" x14ac:dyDescent="0.3">
      <c r="B707" s="21"/>
    </row>
    <row r="708" spans="2:2" x14ac:dyDescent="0.3">
      <c r="B708" s="21"/>
    </row>
    <row r="709" spans="2:2" x14ac:dyDescent="0.3">
      <c r="B709" s="21"/>
    </row>
    <row r="710" spans="2:2" x14ac:dyDescent="0.3">
      <c r="B710" s="21"/>
    </row>
    <row r="711" spans="2:2" x14ac:dyDescent="0.3">
      <c r="B711" s="21"/>
    </row>
    <row r="712" spans="2:2" x14ac:dyDescent="0.3">
      <c r="B712" s="21"/>
    </row>
    <row r="713" spans="2:2" x14ac:dyDescent="0.3">
      <c r="B713" s="21"/>
    </row>
    <row r="714" spans="2:2" x14ac:dyDescent="0.3">
      <c r="B714" s="21"/>
    </row>
    <row r="715" spans="2:2" x14ac:dyDescent="0.3">
      <c r="B715" s="21"/>
    </row>
    <row r="716" spans="2:2" x14ac:dyDescent="0.3">
      <c r="B716" s="21"/>
    </row>
    <row r="717" spans="2:2" x14ac:dyDescent="0.3">
      <c r="B717" s="21"/>
    </row>
    <row r="718" spans="2:2" x14ac:dyDescent="0.3">
      <c r="B718" s="21"/>
    </row>
    <row r="719" spans="2:2" x14ac:dyDescent="0.3">
      <c r="B719" s="21"/>
    </row>
    <row r="720" spans="2:2" x14ac:dyDescent="0.3">
      <c r="B720" s="21"/>
    </row>
    <row r="721" spans="2:2" x14ac:dyDescent="0.3">
      <c r="B721" s="21"/>
    </row>
    <row r="722" spans="2:2" x14ac:dyDescent="0.3">
      <c r="B722" s="21"/>
    </row>
    <row r="723" spans="2:2" x14ac:dyDescent="0.3">
      <c r="B723" s="21"/>
    </row>
    <row r="724" spans="2:2" x14ac:dyDescent="0.3">
      <c r="B724" s="21"/>
    </row>
    <row r="725" spans="2:2" x14ac:dyDescent="0.3">
      <c r="B725" s="21"/>
    </row>
    <row r="726" spans="2:2" x14ac:dyDescent="0.3">
      <c r="B726" s="21"/>
    </row>
    <row r="727" spans="2:2" x14ac:dyDescent="0.3">
      <c r="B727" s="21"/>
    </row>
    <row r="728" spans="2:2" x14ac:dyDescent="0.3">
      <c r="B728" s="21"/>
    </row>
    <row r="729" spans="2:2" x14ac:dyDescent="0.3">
      <c r="B729" s="21"/>
    </row>
    <row r="730" spans="2:2" x14ac:dyDescent="0.3">
      <c r="B730" s="21"/>
    </row>
    <row r="731" spans="2:2" x14ac:dyDescent="0.3">
      <c r="B731" s="21"/>
    </row>
    <row r="732" spans="2:2" x14ac:dyDescent="0.3">
      <c r="B732" s="21"/>
    </row>
    <row r="733" spans="2:2" x14ac:dyDescent="0.3">
      <c r="B733" s="21"/>
    </row>
    <row r="734" spans="2:2" x14ac:dyDescent="0.3">
      <c r="B734" s="21"/>
    </row>
    <row r="735" spans="2:2" x14ac:dyDescent="0.3">
      <c r="B735" s="21"/>
    </row>
    <row r="736" spans="2:2" x14ac:dyDescent="0.3">
      <c r="B736" s="21"/>
    </row>
    <row r="737" spans="2:2" x14ac:dyDescent="0.3">
      <c r="B737" s="21"/>
    </row>
    <row r="738" spans="2:2" x14ac:dyDescent="0.3">
      <c r="B738" s="21"/>
    </row>
    <row r="739" spans="2:2" x14ac:dyDescent="0.3">
      <c r="B739" s="21"/>
    </row>
    <row r="740" spans="2:2" x14ac:dyDescent="0.3">
      <c r="B740" s="21"/>
    </row>
    <row r="741" spans="2:2" x14ac:dyDescent="0.3">
      <c r="B741" s="21"/>
    </row>
    <row r="742" spans="2:2" x14ac:dyDescent="0.3">
      <c r="B742" s="21"/>
    </row>
    <row r="743" spans="2:2" x14ac:dyDescent="0.3">
      <c r="B743" s="21"/>
    </row>
    <row r="744" spans="2:2" x14ac:dyDescent="0.3">
      <c r="B744" s="21"/>
    </row>
    <row r="745" spans="2:2" x14ac:dyDescent="0.3">
      <c r="B745" s="21"/>
    </row>
    <row r="746" spans="2:2" x14ac:dyDescent="0.3">
      <c r="B746" s="21"/>
    </row>
    <row r="747" spans="2:2" x14ac:dyDescent="0.3">
      <c r="B747" s="21"/>
    </row>
    <row r="748" spans="2:2" x14ac:dyDescent="0.3">
      <c r="B748" s="21"/>
    </row>
    <row r="749" spans="2:2" x14ac:dyDescent="0.3">
      <c r="B749" s="21"/>
    </row>
    <row r="750" spans="2:2" x14ac:dyDescent="0.3">
      <c r="B750" s="21"/>
    </row>
    <row r="751" spans="2:2" x14ac:dyDescent="0.3">
      <c r="B751" s="21"/>
    </row>
    <row r="752" spans="2:2" x14ac:dyDescent="0.3">
      <c r="B752" s="21"/>
    </row>
    <row r="753" spans="2:2" x14ac:dyDescent="0.3">
      <c r="B753" s="21"/>
    </row>
    <row r="754" spans="2:2" x14ac:dyDescent="0.3">
      <c r="B754" s="21"/>
    </row>
    <row r="755" spans="2:2" x14ac:dyDescent="0.3">
      <c r="B755" s="21"/>
    </row>
    <row r="756" spans="2:2" x14ac:dyDescent="0.3">
      <c r="B756" s="21"/>
    </row>
    <row r="757" spans="2:2" x14ac:dyDescent="0.3">
      <c r="B757" s="21"/>
    </row>
    <row r="758" spans="2:2" x14ac:dyDescent="0.3">
      <c r="B758" s="21"/>
    </row>
    <row r="759" spans="2:2" x14ac:dyDescent="0.3">
      <c r="B759" s="21"/>
    </row>
    <row r="760" spans="2:2" x14ac:dyDescent="0.3">
      <c r="B760" s="21"/>
    </row>
    <row r="761" spans="2:2" x14ac:dyDescent="0.3">
      <c r="B761" s="21"/>
    </row>
    <row r="762" spans="2:2" x14ac:dyDescent="0.3">
      <c r="B762" s="21"/>
    </row>
    <row r="763" spans="2:2" x14ac:dyDescent="0.3">
      <c r="B763" s="21"/>
    </row>
    <row r="764" spans="2:2" x14ac:dyDescent="0.3">
      <c r="B764" s="21"/>
    </row>
    <row r="765" spans="2:2" x14ac:dyDescent="0.3">
      <c r="B765" s="21"/>
    </row>
    <row r="766" spans="2:2" x14ac:dyDescent="0.3">
      <c r="B766" s="21"/>
    </row>
    <row r="767" spans="2:2" x14ac:dyDescent="0.3">
      <c r="B767" s="21"/>
    </row>
    <row r="768" spans="2:2" x14ac:dyDescent="0.3">
      <c r="B768" s="21"/>
    </row>
    <row r="769" spans="2:2" x14ac:dyDescent="0.3">
      <c r="B769" s="21"/>
    </row>
    <row r="770" spans="2:2" x14ac:dyDescent="0.3">
      <c r="B770" s="21"/>
    </row>
    <row r="771" spans="2:2" x14ac:dyDescent="0.3">
      <c r="B771" s="21"/>
    </row>
    <row r="772" spans="2:2" x14ac:dyDescent="0.3">
      <c r="B772" s="21"/>
    </row>
    <row r="773" spans="2:2" x14ac:dyDescent="0.3">
      <c r="B773" s="21"/>
    </row>
    <row r="774" spans="2:2" x14ac:dyDescent="0.3">
      <c r="B774" s="21"/>
    </row>
    <row r="775" spans="2:2" x14ac:dyDescent="0.3">
      <c r="B775" s="21"/>
    </row>
    <row r="776" spans="2:2" x14ac:dyDescent="0.3">
      <c r="B776" s="21"/>
    </row>
    <row r="777" spans="2:2" x14ac:dyDescent="0.3">
      <c r="B777" s="21"/>
    </row>
    <row r="778" spans="2:2" x14ac:dyDescent="0.3">
      <c r="B778" s="21"/>
    </row>
    <row r="779" spans="2:2" x14ac:dyDescent="0.3">
      <c r="B779" s="21"/>
    </row>
    <row r="780" spans="2:2" x14ac:dyDescent="0.3">
      <c r="B780" s="21"/>
    </row>
    <row r="781" spans="2:2" x14ac:dyDescent="0.3">
      <c r="B781" s="21"/>
    </row>
    <row r="782" spans="2:2" x14ac:dyDescent="0.3">
      <c r="B782" s="21"/>
    </row>
    <row r="783" spans="2:2" x14ac:dyDescent="0.3">
      <c r="B783" s="21"/>
    </row>
    <row r="784" spans="2:2" x14ac:dyDescent="0.3">
      <c r="B784" s="21"/>
    </row>
    <row r="785" spans="2:2" x14ac:dyDescent="0.3">
      <c r="B785" s="21"/>
    </row>
    <row r="786" spans="2:2" x14ac:dyDescent="0.3">
      <c r="B786" s="21"/>
    </row>
    <row r="787" spans="2:2" x14ac:dyDescent="0.3">
      <c r="B787" s="21"/>
    </row>
    <row r="788" spans="2:2" x14ac:dyDescent="0.3">
      <c r="B788" s="21"/>
    </row>
    <row r="789" spans="2:2" x14ac:dyDescent="0.3">
      <c r="B789" s="21"/>
    </row>
    <row r="790" spans="2:2" x14ac:dyDescent="0.3">
      <c r="B790" s="21"/>
    </row>
    <row r="791" spans="2:2" x14ac:dyDescent="0.3">
      <c r="B791" s="21"/>
    </row>
    <row r="792" spans="2:2" x14ac:dyDescent="0.3">
      <c r="B792" s="21"/>
    </row>
    <row r="793" spans="2:2" x14ac:dyDescent="0.3">
      <c r="B793" s="21"/>
    </row>
    <row r="794" spans="2:2" x14ac:dyDescent="0.3">
      <c r="B794" s="21"/>
    </row>
    <row r="795" spans="2:2" x14ac:dyDescent="0.3">
      <c r="B795" s="21"/>
    </row>
    <row r="796" spans="2:2" x14ac:dyDescent="0.3">
      <c r="B796" s="21"/>
    </row>
    <row r="797" spans="2:2" x14ac:dyDescent="0.3">
      <c r="B797" s="21"/>
    </row>
    <row r="798" spans="2:2" x14ac:dyDescent="0.3">
      <c r="B798" s="21"/>
    </row>
    <row r="799" spans="2:2" x14ac:dyDescent="0.3">
      <c r="B799" s="21"/>
    </row>
    <row r="800" spans="2:2" x14ac:dyDescent="0.3">
      <c r="B800" s="21"/>
    </row>
    <row r="801" spans="2:2" x14ac:dyDescent="0.3">
      <c r="B801" s="21"/>
    </row>
    <row r="802" spans="2:2" x14ac:dyDescent="0.3">
      <c r="B802" s="21"/>
    </row>
    <row r="803" spans="2:2" x14ac:dyDescent="0.3">
      <c r="B803" s="21"/>
    </row>
    <row r="804" spans="2:2" x14ac:dyDescent="0.3">
      <c r="B804" s="21"/>
    </row>
    <row r="805" spans="2:2" x14ac:dyDescent="0.3">
      <c r="B805" s="21"/>
    </row>
    <row r="806" spans="2:2" x14ac:dyDescent="0.3">
      <c r="B806" s="21"/>
    </row>
    <row r="807" spans="2:2" x14ac:dyDescent="0.3">
      <c r="B807" s="21"/>
    </row>
    <row r="808" spans="2:2" x14ac:dyDescent="0.3">
      <c r="B808" s="21"/>
    </row>
    <row r="809" spans="2:2" x14ac:dyDescent="0.3">
      <c r="B809" s="21"/>
    </row>
    <row r="810" spans="2:2" x14ac:dyDescent="0.3">
      <c r="B810" s="21"/>
    </row>
    <row r="811" spans="2:2" x14ac:dyDescent="0.3">
      <c r="B811" s="21"/>
    </row>
    <row r="812" spans="2:2" x14ac:dyDescent="0.3">
      <c r="B812" s="21"/>
    </row>
    <row r="813" spans="2:2" x14ac:dyDescent="0.3">
      <c r="B813" s="21"/>
    </row>
    <row r="814" spans="2:2" x14ac:dyDescent="0.3">
      <c r="B814" s="21"/>
    </row>
    <row r="815" spans="2:2" x14ac:dyDescent="0.3">
      <c r="B815" s="21"/>
    </row>
    <row r="816" spans="2:2" x14ac:dyDescent="0.3">
      <c r="B816" s="21"/>
    </row>
    <row r="817" spans="2:2" x14ac:dyDescent="0.3">
      <c r="B817" s="21"/>
    </row>
    <row r="818" spans="2:2" x14ac:dyDescent="0.3">
      <c r="B818" s="21"/>
    </row>
    <row r="819" spans="2:2" x14ac:dyDescent="0.3">
      <c r="B819" s="21"/>
    </row>
    <row r="820" spans="2:2" x14ac:dyDescent="0.3">
      <c r="B820" s="21"/>
    </row>
    <row r="821" spans="2:2" x14ac:dyDescent="0.3">
      <c r="B821" s="21"/>
    </row>
    <row r="822" spans="2:2" x14ac:dyDescent="0.3">
      <c r="B822" s="21"/>
    </row>
    <row r="823" spans="2:2" x14ac:dyDescent="0.3">
      <c r="B823" s="21"/>
    </row>
    <row r="824" spans="2:2" x14ac:dyDescent="0.3">
      <c r="B824" s="21"/>
    </row>
    <row r="825" spans="2:2" x14ac:dyDescent="0.3">
      <c r="B825" s="21"/>
    </row>
    <row r="826" spans="2:2" x14ac:dyDescent="0.3">
      <c r="B826" s="21"/>
    </row>
    <row r="827" spans="2:2" x14ac:dyDescent="0.3">
      <c r="B827" s="21"/>
    </row>
    <row r="828" spans="2:2" x14ac:dyDescent="0.3">
      <c r="B828" s="21"/>
    </row>
    <row r="829" spans="2:2" x14ac:dyDescent="0.3">
      <c r="B829" s="21"/>
    </row>
    <row r="830" spans="2:2" x14ac:dyDescent="0.3">
      <c r="B830" s="21"/>
    </row>
    <row r="831" spans="2:2" x14ac:dyDescent="0.3">
      <c r="B831" s="21"/>
    </row>
    <row r="832" spans="2:2" x14ac:dyDescent="0.3">
      <c r="B832" s="21"/>
    </row>
    <row r="833" spans="2:2" x14ac:dyDescent="0.3">
      <c r="B833" s="21"/>
    </row>
    <row r="834" spans="2:2" x14ac:dyDescent="0.3">
      <c r="B834" s="21"/>
    </row>
    <row r="835" spans="2:2" x14ac:dyDescent="0.3">
      <c r="B835" s="21"/>
    </row>
    <row r="836" spans="2:2" x14ac:dyDescent="0.3">
      <c r="B836" s="21"/>
    </row>
    <row r="837" spans="2:2" x14ac:dyDescent="0.3">
      <c r="B837" s="21"/>
    </row>
    <row r="838" spans="2:2" x14ac:dyDescent="0.3">
      <c r="B838" s="21"/>
    </row>
    <row r="839" spans="2:2" x14ac:dyDescent="0.3">
      <c r="B839" s="21"/>
    </row>
    <row r="840" spans="2:2" x14ac:dyDescent="0.3">
      <c r="B840" s="21"/>
    </row>
    <row r="841" spans="2:2" x14ac:dyDescent="0.3">
      <c r="B841" s="21"/>
    </row>
    <row r="842" spans="2:2" x14ac:dyDescent="0.3">
      <c r="B842" s="21"/>
    </row>
    <row r="843" spans="2:2" x14ac:dyDescent="0.3">
      <c r="B843" s="21"/>
    </row>
    <row r="844" spans="2:2" x14ac:dyDescent="0.3">
      <c r="B844" s="21"/>
    </row>
    <row r="845" spans="2:2" x14ac:dyDescent="0.3">
      <c r="B845" s="21"/>
    </row>
    <row r="846" spans="2:2" x14ac:dyDescent="0.3">
      <c r="B846" s="21"/>
    </row>
    <row r="847" spans="2:2" x14ac:dyDescent="0.3">
      <c r="B847" s="21"/>
    </row>
    <row r="848" spans="2:2" x14ac:dyDescent="0.3">
      <c r="B848" s="21"/>
    </row>
    <row r="849" spans="2:2" x14ac:dyDescent="0.3">
      <c r="B849" s="21"/>
    </row>
    <row r="850" spans="2:2" x14ac:dyDescent="0.3">
      <c r="B850" s="21"/>
    </row>
    <row r="851" spans="2:2" x14ac:dyDescent="0.3">
      <c r="B851" s="21"/>
    </row>
    <row r="852" spans="2:2" x14ac:dyDescent="0.3">
      <c r="B852" s="21"/>
    </row>
    <row r="853" spans="2:2" x14ac:dyDescent="0.3">
      <c r="B853" s="21"/>
    </row>
    <row r="854" spans="2:2" x14ac:dyDescent="0.3">
      <c r="B854" s="21"/>
    </row>
    <row r="855" spans="2:2" x14ac:dyDescent="0.3">
      <c r="B855" s="21"/>
    </row>
    <row r="856" spans="2:2" x14ac:dyDescent="0.3">
      <c r="B856" s="21"/>
    </row>
    <row r="857" spans="2:2" x14ac:dyDescent="0.3">
      <c r="B857" s="21"/>
    </row>
    <row r="858" spans="2:2" x14ac:dyDescent="0.3">
      <c r="B858" s="21"/>
    </row>
    <row r="859" spans="2:2" x14ac:dyDescent="0.3">
      <c r="B859" s="21"/>
    </row>
    <row r="860" spans="2:2" x14ac:dyDescent="0.3">
      <c r="B860" s="21"/>
    </row>
    <row r="861" spans="2:2" x14ac:dyDescent="0.3">
      <c r="B861" s="21"/>
    </row>
    <row r="862" spans="2:2" x14ac:dyDescent="0.3">
      <c r="B862" s="21"/>
    </row>
    <row r="863" spans="2:2" x14ac:dyDescent="0.3">
      <c r="B863" s="21"/>
    </row>
    <row r="864" spans="2:2" x14ac:dyDescent="0.3">
      <c r="B864" s="21"/>
    </row>
    <row r="865" spans="2:2" x14ac:dyDescent="0.3">
      <c r="B865" s="21"/>
    </row>
    <row r="866" spans="2:2" x14ac:dyDescent="0.3">
      <c r="B866" s="21"/>
    </row>
    <row r="867" spans="2:2" x14ac:dyDescent="0.3">
      <c r="B867" s="21"/>
    </row>
    <row r="868" spans="2:2" x14ac:dyDescent="0.3">
      <c r="B868" s="21"/>
    </row>
    <row r="869" spans="2:2" x14ac:dyDescent="0.3">
      <c r="B869" s="21"/>
    </row>
    <row r="870" spans="2:2" x14ac:dyDescent="0.3">
      <c r="B870" s="21"/>
    </row>
    <row r="871" spans="2:2" x14ac:dyDescent="0.3">
      <c r="B871" s="21"/>
    </row>
    <row r="872" spans="2:2" x14ac:dyDescent="0.3">
      <c r="B872" s="21"/>
    </row>
    <row r="873" spans="2:2" x14ac:dyDescent="0.3">
      <c r="B873" s="21"/>
    </row>
    <row r="874" spans="2:2" x14ac:dyDescent="0.3">
      <c r="B874" s="21"/>
    </row>
    <row r="875" spans="2:2" x14ac:dyDescent="0.3">
      <c r="B875" s="21"/>
    </row>
    <row r="876" spans="2:2" x14ac:dyDescent="0.3">
      <c r="B876" s="21"/>
    </row>
    <row r="877" spans="2:2" x14ac:dyDescent="0.3">
      <c r="B877" s="21"/>
    </row>
    <row r="878" spans="2:2" x14ac:dyDescent="0.3">
      <c r="B878" s="21"/>
    </row>
    <row r="879" spans="2:2" x14ac:dyDescent="0.3">
      <c r="B879" s="21"/>
    </row>
    <row r="880" spans="2:2" x14ac:dyDescent="0.3">
      <c r="B880" s="21"/>
    </row>
    <row r="881" spans="2:2" x14ac:dyDescent="0.3">
      <c r="B881" s="21"/>
    </row>
    <row r="882" spans="2:2" x14ac:dyDescent="0.3">
      <c r="B882" s="21"/>
    </row>
    <row r="883" spans="2:2" x14ac:dyDescent="0.3">
      <c r="B883" s="21"/>
    </row>
    <row r="884" spans="2:2" x14ac:dyDescent="0.3">
      <c r="B884" s="21"/>
    </row>
    <row r="885" spans="2:2" x14ac:dyDescent="0.3">
      <c r="B885" s="21"/>
    </row>
    <row r="886" spans="2:2" x14ac:dyDescent="0.3">
      <c r="B886" s="21"/>
    </row>
    <row r="887" spans="2:2" x14ac:dyDescent="0.3">
      <c r="B887" s="21"/>
    </row>
    <row r="888" spans="2:2" x14ac:dyDescent="0.3">
      <c r="B888" s="21"/>
    </row>
    <row r="889" spans="2:2" x14ac:dyDescent="0.3">
      <c r="B889" s="21"/>
    </row>
    <row r="890" spans="2:2" x14ac:dyDescent="0.3">
      <c r="B890" s="21"/>
    </row>
    <row r="891" spans="2:2" x14ac:dyDescent="0.3">
      <c r="B891" s="21"/>
    </row>
    <row r="892" spans="2:2" x14ac:dyDescent="0.3">
      <c r="B892" s="21"/>
    </row>
    <row r="893" spans="2:2" x14ac:dyDescent="0.3">
      <c r="B893" s="21"/>
    </row>
    <row r="894" spans="2:2" x14ac:dyDescent="0.3">
      <c r="B894" s="21"/>
    </row>
    <row r="895" spans="2:2" x14ac:dyDescent="0.3">
      <c r="B895" s="21"/>
    </row>
    <row r="896" spans="2:2" x14ac:dyDescent="0.3">
      <c r="B896" s="21"/>
    </row>
    <row r="897" spans="2:2" x14ac:dyDescent="0.3">
      <c r="B897" s="21"/>
    </row>
    <row r="898" spans="2:2" x14ac:dyDescent="0.3">
      <c r="B898" s="21"/>
    </row>
    <row r="899" spans="2:2" x14ac:dyDescent="0.3">
      <c r="B899" s="21"/>
    </row>
    <row r="900" spans="2:2" x14ac:dyDescent="0.3">
      <c r="B900" s="21"/>
    </row>
    <row r="901" spans="2:2" x14ac:dyDescent="0.3">
      <c r="B901" s="21"/>
    </row>
    <row r="902" spans="2:2" x14ac:dyDescent="0.3">
      <c r="B902" s="21"/>
    </row>
    <row r="903" spans="2:2" x14ac:dyDescent="0.3">
      <c r="B903" s="21"/>
    </row>
    <row r="904" spans="2:2" x14ac:dyDescent="0.3">
      <c r="B904" s="21"/>
    </row>
    <row r="905" spans="2:2" x14ac:dyDescent="0.3">
      <c r="B905" s="21"/>
    </row>
    <row r="906" spans="2:2" x14ac:dyDescent="0.3">
      <c r="B906" s="21"/>
    </row>
    <row r="907" spans="2:2" x14ac:dyDescent="0.3">
      <c r="B907" s="21"/>
    </row>
    <row r="908" spans="2:2" x14ac:dyDescent="0.3">
      <c r="B908" s="21"/>
    </row>
    <row r="909" spans="2:2" x14ac:dyDescent="0.3">
      <c r="B909" s="21"/>
    </row>
    <row r="910" spans="2:2" x14ac:dyDescent="0.3">
      <c r="B910" s="21"/>
    </row>
    <row r="911" spans="2:2" x14ac:dyDescent="0.3">
      <c r="B911" s="21"/>
    </row>
    <row r="912" spans="2:2" x14ac:dyDescent="0.3">
      <c r="B912" s="21"/>
    </row>
    <row r="913" spans="2:2" x14ac:dyDescent="0.3">
      <c r="B913" s="21"/>
    </row>
    <row r="914" spans="2:2" x14ac:dyDescent="0.3">
      <c r="B914" s="21"/>
    </row>
    <row r="915" spans="2:2" x14ac:dyDescent="0.3">
      <c r="B915" s="21"/>
    </row>
    <row r="916" spans="2:2" x14ac:dyDescent="0.3">
      <c r="B916" s="21"/>
    </row>
    <row r="917" spans="2:2" x14ac:dyDescent="0.3">
      <c r="B917" s="21"/>
    </row>
    <row r="918" spans="2:2" x14ac:dyDescent="0.3">
      <c r="B918" s="21"/>
    </row>
    <row r="919" spans="2:2" x14ac:dyDescent="0.3">
      <c r="B919" s="21"/>
    </row>
    <row r="920" spans="2:2" x14ac:dyDescent="0.3">
      <c r="B920" s="21"/>
    </row>
    <row r="921" spans="2:2" x14ac:dyDescent="0.3">
      <c r="B921" s="21"/>
    </row>
    <row r="922" spans="2:2" x14ac:dyDescent="0.3">
      <c r="B922" s="21"/>
    </row>
    <row r="923" spans="2:2" x14ac:dyDescent="0.3">
      <c r="B923" s="21"/>
    </row>
    <row r="924" spans="2:2" x14ac:dyDescent="0.3">
      <c r="B924" s="21"/>
    </row>
    <row r="925" spans="2:2" x14ac:dyDescent="0.3">
      <c r="B925" s="21"/>
    </row>
    <row r="926" spans="2:2" x14ac:dyDescent="0.3">
      <c r="B926" s="21"/>
    </row>
    <row r="927" spans="2:2" x14ac:dyDescent="0.3">
      <c r="B927" s="21"/>
    </row>
    <row r="928" spans="2:2" x14ac:dyDescent="0.3">
      <c r="B928" s="21"/>
    </row>
    <row r="929" spans="2:2" x14ac:dyDescent="0.3">
      <c r="B929" s="21"/>
    </row>
    <row r="930" spans="2:2" x14ac:dyDescent="0.3">
      <c r="B930" s="21"/>
    </row>
    <row r="931" spans="2:2" x14ac:dyDescent="0.3">
      <c r="B931" s="21"/>
    </row>
    <row r="932" spans="2:2" x14ac:dyDescent="0.3">
      <c r="B932" s="21"/>
    </row>
    <row r="933" spans="2:2" x14ac:dyDescent="0.3">
      <c r="B933" s="21"/>
    </row>
    <row r="934" spans="2:2" x14ac:dyDescent="0.3">
      <c r="B934" s="21"/>
    </row>
    <row r="935" spans="2:2" x14ac:dyDescent="0.3">
      <c r="B935" s="21"/>
    </row>
    <row r="936" spans="2:2" x14ac:dyDescent="0.3">
      <c r="B936" s="21"/>
    </row>
    <row r="937" spans="2:2" x14ac:dyDescent="0.3">
      <c r="B937" s="21"/>
    </row>
    <row r="938" spans="2:2" x14ac:dyDescent="0.3">
      <c r="B938" s="21"/>
    </row>
    <row r="939" spans="2:2" x14ac:dyDescent="0.3">
      <c r="B939" s="21"/>
    </row>
    <row r="940" spans="2:2" x14ac:dyDescent="0.3">
      <c r="B940" s="21"/>
    </row>
    <row r="941" spans="2:2" x14ac:dyDescent="0.3">
      <c r="B941" s="21"/>
    </row>
    <row r="942" spans="2:2" x14ac:dyDescent="0.3">
      <c r="B942" s="21"/>
    </row>
    <row r="943" spans="2:2" x14ac:dyDescent="0.3">
      <c r="B943" s="21"/>
    </row>
    <row r="944" spans="2:2" x14ac:dyDescent="0.3">
      <c r="B944" s="21"/>
    </row>
    <row r="945" spans="2:2" x14ac:dyDescent="0.3">
      <c r="B945" s="21"/>
    </row>
    <row r="946" spans="2:2" x14ac:dyDescent="0.3">
      <c r="B946" s="21"/>
    </row>
    <row r="947" spans="2:2" x14ac:dyDescent="0.3">
      <c r="B947" s="21"/>
    </row>
    <row r="948" spans="2:2" x14ac:dyDescent="0.3">
      <c r="B948" s="21"/>
    </row>
    <row r="949" spans="2:2" x14ac:dyDescent="0.3">
      <c r="B949" s="21"/>
    </row>
    <row r="950" spans="2:2" x14ac:dyDescent="0.3">
      <c r="B950" s="21"/>
    </row>
    <row r="951" spans="2:2" x14ac:dyDescent="0.3">
      <c r="B951" s="21"/>
    </row>
    <row r="952" spans="2:2" x14ac:dyDescent="0.3">
      <c r="B952" s="21"/>
    </row>
    <row r="953" spans="2:2" x14ac:dyDescent="0.3">
      <c r="B953" s="21"/>
    </row>
    <row r="954" spans="2:2" x14ac:dyDescent="0.3">
      <c r="B954" s="21"/>
    </row>
    <row r="955" spans="2:2" x14ac:dyDescent="0.3">
      <c r="B955" s="21"/>
    </row>
    <row r="956" spans="2:2" x14ac:dyDescent="0.3">
      <c r="B956" s="21"/>
    </row>
    <row r="957" spans="2:2" x14ac:dyDescent="0.3">
      <c r="B957" s="21"/>
    </row>
    <row r="958" spans="2:2" x14ac:dyDescent="0.3">
      <c r="B958" s="21"/>
    </row>
    <row r="959" spans="2:2" x14ac:dyDescent="0.3">
      <c r="B959" s="21"/>
    </row>
    <row r="960" spans="2:2" x14ac:dyDescent="0.3">
      <c r="B960" s="21"/>
    </row>
    <row r="961" spans="2:2" x14ac:dyDescent="0.3">
      <c r="B961" s="21"/>
    </row>
    <row r="962" spans="2:2" x14ac:dyDescent="0.3">
      <c r="B962" s="21"/>
    </row>
    <row r="963" spans="2:2" x14ac:dyDescent="0.3">
      <c r="B963" s="21"/>
    </row>
    <row r="964" spans="2:2" x14ac:dyDescent="0.3">
      <c r="B964" s="21"/>
    </row>
    <row r="965" spans="2:2" x14ac:dyDescent="0.3">
      <c r="B965" s="21"/>
    </row>
    <row r="966" spans="2:2" x14ac:dyDescent="0.3">
      <c r="B966" s="21"/>
    </row>
    <row r="967" spans="2:2" x14ac:dyDescent="0.3">
      <c r="B967" s="21"/>
    </row>
    <row r="968" spans="2:2" x14ac:dyDescent="0.3">
      <c r="B968" s="21"/>
    </row>
    <row r="969" spans="2:2" x14ac:dyDescent="0.3">
      <c r="B969" s="21"/>
    </row>
    <row r="970" spans="2:2" x14ac:dyDescent="0.3">
      <c r="B970" s="21"/>
    </row>
    <row r="971" spans="2:2" x14ac:dyDescent="0.3">
      <c r="B971" s="21"/>
    </row>
    <row r="972" spans="2:2" x14ac:dyDescent="0.3">
      <c r="B972" s="21"/>
    </row>
    <row r="973" spans="2:2" x14ac:dyDescent="0.3">
      <c r="B973" s="21"/>
    </row>
    <row r="974" spans="2:2" x14ac:dyDescent="0.3">
      <c r="B974" s="21"/>
    </row>
    <row r="975" spans="2:2" x14ac:dyDescent="0.3">
      <c r="B975" s="21"/>
    </row>
    <row r="976" spans="2:2" x14ac:dyDescent="0.3">
      <c r="B976" s="21"/>
    </row>
    <row r="977" spans="2:2" x14ac:dyDescent="0.3">
      <c r="B977" s="21"/>
    </row>
    <row r="978" spans="2:2" x14ac:dyDescent="0.3">
      <c r="B978" s="21"/>
    </row>
    <row r="979" spans="2:2" x14ac:dyDescent="0.3">
      <c r="B979" s="21"/>
    </row>
    <row r="980" spans="2:2" x14ac:dyDescent="0.3">
      <c r="B980" s="21"/>
    </row>
    <row r="981" spans="2:2" x14ac:dyDescent="0.3">
      <c r="B981" s="21"/>
    </row>
    <row r="982" spans="2:2" x14ac:dyDescent="0.3">
      <c r="B982" s="21"/>
    </row>
    <row r="983" spans="2:2" x14ac:dyDescent="0.3">
      <c r="B983" s="21"/>
    </row>
    <row r="984" spans="2:2" x14ac:dyDescent="0.3">
      <c r="B984" s="21"/>
    </row>
    <row r="985" spans="2:2" x14ac:dyDescent="0.3">
      <c r="B985" s="21"/>
    </row>
    <row r="986" spans="2:2" x14ac:dyDescent="0.3">
      <c r="B986" s="21"/>
    </row>
    <row r="987" spans="2:2" x14ac:dyDescent="0.3">
      <c r="B987" s="21"/>
    </row>
    <row r="988" spans="2:2" x14ac:dyDescent="0.3">
      <c r="B988" s="21"/>
    </row>
    <row r="989" spans="2:2" x14ac:dyDescent="0.3">
      <c r="B989" s="21"/>
    </row>
    <row r="990" spans="2:2" x14ac:dyDescent="0.3">
      <c r="B990" s="21"/>
    </row>
    <row r="991" spans="2:2" x14ac:dyDescent="0.3">
      <c r="B991" s="21"/>
    </row>
    <row r="992" spans="2:2" x14ac:dyDescent="0.3">
      <c r="B992" s="21"/>
    </row>
    <row r="993" spans="2:2" x14ac:dyDescent="0.3">
      <c r="B993" s="21"/>
    </row>
    <row r="994" spans="2:2" x14ac:dyDescent="0.3">
      <c r="B994" s="21"/>
    </row>
    <row r="995" spans="2:2" x14ac:dyDescent="0.3">
      <c r="B995" s="21"/>
    </row>
    <row r="996" spans="2:2" x14ac:dyDescent="0.3">
      <c r="B996" s="21"/>
    </row>
    <row r="997" spans="2:2" x14ac:dyDescent="0.3">
      <c r="B997" s="21"/>
    </row>
    <row r="998" spans="2:2" x14ac:dyDescent="0.3">
      <c r="B998" s="21"/>
    </row>
    <row r="999" spans="2:2" x14ac:dyDescent="0.3">
      <c r="B999" s="21"/>
    </row>
    <row r="1000" spans="2:2" x14ac:dyDescent="0.3">
      <c r="B1000" s="21"/>
    </row>
    <row r="1001" spans="2:2" x14ac:dyDescent="0.3">
      <c r="B1001" s="21"/>
    </row>
    <row r="1002" spans="2:2" x14ac:dyDescent="0.3">
      <c r="B1002" s="21"/>
    </row>
    <row r="1003" spans="2:2" x14ac:dyDescent="0.3">
      <c r="B1003" s="21"/>
    </row>
    <row r="1004" spans="2:2" x14ac:dyDescent="0.3">
      <c r="B1004" s="21"/>
    </row>
    <row r="1005" spans="2:2" x14ac:dyDescent="0.3">
      <c r="B1005" s="21"/>
    </row>
    <row r="1006" spans="2:2" x14ac:dyDescent="0.3">
      <c r="B1006" s="21"/>
    </row>
    <row r="1007" spans="2:2" x14ac:dyDescent="0.3">
      <c r="B1007" s="21"/>
    </row>
    <row r="1008" spans="2:2" x14ac:dyDescent="0.3">
      <c r="B1008" s="21"/>
    </row>
    <row r="1009" spans="2:2" x14ac:dyDescent="0.3">
      <c r="B1009" s="21"/>
    </row>
    <row r="1010" spans="2:2" x14ac:dyDescent="0.3">
      <c r="B1010" s="21"/>
    </row>
    <row r="1011" spans="2:2" x14ac:dyDescent="0.3">
      <c r="B1011" s="21"/>
    </row>
    <row r="1012" spans="2:2" x14ac:dyDescent="0.3">
      <c r="B1012" s="21"/>
    </row>
    <row r="1013" spans="2:2" x14ac:dyDescent="0.3">
      <c r="B1013" s="21"/>
    </row>
    <row r="1014" spans="2:2" x14ac:dyDescent="0.3">
      <c r="B1014" s="21"/>
    </row>
    <row r="1015" spans="2:2" x14ac:dyDescent="0.3">
      <c r="B1015" s="21"/>
    </row>
    <row r="1016" spans="2:2" x14ac:dyDescent="0.3">
      <c r="B1016" s="21"/>
    </row>
    <row r="1017" spans="2:2" x14ac:dyDescent="0.3">
      <c r="B1017" s="21"/>
    </row>
    <row r="1018" spans="2:2" x14ac:dyDescent="0.3">
      <c r="B1018" s="21"/>
    </row>
    <row r="1019" spans="2:2" x14ac:dyDescent="0.3">
      <c r="B1019" s="21"/>
    </row>
    <row r="1020" spans="2:2" x14ac:dyDescent="0.3">
      <c r="B1020" s="21"/>
    </row>
    <row r="1021" spans="2:2" x14ac:dyDescent="0.3">
      <c r="B1021" s="21"/>
    </row>
    <row r="1022" spans="2:2" x14ac:dyDescent="0.3">
      <c r="B1022" s="21"/>
    </row>
    <row r="1023" spans="2:2" x14ac:dyDescent="0.3">
      <c r="B1023" s="21"/>
    </row>
    <row r="1024" spans="2:2" x14ac:dyDescent="0.3">
      <c r="B1024" s="21"/>
    </row>
    <row r="1025" spans="2:2" x14ac:dyDescent="0.3">
      <c r="B1025" s="21"/>
    </row>
    <row r="1026" spans="2:2" x14ac:dyDescent="0.3">
      <c r="B1026" s="21"/>
    </row>
    <row r="1027" spans="2:2" x14ac:dyDescent="0.3">
      <c r="B1027" s="21"/>
    </row>
    <row r="1028" spans="2:2" x14ac:dyDescent="0.3">
      <c r="B1028" s="21"/>
    </row>
    <row r="1029" spans="2:2" x14ac:dyDescent="0.3">
      <c r="B1029" s="21"/>
    </row>
    <row r="1030" spans="2:2" x14ac:dyDescent="0.3">
      <c r="B1030" s="21"/>
    </row>
    <row r="1031" spans="2:2" x14ac:dyDescent="0.3">
      <c r="B1031" s="21"/>
    </row>
    <row r="1032" spans="2:2" x14ac:dyDescent="0.3">
      <c r="B1032" s="21"/>
    </row>
    <row r="1033" spans="2:2" x14ac:dyDescent="0.3">
      <c r="B1033" s="21"/>
    </row>
    <row r="1034" spans="2:2" x14ac:dyDescent="0.3">
      <c r="B1034" s="21"/>
    </row>
    <row r="1035" spans="2:2" x14ac:dyDescent="0.3">
      <c r="B1035" s="21"/>
    </row>
    <row r="1036" spans="2:2" x14ac:dyDescent="0.3">
      <c r="B1036" s="21"/>
    </row>
    <row r="1037" spans="2:2" x14ac:dyDescent="0.3">
      <c r="B1037" s="21"/>
    </row>
    <row r="1038" spans="2:2" x14ac:dyDescent="0.3">
      <c r="B1038" s="21"/>
    </row>
    <row r="1039" spans="2:2" x14ac:dyDescent="0.3">
      <c r="B1039" s="21"/>
    </row>
    <row r="1040" spans="2:2" x14ac:dyDescent="0.3">
      <c r="B1040" s="21"/>
    </row>
    <row r="1041" spans="2:2" x14ac:dyDescent="0.3">
      <c r="B1041" s="21"/>
    </row>
    <row r="1042" spans="2:2" x14ac:dyDescent="0.3">
      <c r="B1042" s="21"/>
    </row>
    <row r="1043" spans="2:2" x14ac:dyDescent="0.3">
      <c r="B1043" s="21"/>
    </row>
    <row r="1044" spans="2:2" x14ac:dyDescent="0.3">
      <c r="B1044" s="21"/>
    </row>
    <row r="1045" spans="2:2" x14ac:dyDescent="0.3">
      <c r="B1045" s="21"/>
    </row>
    <row r="1046" spans="2:2" x14ac:dyDescent="0.3">
      <c r="B1046" s="21"/>
    </row>
    <row r="1047" spans="2:2" x14ac:dyDescent="0.3">
      <c r="B1047" s="21"/>
    </row>
    <row r="1048" spans="2:2" x14ac:dyDescent="0.3">
      <c r="B1048" s="21"/>
    </row>
    <row r="1049" spans="2:2" x14ac:dyDescent="0.3">
      <c r="B1049" s="21"/>
    </row>
    <row r="1050" spans="2:2" x14ac:dyDescent="0.3">
      <c r="B1050" s="21"/>
    </row>
    <row r="1051" spans="2:2" x14ac:dyDescent="0.3">
      <c r="B1051" s="21"/>
    </row>
    <row r="1052" spans="2:2" x14ac:dyDescent="0.3">
      <c r="B1052" s="21"/>
    </row>
    <row r="1053" spans="2:2" x14ac:dyDescent="0.3">
      <c r="B1053" s="21"/>
    </row>
    <row r="1054" spans="2:2" x14ac:dyDescent="0.3">
      <c r="B1054" s="21"/>
    </row>
    <row r="1055" spans="2:2" x14ac:dyDescent="0.3">
      <c r="B1055" s="21"/>
    </row>
    <row r="1056" spans="2:2" x14ac:dyDescent="0.3">
      <c r="B1056" s="21"/>
    </row>
    <row r="1057" spans="2:2" x14ac:dyDescent="0.3">
      <c r="B1057" s="21"/>
    </row>
    <row r="1058" spans="2:2" x14ac:dyDescent="0.3">
      <c r="B1058" s="21"/>
    </row>
    <row r="1059" spans="2:2" x14ac:dyDescent="0.3">
      <c r="B1059" s="21"/>
    </row>
    <row r="1060" spans="2:2" x14ac:dyDescent="0.3">
      <c r="B1060" s="21"/>
    </row>
    <row r="1061" spans="2:2" x14ac:dyDescent="0.3">
      <c r="B1061" s="21"/>
    </row>
    <row r="1062" spans="2:2" x14ac:dyDescent="0.3">
      <c r="B1062" s="21"/>
    </row>
    <row r="1063" spans="2:2" x14ac:dyDescent="0.3">
      <c r="B1063" s="21"/>
    </row>
    <row r="1064" spans="2:2" x14ac:dyDescent="0.3">
      <c r="B1064" s="21"/>
    </row>
    <row r="1065" spans="2:2" x14ac:dyDescent="0.3">
      <c r="B1065" s="21"/>
    </row>
    <row r="1066" spans="2:2" x14ac:dyDescent="0.3">
      <c r="B1066" s="21"/>
    </row>
    <row r="1067" spans="2:2" x14ac:dyDescent="0.3">
      <c r="B1067" s="21"/>
    </row>
    <row r="1068" spans="2:2" x14ac:dyDescent="0.3">
      <c r="B1068" s="21"/>
    </row>
    <row r="1069" spans="2:2" x14ac:dyDescent="0.3">
      <c r="B1069" s="21"/>
    </row>
    <row r="1070" spans="2:2" x14ac:dyDescent="0.3">
      <c r="B1070" s="21"/>
    </row>
    <row r="1071" spans="2:2" x14ac:dyDescent="0.3">
      <c r="B1071" s="21"/>
    </row>
    <row r="1072" spans="2:2" x14ac:dyDescent="0.3">
      <c r="B1072" s="21"/>
    </row>
    <row r="1073" spans="2:2" x14ac:dyDescent="0.3">
      <c r="B1073" s="21"/>
    </row>
    <row r="1074" spans="2:2" x14ac:dyDescent="0.3">
      <c r="B1074" s="21"/>
    </row>
    <row r="1075" spans="2:2" x14ac:dyDescent="0.3">
      <c r="B1075" s="21"/>
    </row>
    <row r="1076" spans="2:2" x14ac:dyDescent="0.3">
      <c r="B1076" s="21"/>
    </row>
    <row r="1077" spans="2:2" x14ac:dyDescent="0.3">
      <c r="B1077" s="21"/>
    </row>
    <row r="1078" spans="2:2" x14ac:dyDescent="0.3">
      <c r="B1078" s="21"/>
    </row>
    <row r="1079" spans="2:2" x14ac:dyDescent="0.3">
      <c r="B1079" s="21"/>
    </row>
    <row r="1080" spans="2:2" x14ac:dyDescent="0.3">
      <c r="B1080" s="21"/>
    </row>
    <row r="1081" spans="2:2" x14ac:dyDescent="0.3">
      <c r="B1081" s="21"/>
    </row>
    <row r="1082" spans="2:2" x14ac:dyDescent="0.3">
      <c r="B1082" s="21"/>
    </row>
    <row r="1083" spans="2:2" x14ac:dyDescent="0.3">
      <c r="B1083" s="21"/>
    </row>
    <row r="1084" spans="2:2" x14ac:dyDescent="0.3">
      <c r="B1084" s="21"/>
    </row>
    <row r="1085" spans="2:2" x14ac:dyDescent="0.3">
      <c r="B1085" s="21"/>
    </row>
    <row r="1086" spans="2:2" x14ac:dyDescent="0.3">
      <c r="B1086" s="21"/>
    </row>
    <row r="1087" spans="2:2" x14ac:dyDescent="0.3">
      <c r="B1087" s="21"/>
    </row>
    <row r="1088" spans="2:2" x14ac:dyDescent="0.3">
      <c r="B1088" s="21"/>
    </row>
    <row r="1089" spans="2:2" x14ac:dyDescent="0.3">
      <c r="B1089" s="21"/>
    </row>
    <row r="1090" spans="2:2" x14ac:dyDescent="0.3">
      <c r="B1090" s="21"/>
    </row>
    <row r="1091" spans="2:2" x14ac:dyDescent="0.3">
      <c r="B1091" s="21"/>
    </row>
    <row r="1092" spans="2:2" x14ac:dyDescent="0.3">
      <c r="B1092" s="21"/>
    </row>
    <row r="1093" spans="2:2" x14ac:dyDescent="0.3">
      <c r="B1093" s="21"/>
    </row>
    <row r="1094" spans="2:2" x14ac:dyDescent="0.3">
      <c r="B1094" s="21"/>
    </row>
    <row r="1095" spans="2:2" x14ac:dyDescent="0.3">
      <c r="B1095" s="21"/>
    </row>
    <row r="1096" spans="2:2" x14ac:dyDescent="0.3">
      <c r="B1096" s="21"/>
    </row>
    <row r="1097" spans="2:2" x14ac:dyDescent="0.3">
      <c r="B1097" s="21"/>
    </row>
    <row r="1098" spans="2:2" x14ac:dyDescent="0.3">
      <c r="B1098" s="21"/>
    </row>
    <row r="1099" spans="2:2" x14ac:dyDescent="0.3">
      <c r="B1099" s="21"/>
    </row>
    <row r="1100" spans="2:2" x14ac:dyDescent="0.3">
      <c r="B1100" s="21"/>
    </row>
    <row r="1101" spans="2:2" x14ac:dyDescent="0.3">
      <c r="B1101" s="21"/>
    </row>
    <row r="1102" spans="2:2" x14ac:dyDescent="0.3">
      <c r="B1102" s="21"/>
    </row>
    <row r="1103" spans="2:2" x14ac:dyDescent="0.3">
      <c r="B1103" s="21"/>
    </row>
    <row r="1104" spans="2:2" x14ac:dyDescent="0.3">
      <c r="B1104" s="21"/>
    </row>
    <row r="1105" spans="2:2" x14ac:dyDescent="0.3">
      <c r="B1105" s="21"/>
    </row>
    <row r="1106" spans="2:2" x14ac:dyDescent="0.3">
      <c r="B1106" s="21"/>
    </row>
    <row r="1107" spans="2:2" x14ac:dyDescent="0.3">
      <c r="B1107" s="21"/>
    </row>
    <row r="1108" spans="2:2" x14ac:dyDescent="0.3">
      <c r="B1108" s="21"/>
    </row>
    <row r="1109" spans="2:2" x14ac:dyDescent="0.3">
      <c r="B1109" s="21"/>
    </row>
    <row r="1110" spans="2:2" x14ac:dyDescent="0.3">
      <c r="B1110" s="21"/>
    </row>
    <row r="1111" spans="2:2" x14ac:dyDescent="0.3">
      <c r="B1111" s="21"/>
    </row>
    <row r="1112" spans="2:2" x14ac:dyDescent="0.3">
      <c r="B1112" s="21"/>
    </row>
    <row r="1113" spans="2:2" x14ac:dyDescent="0.3">
      <c r="B1113" s="21"/>
    </row>
    <row r="1114" spans="2:2" x14ac:dyDescent="0.3">
      <c r="B1114" s="21"/>
    </row>
    <row r="1115" spans="2:2" x14ac:dyDescent="0.3">
      <c r="B1115" s="21"/>
    </row>
    <row r="1116" spans="2:2" x14ac:dyDescent="0.3">
      <c r="B1116" s="21"/>
    </row>
    <row r="1117" spans="2:2" x14ac:dyDescent="0.3">
      <c r="B1117" s="21"/>
    </row>
    <row r="1118" spans="2:2" x14ac:dyDescent="0.3">
      <c r="B1118" s="21"/>
    </row>
    <row r="1119" spans="2:2" x14ac:dyDescent="0.3">
      <c r="B1119" s="21"/>
    </row>
    <row r="1120" spans="2:2" x14ac:dyDescent="0.3">
      <c r="B1120" s="21"/>
    </row>
    <row r="1121" spans="2:2" x14ac:dyDescent="0.3">
      <c r="B1121" s="21"/>
    </row>
    <row r="1122" spans="2:2" x14ac:dyDescent="0.3">
      <c r="B1122" s="21"/>
    </row>
    <row r="1123" spans="2:2" x14ac:dyDescent="0.3">
      <c r="B1123" s="21"/>
    </row>
    <row r="1124" spans="2:2" x14ac:dyDescent="0.3">
      <c r="B1124" s="21"/>
    </row>
    <row r="1125" spans="2:2" x14ac:dyDescent="0.3">
      <c r="B1125" s="21"/>
    </row>
    <row r="1126" spans="2:2" x14ac:dyDescent="0.3">
      <c r="B1126" s="21"/>
    </row>
    <row r="1127" spans="2:2" x14ac:dyDescent="0.3">
      <c r="B1127" s="21"/>
    </row>
    <row r="1128" spans="2:2" x14ac:dyDescent="0.3">
      <c r="B1128" s="21"/>
    </row>
    <row r="1129" spans="2:2" x14ac:dyDescent="0.3">
      <c r="B1129" s="21"/>
    </row>
    <row r="1130" spans="2:2" x14ac:dyDescent="0.3">
      <c r="B1130" s="21"/>
    </row>
    <row r="1131" spans="2:2" x14ac:dyDescent="0.3">
      <c r="B1131" s="21"/>
    </row>
    <row r="1132" spans="2:2" x14ac:dyDescent="0.3">
      <c r="B1132" s="21"/>
    </row>
    <row r="1133" spans="2:2" x14ac:dyDescent="0.3">
      <c r="B1133" s="21"/>
    </row>
    <row r="1134" spans="2:2" x14ac:dyDescent="0.3">
      <c r="B1134" s="21"/>
    </row>
    <row r="1135" spans="2:2" x14ac:dyDescent="0.3">
      <c r="B1135" s="21"/>
    </row>
    <row r="1136" spans="2:2" x14ac:dyDescent="0.3">
      <c r="B1136" s="21"/>
    </row>
    <row r="1137" spans="2:2" x14ac:dyDescent="0.3">
      <c r="B1137" s="21"/>
    </row>
    <row r="1138" spans="2:2" x14ac:dyDescent="0.3">
      <c r="B1138" s="21"/>
    </row>
    <row r="1139" spans="2:2" x14ac:dyDescent="0.3">
      <c r="B1139" s="21"/>
    </row>
    <row r="1140" spans="2:2" x14ac:dyDescent="0.3">
      <c r="B1140" s="21"/>
    </row>
    <row r="1141" spans="2:2" x14ac:dyDescent="0.3">
      <c r="B1141" s="21"/>
    </row>
    <row r="1142" spans="2:2" x14ac:dyDescent="0.3">
      <c r="B1142" s="21"/>
    </row>
    <row r="1143" spans="2:2" x14ac:dyDescent="0.3">
      <c r="B1143" s="21"/>
    </row>
    <row r="1144" spans="2:2" x14ac:dyDescent="0.3">
      <c r="B1144" s="21"/>
    </row>
    <row r="1145" spans="2:2" x14ac:dyDescent="0.3">
      <c r="B1145" s="21"/>
    </row>
    <row r="1146" spans="2:2" x14ac:dyDescent="0.3">
      <c r="B1146" s="21"/>
    </row>
    <row r="1147" spans="2:2" x14ac:dyDescent="0.3">
      <c r="B1147" s="21"/>
    </row>
    <row r="1148" spans="2:2" x14ac:dyDescent="0.3">
      <c r="B1148" s="21"/>
    </row>
    <row r="1149" spans="2:2" x14ac:dyDescent="0.3">
      <c r="B1149" s="21"/>
    </row>
    <row r="1150" spans="2:2" x14ac:dyDescent="0.3">
      <c r="B1150" s="21"/>
    </row>
    <row r="1151" spans="2:2" x14ac:dyDescent="0.3">
      <c r="B1151" s="21"/>
    </row>
    <row r="1152" spans="2:2" x14ac:dyDescent="0.3">
      <c r="B1152" s="21"/>
    </row>
    <row r="1153" spans="2:2" x14ac:dyDescent="0.3">
      <c r="B1153" s="21"/>
    </row>
    <row r="1154" spans="2:2" x14ac:dyDescent="0.3">
      <c r="B1154" s="21"/>
    </row>
    <row r="1155" spans="2:2" x14ac:dyDescent="0.3">
      <c r="B1155" s="21"/>
    </row>
    <row r="1156" spans="2:2" x14ac:dyDescent="0.3">
      <c r="B1156" s="21"/>
    </row>
    <row r="1157" spans="2:2" x14ac:dyDescent="0.3">
      <c r="B1157" s="21"/>
    </row>
    <row r="1158" spans="2:2" x14ac:dyDescent="0.3">
      <c r="B1158" s="21"/>
    </row>
    <row r="1159" spans="2:2" x14ac:dyDescent="0.3">
      <c r="B1159" s="21"/>
    </row>
    <row r="1160" spans="2:2" x14ac:dyDescent="0.3">
      <c r="B1160" s="21"/>
    </row>
    <row r="1161" spans="2:2" x14ac:dyDescent="0.3">
      <c r="B1161" s="21"/>
    </row>
    <row r="1162" spans="2:2" x14ac:dyDescent="0.3">
      <c r="B1162" s="21"/>
    </row>
    <row r="1163" spans="2:2" x14ac:dyDescent="0.3">
      <c r="B1163" s="21"/>
    </row>
    <row r="1164" spans="2:2" x14ac:dyDescent="0.3">
      <c r="B1164" s="21"/>
    </row>
    <row r="1165" spans="2:2" x14ac:dyDescent="0.3">
      <c r="B1165" s="21"/>
    </row>
    <row r="1166" spans="2:2" x14ac:dyDescent="0.3">
      <c r="B1166" s="21"/>
    </row>
    <row r="1167" spans="2:2" x14ac:dyDescent="0.3">
      <c r="B1167" s="21"/>
    </row>
    <row r="1168" spans="2:2" x14ac:dyDescent="0.3">
      <c r="B1168" s="21"/>
    </row>
    <row r="1169" spans="2:2" x14ac:dyDescent="0.3">
      <c r="B1169" s="21"/>
    </row>
    <row r="1170" spans="2:2" x14ac:dyDescent="0.3">
      <c r="B1170" s="21"/>
    </row>
    <row r="1171" spans="2:2" x14ac:dyDescent="0.3">
      <c r="B1171" s="21"/>
    </row>
    <row r="1172" spans="2:2" x14ac:dyDescent="0.3">
      <c r="B1172" s="21"/>
    </row>
    <row r="1173" spans="2:2" x14ac:dyDescent="0.3">
      <c r="B1173" s="21"/>
    </row>
    <row r="1174" spans="2:2" x14ac:dyDescent="0.3">
      <c r="B1174" s="21"/>
    </row>
    <row r="1175" spans="2:2" x14ac:dyDescent="0.3">
      <c r="B1175" s="21"/>
    </row>
    <row r="1176" spans="2:2" x14ac:dyDescent="0.3">
      <c r="B1176" s="21"/>
    </row>
    <row r="1177" spans="2:2" x14ac:dyDescent="0.3">
      <c r="B1177" s="21"/>
    </row>
    <row r="1178" spans="2:2" x14ac:dyDescent="0.3">
      <c r="B1178" s="21"/>
    </row>
    <row r="1179" spans="2:2" x14ac:dyDescent="0.3">
      <c r="B1179" s="21"/>
    </row>
    <row r="1180" spans="2:2" x14ac:dyDescent="0.3">
      <c r="B1180" s="21"/>
    </row>
    <row r="1181" spans="2:2" x14ac:dyDescent="0.3">
      <c r="B1181" s="21"/>
    </row>
    <row r="1182" spans="2:2" x14ac:dyDescent="0.3">
      <c r="B1182" s="21"/>
    </row>
    <row r="1183" spans="2:2" x14ac:dyDescent="0.3">
      <c r="B1183" s="21"/>
    </row>
    <row r="1184" spans="2:2" x14ac:dyDescent="0.3">
      <c r="B1184" s="21"/>
    </row>
    <row r="1185" spans="2:2" x14ac:dyDescent="0.3">
      <c r="B1185" s="21"/>
    </row>
    <row r="1186" spans="2:2" x14ac:dyDescent="0.3">
      <c r="B1186" s="21"/>
    </row>
    <row r="1187" spans="2:2" x14ac:dyDescent="0.3">
      <c r="B1187" s="21"/>
    </row>
    <row r="1188" spans="2:2" x14ac:dyDescent="0.3">
      <c r="B1188" s="21"/>
    </row>
    <row r="1189" spans="2:2" x14ac:dyDescent="0.3">
      <c r="B1189" s="21"/>
    </row>
    <row r="1190" spans="2:2" x14ac:dyDescent="0.3">
      <c r="B1190" s="21"/>
    </row>
    <row r="1191" spans="2:2" x14ac:dyDescent="0.3">
      <c r="B1191" s="21"/>
    </row>
    <row r="1192" spans="2:2" x14ac:dyDescent="0.3">
      <c r="B1192" s="21"/>
    </row>
    <row r="1193" spans="2:2" x14ac:dyDescent="0.3">
      <c r="B1193" s="21"/>
    </row>
    <row r="1194" spans="2:2" x14ac:dyDescent="0.3">
      <c r="B1194" s="21"/>
    </row>
    <row r="1195" spans="2:2" x14ac:dyDescent="0.3">
      <c r="B1195" s="21"/>
    </row>
    <row r="1196" spans="2:2" x14ac:dyDescent="0.3">
      <c r="B1196" s="21"/>
    </row>
    <row r="1197" spans="2:2" x14ac:dyDescent="0.3">
      <c r="B1197" s="21"/>
    </row>
    <row r="1198" spans="2:2" x14ac:dyDescent="0.3">
      <c r="B1198" s="21"/>
    </row>
    <row r="1199" spans="2:2" x14ac:dyDescent="0.3">
      <c r="B1199" s="21"/>
    </row>
    <row r="1200" spans="2:2" x14ac:dyDescent="0.3">
      <c r="B1200" s="21"/>
    </row>
    <row r="1201" spans="2:2" x14ac:dyDescent="0.3">
      <c r="B1201" s="21"/>
    </row>
    <row r="1202" spans="2:2" x14ac:dyDescent="0.3">
      <c r="B1202" s="21"/>
    </row>
    <row r="1203" spans="2:2" x14ac:dyDescent="0.3">
      <c r="B1203" s="21"/>
    </row>
    <row r="1204" spans="2:2" x14ac:dyDescent="0.3">
      <c r="B1204" s="21"/>
    </row>
    <row r="1205" spans="2:2" x14ac:dyDescent="0.3">
      <c r="B1205" s="21"/>
    </row>
    <row r="1206" spans="2:2" x14ac:dyDescent="0.3">
      <c r="B1206" s="21"/>
    </row>
    <row r="1207" spans="2:2" x14ac:dyDescent="0.3">
      <c r="B1207" s="21"/>
    </row>
    <row r="1208" spans="2:2" x14ac:dyDescent="0.3">
      <c r="B1208" s="21"/>
    </row>
    <row r="1209" spans="2:2" x14ac:dyDescent="0.3">
      <c r="B1209" s="21"/>
    </row>
    <row r="1210" spans="2:2" x14ac:dyDescent="0.3">
      <c r="B1210" s="21"/>
    </row>
    <row r="1211" spans="2:2" x14ac:dyDescent="0.3">
      <c r="B1211" s="21"/>
    </row>
    <row r="1212" spans="2:2" x14ac:dyDescent="0.3">
      <c r="B1212" s="21"/>
    </row>
    <row r="1213" spans="2:2" x14ac:dyDescent="0.3">
      <c r="B1213" s="21"/>
    </row>
    <row r="1214" spans="2:2" x14ac:dyDescent="0.3">
      <c r="B1214" s="21"/>
    </row>
    <row r="1215" spans="2:2" x14ac:dyDescent="0.3">
      <c r="B1215" s="21"/>
    </row>
    <row r="1216" spans="2:2" x14ac:dyDescent="0.3">
      <c r="B1216" s="21"/>
    </row>
    <row r="1217" spans="2:2" x14ac:dyDescent="0.3">
      <c r="B1217" s="21"/>
    </row>
    <row r="1218" spans="2:2" x14ac:dyDescent="0.3">
      <c r="B1218" s="21"/>
    </row>
    <row r="1219" spans="2:2" x14ac:dyDescent="0.3">
      <c r="B1219" s="21"/>
    </row>
    <row r="1220" spans="2:2" x14ac:dyDescent="0.3">
      <c r="B1220" s="21"/>
    </row>
    <row r="1221" spans="2:2" x14ac:dyDescent="0.3">
      <c r="B1221" s="21"/>
    </row>
    <row r="1222" spans="2:2" x14ac:dyDescent="0.3">
      <c r="B1222" s="21"/>
    </row>
    <row r="1223" spans="2:2" x14ac:dyDescent="0.3">
      <c r="B1223" s="21"/>
    </row>
    <row r="1224" spans="2:2" x14ac:dyDescent="0.3">
      <c r="B1224" s="21"/>
    </row>
    <row r="1225" spans="2:2" x14ac:dyDescent="0.3">
      <c r="B1225" s="21"/>
    </row>
    <row r="1226" spans="2:2" x14ac:dyDescent="0.3">
      <c r="B1226" s="21"/>
    </row>
    <row r="1227" spans="2:2" x14ac:dyDescent="0.3">
      <c r="B1227" s="21"/>
    </row>
    <row r="1228" spans="2:2" x14ac:dyDescent="0.3">
      <c r="B1228" s="21"/>
    </row>
    <row r="1229" spans="2:2" x14ac:dyDescent="0.3">
      <c r="B1229" s="21"/>
    </row>
    <row r="1230" spans="2:2" x14ac:dyDescent="0.3">
      <c r="B1230" s="21"/>
    </row>
    <row r="1231" spans="2:2" x14ac:dyDescent="0.3">
      <c r="B1231" s="21"/>
    </row>
    <row r="1232" spans="2:2" x14ac:dyDescent="0.3">
      <c r="B1232" s="21"/>
    </row>
    <row r="1233" spans="2:2" x14ac:dyDescent="0.3">
      <c r="B1233" s="21"/>
    </row>
    <row r="1234" spans="2:2" x14ac:dyDescent="0.3">
      <c r="B1234" s="21"/>
    </row>
    <row r="1235" spans="2:2" x14ac:dyDescent="0.3">
      <c r="B1235" s="21"/>
    </row>
    <row r="1236" spans="2:2" x14ac:dyDescent="0.3">
      <c r="B1236" s="21"/>
    </row>
    <row r="1237" spans="2:2" x14ac:dyDescent="0.3">
      <c r="B1237" s="21"/>
    </row>
    <row r="1238" spans="2:2" x14ac:dyDescent="0.3">
      <c r="B1238" s="21"/>
    </row>
    <row r="1239" spans="2:2" x14ac:dyDescent="0.3">
      <c r="B1239" s="21"/>
    </row>
    <row r="1240" spans="2:2" x14ac:dyDescent="0.3">
      <c r="B1240" s="21"/>
    </row>
    <row r="1241" spans="2:2" x14ac:dyDescent="0.3">
      <c r="B1241" s="21"/>
    </row>
    <row r="1242" spans="2:2" x14ac:dyDescent="0.3">
      <c r="B1242" s="21"/>
    </row>
    <row r="1243" spans="2:2" x14ac:dyDescent="0.3">
      <c r="B1243" s="21"/>
    </row>
    <row r="1244" spans="2:2" x14ac:dyDescent="0.3">
      <c r="B1244" s="21"/>
    </row>
    <row r="1245" spans="2:2" x14ac:dyDescent="0.3">
      <c r="B1245" s="21"/>
    </row>
    <row r="1246" spans="2:2" x14ac:dyDescent="0.3">
      <c r="B1246" s="21"/>
    </row>
    <row r="1247" spans="2:2" x14ac:dyDescent="0.3">
      <c r="B1247" s="21"/>
    </row>
    <row r="1248" spans="2:2" x14ac:dyDescent="0.3">
      <c r="B1248" s="21"/>
    </row>
    <row r="1249" spans="2:2" x14ac:dyDescent="0.3">
      <c r="B1249" s="21"/>
    </row>
    <row r="1250" spans="2:2" x14ac:dyDescent="0.3">
      <c r="B1250" s="21"/>
    </row>
    <row r="1251" spans="2:2" x14ac:dyDescent="0.3">
      <c r="B1251" s="21"/>
    </row>
    <row r="1252" spans="2:2" x14ac:dyDescent="0.3">
      <c r="B1252" s="21"/>
    </row>
    <row r="1253" spans="2:2" x14ac:dyDescent="0.3">
      <c r="B1253" s="21"/>
    </row>
    <row r="1254" spans="2:2" x14ac:dyDescent="0.3">
      <c r="B1254" s="21"/>
    </row>
    <row r="1255" spans="2:2" x14ac:dyDescent="0.3">
      <c r="B1255" s="21"/>
    </row>
    <row r="1256" spans="2:2" x14ac:dyDescent="0.3">
      <c r="B1256" s="21"/>
    </row>
    <row r="1257" spans="2:2" x14ac:dyDescent="0.3">
      <c r="B1257" s="21"/>
    </row>
    <row r="1258" spans="2:2" x14ac:dyDescent="0.3">
      <c r="B1258" s="21"/>
    </row>
    <row r="1259" spans="2:2" x14ac:dyDescent="0.3">
      <c r="B1259" s="21"/>
    </row>
    <row r="1260" spans="2:2" x14ac:dyDescent="0.3">
      <c r="B1260" s="21"/>
    </row>
    <row r="1261" spans="2:2" x14ac:dyDescent="0.3">
      <c r="B1261" s="21"/>
    </row>
    <row r="1262" spans="2:2" x14ac:dyDescent="0.3">
      <c r="B1262" s="21"/>
    </row>
    <row r="1263" spans="2:2" x14ac:dyDescent="0.3">
      <c r="B1263" s="21"/>
    </row>
    <row r="1264" spans="2:2" x14ac:dyDescent="0.3">
      <c r="B1264" s="21"/>
    </row>
    <row r="1265" spans="2:2" x14ac:dyDescent="0.3">
      <c r="B1265" s="21"/>
    </row>
    <row r="1266" spans="2:2" x14ac:dyDescent="0.3">
      <c r="B1266" s="21"/>
    </row>
    <row r="1267" spans="2:2" x14ac:dyDescent="0.3">
      <c r="B1267" s="21"/>
    </row>
    <row r="1268" spans="2:2" x14ac:dyDescent="0.3">
      <c r="B1268" s="21"/>
    </row>
    <row r="1269" spans="2:2" x14ac:dyDescent="0.3">
      <c r="B1269" s="21"/>
    </row>
    <row r="1270" spans="2:2" x14ac:dyDescent="0.3">
      <c r="B1270" s="21"/>
    </row>
    <row r="1271" spans="2:2" x14ac:dyDescent="0.3">
      <c r="B1271" s="21"/>
    </row>
    <row r="1272" spans="2:2" x14ac:dyDescent="0.3">
      <c r="B1272" s="21"/>
    </row>
    <row r="1273" spans="2:2" x14ac:dyDescent="0.3">
      <c r="B1273" s="21"/>
    </row>
    <row r="1274" spans="2:2" x14ac:dyDescent="0.3">
      <c r="B1274" s="21"/>
    </row>
    <row r="1275" spans="2:2" x14ac:dyDescent="0.3">
      <c r="B1275" s="21"/>
    </row>
    <row r="1276" spans="2:2" x14ac:dyDescent="0.3">
      <c r="B1276" s="21"/>
    </row>
    <row r="1277" spans="2:2" x14ac:dyDescent="0.3">
      <c r="B1277" s="21"/>
    </row>
    <row r="1278" spans="2:2" x14ac:dyDescent="0.3">
      <c r="B1278" s="21"/>
    </row>
    <row r="1279" spans="2:2" x14ac:dyDescent="0.3">
      <c r="B1279" s="21"/>
    </row>
    <row r="1280" spans="2:2" x14ac:dyDescent="0.3">
      <c r="B1280" s="21"/>
    </row>
    <row r="1281" spans="2:2" x14ac:dyDescent="0.3">
      <c r="B1281" s="21"/>
    </row>
    <row r="1282" spans="2:2" x14ac:dyDescent="0.3">
      <c r="B1282" s="21"/>
    </row>
    <row r="1283" spans="2:2" x14ac:dyDescent="0.3">
      <c r="B1283" s="21"/>
    </row>
    <row r="1284" spans="2:2" x14ac:dyDescent="0.3">
      <c r="B1284" s="21"/>
    </row>
    <row r="1285" spans="2:2" x14ac:dyDescent="0.3">
      <c r="B1285" s="21"/>
    </row>
    <row r="1286" spans="2:2" x14ac:dyDescent="0.3">
      <c r="B1286" s="21"/>
    </row>
    <row r="1287" spans="2:2" x14ac:dyDescent="0.3">
      <c r="B1287" s="21"/>
    </row>
    <row r="1288" spans="2:2" x14ac:dyDescent="0.3">
      <c r="B1288" s="21"/>
    </row>
    <row r="1289" spans="2:2" x14ac:dyDescent="0.3">
      <c r="B1289" s="21"/>
    </row>
    <row r="1290" spans="2:2" x14ac:dyDescent="0.3">
      <c r="B1290" s="21"/>
    </row>
    <row r="1291" spans="2:2" x14ac:dyDescent="0.3">
      <c r="B1291" s="21"/>
    </row>
    <row r="1292" spans="2:2" x14ac:dyDescent="0.3">
      <c r="B1292" s="21"/>
    </row>
    <row r="1293" spans="2:2" x14ac:dyDescent="0.3">
      <c r="B1293" s="21"/>
    </row>
    <row r="1294" spans="2:2" x14ac:dyDescent="0.3">
      <c r="B1294" s="21"/>
    </row>
    <row r="1295" spans="2:2" x14ac:dyDescent="0.3">
      <c r="B1295" s="21"/>
    </row>
    <row r="1296" spans="2:2" x14ac:dyDescent="0.3">
      <c r="B1296" s="21"/>
    </row>
    <row r="1297" spans="2:2" x14ac:dyDescent="0.3">
      <c r="B1297" s="21"/>
    </row>
    <row r="1298" spans="2:2" x14ac:dyDescent="0.3">
      <c r="B1298" s="21"/>
    </row>
    <row r="1299" spans="2:2" x14ac:dyDescent="0.3">
      <c r="B1299" s="21"/>
    </row>
    <row r="1300" spans="2:2" x14ac:dyDescent="0.3">
      <c r="B1300" s="21"/>
    </row>
    <row r="1301" spans="2:2" x14ac:dyDescent="0.3">
      <c r="B1301" s="21"/>
    </row>
    <row r="1302" spans="2:2" x14ac:dyDescent="0.3">
      <c r="B1302" s="21"/>
    </row>
    <row r="1303" spans="2:2" x14ac:dyDescent="0.3">
      <c r="B1303" s="21"/>
    </row>
    <row r="1304" spans="2:2" x14ac:dyDescent="0.3">
      <c r="B1304" s="21"/>
    </row>
    <row r="1305" spans="2:2" x14ac:dyDescent="0.3">
      <c r="B1305" s="21"/>
    </row>
    <row r="1306" spans="2:2" x14ac:dyDescent="0.3">
      <c r="B1306" s="21"/>
    </row>
    <row r="1307" spans="2:2" x14ac:dyDescent="0.3">
      <c r="B1307" s="21"/>
    </row>
    <row r="1308" spans="2:2" x14ac:dyDescent="0.3">
      <c r="B1308" s="21"/>
    </row>
    <row r="1309" spans="2:2" x14ac:dyDescent="0.3">
      <c r="B1309" s="21"/>
    </row>
    <row r="1310" spans="2:2" x14ac:dyDescent="0.3">
      <c r="B1310" s="21"/>
    </row>
    <row r="1311" spans="2:2" x14ac:dyDescent="0.3">
      <c r="B1311" s="21"/>
    </row>
    <row r="1312" spans="2:2" x14ac:dyDescent="0.3">
      <c r="B1312" s="21"/>
    </row>
    <row r="1313" spans="2:2" x14ac:dyDescent="0.3">
      <c r="B1313" s="21"/>
    </row>
    <row r="1314" spans="2:2" x14ac:dyDescent="0.3">
      <c r="B1314" s="21"/>
    </row>
    <row r="1315" spans="2:2" x14ac:dyDescent="0.3">
      <c r="B1315" s="21"/>
    </row>
    <row r="1316" spans="2:2" x14ac:dyDescent="0.3">
      <c r="B1316" s="21"/>
    </row>
    <row r="1317" spans="2:2" x14ac:dyDescent="0.3">
      <c r="B1317" s="21"/>
    </row>
    <row r="1318" spans="2:2" x14ac:dyDescent="0.3">
      <c r="B1318" s="21"/>
    </row>
    <row r="1319" spans="2:2" x14ac:dyDescent="0.3">
      <c r="B1319" s="21"/>
    </row>
    <row r="1320" spans="2:2" x14ac:dyDescent="0.3">
      <c r="B1320" s="21"/>
    </row>
    <row r="1321" spans="2:2" x14ac:dyDescent="0.3">
      <c r="B1321" s="21"/>
    </row>
    <row r="1322" spans="2:2" x14ac:dyDescent="0.3">
      <c r="B1322" s="21"/>
    </row>
    <row r="1323" spans="2:2" x14ac:dyDescent="0.3">
      <c r="B1323" s="21"/>
    </row>
    <row r="1324" spans="2:2" x14ac:dyDescent="0.3">
      <c r="B1324" s="21"/>
    </row>
    <row r="1325" spans="2:2" x14ac:dyDescent="0.3">
      <c r="B1325" s="21"/>
    </row>
    <row r="1326" spans="2:2" x14ac:dyDescent="0.3">
      <c r="B1326" s="21"/>
    </row>
    <row r="1327" spans="2:2" x14ac:dyDescent="0.3">
      <c r="B1327" s="21"/>
    </row>
    <row r="1328" spans="2:2" x14ac:dyDescent="0.3">
      <c r="B1328" s="21"/>
    </row>
    <row r="1329" spans="2:2" x14ac:dyDescent="0.3">
      <c r="B1329" s="21"/>
    </row>
    <row r="1330" spans="2:2" x14ac:dyDescent="0.3">
      <c r="B1330" s="21"/>
    </row>
    <row r="1331" spans="2:2" x14ac:dyDescent="0.3">
      <c r="B1331" s="21"/>
    </row>
    <row r="1332" spans="2:2" x14ac:dyDescent="0.3">
      <c r="B1332" s="21"/>
    </row>
    <row r="1333" spans="2:2" x14ac:dyDescent="0.3">
      <c r="B1333" s="21"/>
    </row>
    <row r="1334" spans="2:2" x14ac:dyDescent="0.3">
      <c r="B1334" s="21"/>
    </row>
    <row r="1335" spans="2:2" x14ac:dyDescent="0.3">
      <c r="B1335" s="21"/>
    </row>
    <row r="1336" spans="2:2" x14ac:dyDescent="0.3">
      <c r="B1336" s="21"/>
    </row>
    <row r="1337" spans="2:2" x14ac:dyDescent="0.3">
      <c r="B1337" s="21"/>
    </row>
    <row r="1338" spans="2:2" x14ac:dyDescent="0.3">
      <c r="B1338" s="21"/>
    </row>
    <row r="1339" spans="2:2" x14ac:dyDescent="0.3">
      <c r="B1339" s="21"/>
    </row>
    <row r="1340" spans="2:2" x14ac:dyDescent="0.3">
      <c r="B1340" s="21"/>
    </row>
    <row r="1341" spans="2:2" x14ac:dyDescent="0.3">
      <c r="B1341" s="21"/>
    </row>
    <row r="1342" spans="2:2" x14ac:dyDescent="0.3">
      <c r="B1342" s="21"/>
    </row>
    <row r="1343" spans="2:2" x14ac:dyDescent="0.3">
      <c r="B1343" s="21"/>
    </row>
    <row r="1344" spans="2:2" x14ac:dyDescent="0.3">
      <c r="B1344" s="21"/>
    </row>
    <row r="1345" spans="2:2" x14ac:dyDescent="0.3">
      <c r="B1345" s="21"/>
    </row>
    <row r="1346" spans="2:2" x14ac:dyDescent="0.3">
      <c r="B1346" s="21"/>
    </row>
    <row r="1347" spans="2:2" x14ac:dyDescent="0.3">
      <c r="B1347" s="21"/>
    </row>
    <row r="1348" spans="2:2" x14ac:dyDescent="0.3">
      <c r="B1348" s="21"/>
    </row>
    <row r="1349" spans="2:2" x14ac:dyDescent="0.3">
      <c r="B1349" s="21"/>
    </row>
    <row r="1350" spans="2:2" x14ac:dyDescent="0.3">
      <c r="B1350" s="21"/>
    </row>
    <row r="1351" spans="2:2" x14ac:dyDescent="0.3">
      <c r="B1351" s="21"/>
    </row>
    <row r="1352" spans="2:2" x14ac:dyDescent="0.3">
      <c r="B1352" s="21"/>
    </row>
    <row r="1353" spans="2:2" x14ac:dyDescent="0.3">
      <c r="B1353" s="21"/>
    </row>
    <row r="1354" spans="2:2" x14ac:dyDescent="0.3">
      <c r="B1354" s="21"/>
    </row>
    <row r="1355" spans="2:2" x14ac:dyDescent="0.3">
      <c r="B1355" s="21"/>
    </row>
    <row r="1356" spans="2:2" x14ac:dyDescent="0.3">
      <c r="B1356" s="21"/>
    </row>
    <row r="1357" spans="2:2" x14ac:dyDescent="0.3">
      <c r="B1357" s="21"/>
    </row>
    <row r="1358" spans="2:2" x14ac:dyDescent="0.3">
      <c r="B1358" s="21"/>
    </row>
    <row r="1359" spans="2:2" x14ac:dyDescent="0.3">
      <c r="B1359" s="21"/>
    </row>
    <row r="1360" spans="2:2" x14ac:dyDescent="0.3">
      <c r="B1360" s="21"/>
    </row>
    <row r="1361" spans="2:2" x14ac:dyDescent="0.3">
      <c r="B1361" s="21"/>
    </row>
    <row r="1362" spans="2:2" x14ac:dyDescent="0.3">
      <c r="B1362" s="21"/>
    </row>
    <row r="1363" spans="2:2" x14ac:dyDescent="0.3">
      <c r="B1363" s="21"/>
    </row>
    <row r="1364" spans="2:2" x14ac:dyDescent="0.3">
      <c r="B1364" s="21"/>
    </row>
    <row r="1365" spans="2:2" x14ac:dyDescent="0.3">
      <c r="B1365" s="21"/>
    </row>
    <row r="1366" spans="2:2" x14ac:dyDescent="0.3">
      <c r="B1366" s="21"/>
    </row>
    <row r="1367" spans="2:2" x14ac:dyDescent="0.3">
      <c r="B1367" s="21"/>
    </row>
    <row r="1368" spans="2:2" x14ac:dyDescent="0.3">
      <c r="B1368" s="21"/>
    </row>
    <row r="1369" spans="2:2" x14ac:dyDescent="0.3">
      <c r="B1369" s="21"/>
    </row>
    <row r="1370" spans="2:2" x14ac:dyDescent="0.3">
      <c r="B1370" s="21"/>
    </row>
    <row r="1371" spans="2:2" x14ac:dyDescent="0.3">
      <c r="B1371" s="21"/>
    </row>
    <row r="1372" spans="2:2" x14ac:dyDescent="0.3">
      <c r="B1372" s="21"/>
    </row>
    <row r="1373" spans="2:2" x14ac:dyDescent="0.3">
      <c r="B1373" s="21"/>
    </row>
    <row r="1374" spans="2:2" x14ac:dyDescent="0.3">
      <c r="B1374" s="21"/>
    </row>
    <row r="1375" spans="2:2" x14ac:dyDescent="0.3">
      <c r="B1375" s="21"/>
    </row>
    <row r="1376" spans="2:2" x14ac:dyDescent="0.3">
      <c r="B1376" s="21"/>
    </row>
    <row r="1377" spans="2:2" x14ac:dyDescent="0.3">
      <c r="B1377" s="21"/>
    </row>
    <row r="1378" spans="2:2" x14ac:dyDescent="0.3">
      <c r="B1378" s="21"/>
    </row>
    <row r="1379" spans="2:2" x14ac:dyDescent="0.3">
      <c r="B1379" s="21"/>
    </row>
    <row r="1380" spans="2:2" x14ac:dyDescent="0.3">
      <c r="B1380" s="21"/>
    </row>
    <row r="1381" spans="2:2" x14ac:dyDescent="0.3">
      <c r="B1381" s="21"/>
    </row>
    <row r="1382" spans="2:2" x14ac:dyDescent="0.3">
      <c r="B1382" s="21"/>
    </row>
    <row r="1383" spans="2:2" x14ac:dyDescent="0.3">
      <c r="B1383" s="21"/>
    </row>
    <row r="1384" spans="2:2" x14ac:dyDescent="0.3">
      <c r="B1384" s="21"/>
    </row>
    <row r="1385" spans="2:2" x14ac:dyDescent="0.3">
      <c r="B1385" s="21"/>
    </row>
    <row r="1386" spans="2:2" x14ac:dyDescent="0.3">
      <c r="B1386" s="21"/>
    </row>
    <row r="1387" spans="2:2" x14ac:dyDescent="0.3">
      <c r="B1387" s="21"/>
    </row>
    <row r="1388" spans="2:2" x14ac:dyDescent="0.3">
      <c r="B1388" s="21"/>
    </row>
    <row r="1389" spans="2:2" x14ac:dyDescent="0.3">
      <c r="B1389" s="21"/>
    </row>
    <row r="1390" spans="2:2" x14ac:dyDescent="0.3">
      <c r="B1390" s="21"/>
    </row>
    <row r="1391" spans="2:2" x14ac:dyDescent="0.3">
      <c r="B1391" s="21"/>
    </row>
    <row r="1392" spans="2:2" x14ac:dyDescent="0.3">
      <c r="B1392" s="21"/>
    </row>
    <row r="1393" spans="2:2" x14ac:dyDescent="0.3">
      <c r="B1393" s="21"/>
    </row>
    <row r="1394" spans="2:2" x14ac:dyDescent="0.3">
      <c r="B1394" s="21"/>
    </row>
    <row r="1395" spans="2:2" x14ac:dyDescent="0.3">
      <c r="B1395" s="21"/>
    </row>
    <row r="1396" spans="2:2" x14ac:dyDescent="0.3">
      <c r="B1396" s="21"/>
    </row>
    <row r="1397" spans="2:2" x14ac:dyDescent="0.3">
      <c r="B1397" s="21"/>
    </row>
    <row r="1398" spans="2:2" x14ac:dyDescent="0.3">
      <c r="B1398" s="21"/>
    </row>
    <row r="1399" spans="2:2" x14ac:dyDescent="0.3">
      <c r="B1399" s="21"/>
    </row>
    <row r="1400" spans="2:2" x14ac:dyDescent="0.3">
      <c r="B1400" s="21"/>
    </row>
    <row r="1401" spans="2:2" x14ac:dyDescent="0.3">
      <c r="B1401" s="21"/>
    </row>
    <row r="1402" spans="2:2" x14ac:dyDescent="0.3">
      <c r="B1402" s="21"/>
    </row>
    <row r="1403" spans="2:2" x14ac:dyDescent="0.3">
      <c r="B1403" s="21"/>
    </row>
    <row r="1404" spans="2:2" x14ac:dyDescent="0.3">
      <c r="B1404" s="21"/>
    </row>
    <row r="1405" spans="2:2" x14ac:dyDescent="0.3">
      <c r="B1405" s="21"/>
    </row>
    <row r="1406" spans="2:2" x14ac:dyDescent="0.3">
      <c r="B1406" s="21"/>
    </row>
    <row r="1407" spans="2:2" x14ac:dyDescent="0.3">
      <c r="B1407" s="21"/>
    </row>
    <row r="1408" spans="2:2" x14ac:dyDescent="0.3">
      <c r="B1408" s="21"/>
    </row>
    <row r="1409" spans="2:2" x14ac:dyDescent="0.3">
      <c r="B1409" s="21"/>
    </row>
    <row r="1410" spans="2:2" x14ac:dyDescent="0.3">
      <c r="B1410" s="21"/>
    </row>
    <row r="1411" spans="2:2" x14ac:dyDescent="0.3">
      <c r="B1411" s="21"/>
    </row>
    <row r="1412" spans="2:2" x14ac:dyDescent="0.3">
      <c r="B1412" s="21"/>
    </row>
    <row r="1413" spans="2:2" x14ac:dyDescent="0.3">
      <c r="B1413" s="21"/>
    </row>
    <row r="1414" spans="2:2" x14ac:dyDescent="0.3">
      <c r="B1414" s="21"/>
    </row>
    <row r="1415" spans="2:2" x14ac:dyDescent="0.3">
      <c r="B1415" s="21"/>
    </row>
    <row r="1416" spans="2:2" x14ac:dyDescent="0.3">
      <c r="B1416" s="21"/>
    </row>
    <row r="1417" spans="2:2" x14ac:dyDescent="0.3">
      <c r="B1417" s="21"/>
    </row>
    <row r="1418" spans="2:2" x14ac:dyDescent="0.3">
      <c r="B1418" s="21"/>
    </row>
    <row r="1419" spans="2:2" x14ac:dyDescent="0.3">
      <c r="B1419" s="21"/>
    </row>
    <row r="1420" spans="2:2" x14ac:dyDescent="0.3">
      <c r="B1420" s="21"/>
    </row>
    <row r="1421" spans="2:2" x14ac:dyDescent="0.3">
      <c r="B1421" s="21"/>
    </row>
    <row r="1422" spans="2:2" x14ac:dyDescent="0.3">
      <c r="B1422" s="21"/>
    </row>
    <row r="1423" spans="2:2" x14ac:dyDescent="0.3">
      <c r="B1423" s="21"/>
    </row>
    <row r="1424" spans="2:2" x14ac:dyDescent="0.3">
      <c r="B1424" s="21"/>
    </row>
    <row r="1425" spans="2:2" x14ac:dyDescent="0.3">
      <c r="B1425" s="21"/>
    </row>
    <row r="1426" spans="2:2" x14ac:dyDescent="0.3">
      <c r="B1426" s="21"/>
    </row>
    <row r="1427" spans="2:2" x14ac:dyDescent="0.3">
      <c r="B1427" s="21"/>
    </row>
    <row r="1428" spans="2:2" x14ac:dyDescent="0.3">
      <c r="B1428" s="21"/>
    </row>
    <row r="1429" spans="2:2" x14ac:dyDescent="0.3">
      <c r="B1429" s="21"/>
    </row>
    <row r="1430" spans="2:2" x14ac:dyDescent="0.3">
      <c r="B1430" s="21"/>
    </row>
    <row r="1431" spans="2:2" x14ac:dyDescent="0.3">
      <c r="B1431" s="21"/>
    </row>
    <row r="1432" spans="2:2" x14ac:dyDescent="0.3">
      <c r="B1432" s="21"/>
    </row>
    <row r="1433" spans="2:2" x14ac:dyDescent="0.3">
      <c r="B1433" s="21"/>
    </row>
    <row r="1434" spans="2:2" x14ac:dyDescent="0.3">
      <c r="B1434" s="21"/>
    </row>
    <row r="1435" spans="2:2" x14ac:dyDescent="0.3">
      <c r="B1435" s="21"/>
    </row>
    <row r="1436" spans="2:2" x14ac:dyDescent="0.3">
      <c r="B1436" s="21"/>
    </row>
    <row r="1437" spans="2:2" x14ac:dyDescent="0.3">
      <c r="B1437" s="21"/>
    </row>
    <row r="1438" spans="2:2" x14ac:dyDescent="0.3">
      <c r="B1438" s="21"/>
    </row>
    <row r="1439" spans="2:2" x14ac:dyDescent="0.3">
      <c r="B1439" s="21"/>
    </row>
    <row r="1440" spans="2:2" x14ac:dyDescent="0.3">
      <c r="B1440" s="21"/>
    </row>
    <row r="1441" spans="2:2" x14ac:dyDescent="0.3">
      <c r="B1441" s="21"/>
    </row>
    <row r="1442" spans="2:2" x14ac:dyDescent="0.3">
      <c r="B1442" s="21"/>
    </row>
    <row r="1443" spans="2:2" x14ac:dyDescent="0.3">
      <c r="B1443" s="21"/>
    </row>
    <row r="1444" spans="2:2" x14ac:dyDescent="0.3">
      <c r="B1444" s="21"/>
    </row>
    <row r="1445" spans="2:2" x14ac:dyDescent="0.3">
      <c r="B1445" s="21"/>
    </row>
    <row r="1446" spans="2:2" x14ac:dyDescent="0.3">
      <c r="B1446" s="21"/>
    </row>
    <row r="1447" spans="2:2" x14ac:dyDescent="0.3">
      <c r="B1447" s="21"/>
    </row>
    <row r="1448" spans="2:2" x14ac:dyDescent="0.3">
      <c r="B1448" s="21"/>
    </row>
    <row r="1449" spans="2:2" x14ac:dyDescent="0.3">
      <c r="B1449" s="21"/>
    </row>
    <row r="1450" spans="2:2" x14ac:dyDescent="0.3">
      <c r="B1450" s="21"/>
    </row>
    <row r="1451" spans="2:2" x14ac:dyDescent="0.3">
      <c r="B1451" s="21"/>
    </row>
    <row r="1452" spans="2:2" x14ac:dyDescent="0.3">
      <c r="B1452" s="21"/>
    </row>
    <row r="1453" spans="2:2" x14ac:dyDescent="0.3">
      <c r="B1453" s="21"/>
    </row>
    <row r="1454" spans="2:2" x14ac:dyDescent="0.3">
      <c r="B1454" s="21"/>
    </row>
    <row r="1455" spans="2:2" x14ac:dyDescent="0.3">
      <c r="B1455" s="21"/>
    </row>
    <row r="1456" spans="2:2" x14ac:dyDescent="0.3">
      <c r="B1456" s="21"/>
    </row>
    <row r="1457" spans="2:2" x14ac:dyDescent="0.3">
      <c r="B1457" s="21"/>
    </row>
    <row r="1458" spans="2:2" x14ac:dyDescent="0.3">
      <c r="B1458" s="21"/>
    </row>
    <row r="1459" spans="2:2" x14ac:dyDescent="0.3">
      <c r="B1459" s="21"/>
    </row>
    <row r="1460" spans="2:2" x14ac:dyDescent="0.3">
      <c r="B1460" s="21"/>
    </row>
    <row r="1461" spans="2:2" x14ac:dyDescent="0.3">
      <c r="B1461" s="21"/>
    </row>
    <row r="1462" spans="2:2" x14ac:dyDescent="0.3">
      <c r="B1462" s="21"/>
    </row>
    <row r="1463" spans="2:2" x14ac:dyDescent="0.3">
      <c r="B1463" s="21"/>
    </row>
    <row r="1464" spans="2:2" x14ac:dyDescent="0.3">
      <c r="B1464" s="21"/>
    </row>
    <row r="1465" spans="2:2" x14ac:dyDescent="0.3">
      <c r="B1465" s="21"/>
    </row>
    <row r="1466" spans="2:2" x14ac:dyDescent="0.3">
      <c r="B1466" s="21"/>
    </row>
    <row r="1467" spans="2:2" x14ac:dyDescent="0.3">
      <c r="B1467" s="21"/>
    </row>
    <row r="1468" spans="2:2" x14ac:dyDescent="0.3">
      <c r="B1468" s="21"/>
    </row>
    <row r="1469" spans="2:2" x14ac:dyDescent="0.3">
      <c r="B1469" s="21"/>
    </row>
    <row r="1470" spans="2:2" x14ac:dyDescent="0.3">
      <c r="B1470" s="21"/>
    </row>
    <row r="1471" spans="2:2" x14ac:dyDescent="0.3">
      <c r="B1471" s="21"/>
    </row>
    <row r="1472" spans="2:2" x14ac:dyDescent="0.3">
      <c r="B1472" s="21"/>
    </row>
    <row r="1473" spans="2:2" x14ac:dyDescent="0.3">
      <c r="B1473" s="21"/>
    </row>
    <row r="1474" spans="2:2" x14ac:dyDescent="0.3">
      <c r="B1474" s="21"/>
    </row>
    <row r="1475" spans="2:2" x14ac:dyDescent="0.3">
      <c r="B1475" s="21"/>
    </row>
    <row r="1476" spans="2:2" x14ac:dyDescent="0.3">
      <c r="B1476" s="21"/>
    </row>
    <row r="1477" spans="2:2" x14ac:dyDescent="0.3">
      <c r="B1477" s="21"/>
    </row>
    <row r="1478" spans="2:2" x14ac:dyDescent="0.3">
      <c r="B1478" s="21"/>
    </row>
    <row r="1479" spans="2:2" x14ac:dyDescent="0.3">
      <c r="B1479" s="21"/>
    </row>
    <row r="1480" spans="2:2" x14ac:dyDescent="0.3">
      <c r="B1480" s="21"/>
    </row>
    <row r="1481" spans="2:2" x14ac:dyDescent="0.3">
      <c r="B1481" s="21"/>
    </row>
    <row r="1482" spans="2:2" x14ac:dyDescent="0.3">
      <c r="B1482" s="21"/>
    </row>
    <row r="1483" spans="2:2" x14ac:dyDescent="0.3">
      <c r="B1483" s="21"/>
    </row>
    <row r="1484" spans="2:2" x14ac:dyDescent="0.3">
      <c r="B1484" s="21"/>
    </row>
    <row r="1485" spans="2:2" x14ac:dyDescent="0.3">
      <c r="B1485" s="21"/>
    </row>
    <row r="1486" spans="2:2" x14ac:dyDescent="0.3">
      <c r="B1486" s="21"/>
    </row>
    <row r="1487" spans="2:2" x14ac:dyDescent="0.3">
      <c r="B1487" s="21"/>
    </row>
    <row r="1488" spans="2:2" x14ac:dyDescent="0.3">
      <c r="B1488" s="21"/>
    </row>
    <row r="1489" spans="2:2" x14ac:dyDescent="0.3">
      <c r="B1489" s="21"/>
    </row>
    <row r="1490" spans="2:2" x14ac:dyDescent="0.3">
      <c r="B1490" s="21"/>
    </row>
    <row r="1491" spans="2:2" x14ac:dyDescent="0.3">
      <c r="B1491" s="21"/>
    </row>
    <row r="1492" spans="2:2" x14ac:dyDescent="0.3">
      <c r="B1492" s="21"/>
    </row>
    <row r="1493" spans="2:2" x14ac:dyDescent="0.3">
      <c r="B1493" s="21"/>
    </row>
    <row r="1494" spans="2:2" x14ac:dyDescent="0.3">
      <c r="B1494" s="21"/>
    </row>
    <row r="1495" spans="2:2" x14ac:dyDescent="0.3">
      <c r="B1495" s="21"/>
    </row>
    <row r="1496" spans="2:2" x14ac:dyDescent="0.3">
      <c r="B1496" s="21"/>
    </row>
    <row r="1497" spans="2:2" x14ac:dyDescent="0.3">
      <c r="B1497" s="21"/>
    </row>
    <row r="1498" spans="2:2" x14ac:dyDescent="0.3">
      <c r="B1498" s="21"/>
    </row>
    <row r="1499" spans="2:2" x14ac:dyDescent="0.3">
      <c r="B1499" s="21"/>
    </row>
    <row r="1500" spans="2:2" x14ac:dyDescent="0.3">
      <c r="B1500" s="21"/>
    </row>
    <row r="1501" spans="2:2" x14ac:dyDescent="0.3">
      <c r="B1501" s="21"/>
    </row>
    <row r="1502" spans="2:2" x14ac:dyDescent="0.3">
      <c r="B1502" s="21"/>
    </row>
    <row r="1503" spans="2:2" x14ac:dyDescent="0.3">
      <c r="B1503" s="21"/>
    </row>
    <row r="1504" spans="2:2" x14ac:dyDescent="0.3">
      <c r="B1504" s="21"/>
    </row>
    <row r="1505" spans="2:2" x14ac:dyDescent="0.3">
      <c r="B1505" s="21"/>
    </row>
    <row r="1506" spans="2:2" x14ac:dyDescent="0.3">
      <c r="B1506" s="21"/>
    </row>
    <row r="1507" spans="2:2" x14ac:dyDescent="0.3">
      <c r="B1507" s="21"/>
    </row>
    <row r="1508" spans="2:2" x14ac:dyDescent="0.3">
      <c r="B1508" s="21"/>
    </row>
    <row r="1509" spans="2:2" x14ac:dyDescent="0.3">
      <c r="B1509" s="21"/>
    </row>
    <row r="1510" spans="2:2" x14ac:dyDescent="0.3">
      <c r="B1510" s="21"/>
    </row>
    <row r="1511" spans="2:2" x14ac:dyDescent="0.3">
      <c r="B1511" s="21"/>
    </row>
    <row r="1512" spans="2:2" x14ac:dyDescent="0.3">
      <c r="B1512" s="21"/>
    </row>
    <row r="1513" spans="2:2" x14ac:dyDescent="0.3">
      <c r="B1513" s="21"/>
    </row>
    <row r="1514" spans="2:2" x14ac:dyDescent="0.3">
      <c r="B1514" s="21"/>
    </row>
    <row r="1515" spans="2:2" x14ac:dyDescent="0.3">
      <c r="B1515" s="21"/>
    </row>
    <row r="1516" spans="2:2" x14ac:dyDescent="0.3">
      <c r="B1516" s="21"/>
    </row>
    <row r="1517" spans="2:2" x14ac:dyDescent="0.3">
      <c r="B1517" s="21"/>
    </row>
    <row r="1518" spans="2:2" x14ac:dyDescent="0.3">
      <c r="B1518" s="21"/>
    </row>
    <row r="1519" spans="2:2" x14ac:dyDescent="0.3">
      <c r="B1519" s="21"/>
    </row>
    <row r="1520" spans="2:2" x14ac:dyDescent="0.3">
      <c r="B1520" s="21"/>
    </row>
    <row r="1521" spans="2:2" x14ac:dyDescent="0.3">
      <c r="B1521" s="21"/>
    </row>
    <row r="1522" spans="2:2" x14ac:dyDescent="0.3">
      <c r="B1522" s="21"/>
    </row>
    <row r="1523" spans="2:2" x14ac:dyDescent="0.3">
      <c r="B1523" s="21"/>
    </row>
    <row r="1524" spans="2:2" x14ac:dyDescent="0.3">
      <c r="B1524" s="21"/>
    </row>
    <row r="1525" spans="2:2" x14ac:dyDescent="0.3">
      <c r="B1525" s="21"/>
    </row>
    <row r="1526" spans="2:2" x14ac:dyDescent="0.3">
      <c r="B1526" s="21"/>
    </row>
    <row r="1527" spans="2:2" x14ac:dyDescent="0.3">
      <c r="B1527" s="21"/>
    </row>
    <row r="1528" spans="2:2" x14ac:dyDescent="0.3">
      <c r="B1528" s="21"/>
    </row>
    <row r="1529" spans="2:2" x14ac:dyDescent="0.3">
      <c r="B1529" s="21"/>
    </row>
    <row r="1530" spans="2:2" x14ac:dyDescent="0.3">
      <c r="B1530" s="21"/>
    </row>
    <row r="1531" spans="2:2" x14ac:dyDescent="0.3">
      <c r="B1531" s="21"/>
    </row>
    <row r="1532" spans="2:2" x14ac:dyDescent="0.3">
      <c r="B1532" s="21"/>
    </row>
    <row r="1533" spans="2:2" x14ac:dyDescent="0.3">
      <c r="B1533" s="21"/>
    </row>
    <row r="1534" spans="2:2" x14ac:dyDescent="0.3">
      <c r="B1534" s="21"/>
    </row>
    <row r="1535" spans="2:2" x14ac:dyDescent="0.3">
      <c r="B1535" s="21"/>
    </row>
    <row r="1536" spans="2:2" x14ac:dyDescent="0.3">
      <c r="B1536" s="21"/>
    </row>
    <row r="1537" spans="2:2" x14ac:dyDescent="0.3">
      <c r="B1537" s="21"/>
    </row>
    <row r="1538" spans="2:2" x14ac:dyDescent="0.3">
      <c r="B1538" s="21"/>
    </row>
    <row r="1539" spans="2:2" x14ac:dyDescent="0.3">
      <c r="B1539" s="21"/>
    </row>
    <row r="1540" spans="2:2" x14ac:dyDescent="0.3">
      <c r="B1540" s="21"/>
    </row>
    <row r="1541" spans="2:2" x14ac:dyDescent="0.3">
      <c r="B1541" s="21"/>
    </row>
    <row r="1542" spans="2:2" x14ac:dyDescent="0.3">
      <c r="B1542" s="21"/>
    </row>
    <row r="1543" spans="2:2" x14ac:dyDescent="0.3">
      <c r="B1543" s="21"/>
    </row>
    <row r="1544" spans="2:2" x14ac:dyDescent="0.3">
      <c r="B1544" s="21"/>
    </row>
    <row r="1545" spans="2:2" x14ac:dyDescent="0.3">
      <c r="B1545" s="21"/>
    </row>
    <row r="1546" spans="2:2" x14ac:dyDescent="0.3">
      <c r="B1546" s="21"/>
    </row>
    <row r="1547" spans="2:2" x14ac:dyDescent="0.3">
      <c r="B1547" s="21"/>
    </row>
    <row r="1548" spans="2:2" x14ac:dyDescent="0.3">
      <c r="B1548" s="21"/>
    </row>
    <row r="1549" spans="2:2" x14ac:dyDescent="0.3">
      <c r="B1549" s="21"/>
    </row>
    <row r="1550" spans="2:2" x14ac:dyDescent="0.3">
      <c r="B1550" s="21"/>
    </row>
    <row r="1551" spans="2:2" x14ac:dyDescent="0.3">
      <c r="B1551" s="21"/>
    </row>
    <row r="1552" spans="2:2" x14ac:dyDescent="0.3">
      <c r="B1552" s="21"/>
    </row>
    <row r="1553" spans="2:2" x14ac:dyDescent="0.3">
      <c r="B1553" s="21"/>
    </row>
    <row r="1554" spans="2:2" x14ac:dyDescent="0.3">
      <c r="B1554" s="21"/>
    </row>
    <row r="1555" spans="2:2" x14ac:dyDescent="0.3">
      <c r="B1555" s="21"/>
    </row>
    <row r="1556" spans="2:2" x14ac:dyDescent="0.3">
      <c r="B1556" s="21"/>
    </row>
    <row r="1557" spans="2:2" x14ac:dyDescent="0.3">
      <c r="B1557" s="21"/>
    </row>
    <row r="1558" spans="2:2" x14ac:dyDescent="0.3">
      <c r="B1558" s="21"/>
    </row>
    <row r="1559" spans="2:2" x14ac:dyDescent="0.3">
      <c r="B1559" s="21"/>
    </row>
    <row r="1560" spans="2:2" x14ac:dyDescent="0.3">
      <c r="B1560" s="21"/>
    </row>
    <row r="1561" spans="2:2" x14ac:dyDescent="0.3">
      <c r="B1561" s="21"/>
    </row>
    <row r="1562" spans="2:2" x14ac:dyDescent="0.3">
      <c r="B1562" s="21"/>
    </row>
    <row r="1563" spans="2:2" x14ac:dyDescent="0.3">
      <c r="B1563" s="21"/>
    </row>
    <row r="1564" spans="2:2" x14ac:dyDescent="0.3">
      <c r="B1564" s="21"/>
    </row>
    <row r="1565" spans="2:2" x14ac:dyDescent="0.3">
      <c r="B1565" s="21"/>
    </row>
    <row r="1566" spans="2:2" x14ac:dyDescent="0.3">
      <c r="B1566" s="21"/>
    </row>
    <row r="1567" spans="2:2" x14ac:dyDescent="0.3">
      <c r="B1567" s="21"/>
    </row>
    <row r="1568" spans="2:2" x14ac:dyDescent="0.3">
      <c r="B1568" s="21"/>
    </row>
    <row r="1569" spans="2:2" x14ac:dyDescent="0.3">
      <c r="B1569" s="21"/>
    </row>
    <row r="1570" spans="2:2" x14ac:dyDescent="0.3">
      <c r="B1570" s="21"/>
    </row>
    <row r="1571" spans="2:2" x14ac:dyDescent="0.3">
      <c r="B1571" s="21"/>
    </row>
    <row r="1572" spans="2:2" x14ac:dyDescent="0.3">
      <c r="B1572" s="21"/>
    </row>
    <row r="1573" spans="2:2" x14ac:dyDescent="0.3">
      <c r="B1573" s="21"/>
    </row>
    <row r="1574" spans="2:2" x14ac:dyDescent="0.3">
      <c r="B1574" s="21"/>
    </row>
    <row r="1575" spans="2:2" x14ac:dyDescent="0.3">
      <c r="B1575" s="21"/>
    </row>
    <row r="1576" spans="2:2" x14ac:dyDescent="0.3">
      <c r="B1576" s="21"/>
    </row>
    <row r="1577" spans="2:2" x14ac:dyDescent="0.3">
      <c r="B1577" s="21"/>
    </row>
    <row r="1578" spans="2:2" x14ac:dyDescent="0.3">
      <c r="B1578" s="21"/>
    </row>
    <row r="1579" spans="2:2" x14ac:dyDescent="0.3">
      <c r="B1579" s="21"/>
    </row>
    <row r="1580" spans="2:2" x14ac:dyDescent="0.3">
      <c r="B1580" s="21"/>
    </row>
    <row r="1581" spans="2:2" x14ac:dyDescent="0.3">
      <c r="B1581" s="21"/>
    </row>
    <row r="1582" spans="2:2" x14ac:dyDescent="0.3">
      <c r="B1582" s="21"/>
    </row>
    <row r="1583" spans="2:2" x14ac:dyDescent="0.3">
      <c r="B1583" s="21"/>
    </row>
    <row r="1584" spans="2:2" x14ac:dyDescent="0.3">
      <c r="B1584" s="21"/>
    </row>
    <row r="1585" spans="2:2" x14ac:dyDescent="0.3">
      <c r="B1585" s="21"/>
    </row>
    <row r="1586" spans="2:2" x14ac:dyDescent="0.3">
      <c r="B1586" s="21"/>
    </row>
    <row r="1587" spans="2:2" x14ac:dyDescent="0.3">
      <c r="B1587" s="21"/>
    </row>
    <row r="1588" spans="2:2" x14ac:dyDescent="0.3">
      <c r="B1588" s="21"/>
    </row>
    <row r="1589" spans="2:2" x14ac:dyDescent="0.3">
      <c r="B1589" s="21"/>
    </row>
    <row r="1590" spans="2:2" x14ac:dyDescent="0.3">
      <c r="B1590" s="21"/>
    </row>
    <row r="1591" spans="2:2" x14ac:dyDescent="0.3">
      <c r="B1591" s="21"/>
    </row>
    <row r="1592" spans="2:2" x14ac:dyDescent="0.3">
      <c r="B1592" s="21"/>
    </row>
    <row r="1593" spans="2:2" x14ac:dyDescent="0.3">
      <c r="B1593" s="21"/>
    </row>
    <row r="1594" spans="2:2" x14ac:dyDescent="0.3">
      <c r="B1594" s="21"/>
    </row>
    <row r="1595" spans="2:2" x14ac:dyDescent="0.3">
      <c r="B1595" s="21"/>
    </row>
    <row r="1596" spans="2:2" x14ac:dyDescent="0.3">
      <c r="B1596" s="21"/>
    </row>
    <row r="1597" spans="2:2" x14ac:dyDescent="0.3">
      <c r="B1597" s="21"/>
    </row>
    <row r="1598" spans="2:2" x14ac:dyDescent="0.3">
      <c r="B1598" s="21"/>
    </row>
    <row r="1599" spans="2:2" x14ac:dyDescent="0.3">
      <c r="B1599" s="21"/>
    </row>
    <row r="1600" spans="2:2" x14ac:dyDescent="0.3">
      <c r="B1600" s="21"/>
    </row>
    <row r="1601" spans="2:2" x14ac:dyDescent="0.3">
      <c r="B1601" s="21"/>
    </row>
    <row r="1602" spans="2:2" x14ac:dyDescent="0.3">
      <c r="B1602" s="21"/>
    </row>
    <row r="1603" spans="2:2" x14ac:dyDescent="0.3">
      <c r="B1603" s="21"/>
    </row>
    <row r="1604" spans="2:2" x14ac:dyDescent="0.3">
      <c r="B1604" s="21"/>
    </row>
    <row r="1605" spans="2:2" x14ac:dyDescent="0.3">
      <c r="B1605" s="21"/>
    </row>
    <row r="1606" spans="2:2" x14ac:dyDescent="0.3">
      <c r="B1606" s="21"/>
    </row>
    <row r="1607" spans="2:2" x14ac:dyDescent="0.3">
      <c r="B1607" s="21"/>
    </row>
    <row r="1608" spans="2:2" x14ac:dyDescent="0.3">
      <c r="B1608" s="21"/>
    </row>
    <row r="1609" spans="2:2" x14ac:dyDescent="0.3">
      <c r="B1609" s="21"/>
    </row>
    <row r="1610" spans="2:2" x14ac:dyDescent="0.3">
      <c r="B1610" s="21"/>
    </row>
    <row r="1611" spans="2:2" x14ac:dyDescent="0.3">
      <c r="B1611" s="21"/>
    </row>
    <row r="1612" spans="2:2" x14ac:dyDescent="0.3">
      <c r="B1612" s="21"/>
    </row>
    <row r="1613" spans="2:2" x14ac:dyDescent="0.3">
      <c r="B1613" s="21"/>
    </row>
    <row r="1614" spans="2:2" x14ac:dyDescent="0.3">
      <c r="B1614" s="21"/>
    </row>
    <row r="1615" spans="2:2" x14ac:dyDescent="0.3">
      <c r="B1615" s="21"/>
    </row>
    <row r="1616" spans="2:2" x14ac:dyDescent="0.3">
      <c r="B1616" s="21"/>
    </row>
    <row r="1617" spans="2:2" x14ac:dyDescent="0.3">
      <c r="B1617" s="21"/>
    </row>
    <row r="1618" spans="2:2" x14ac:dyDescent="0.3">
      <c r="B1618" s="21"/>
    </row>
    <row r="1619" spans="2:2" x14ac:dyDescent="0.3">
      <c r="B1619" s="21"/>
    </row>
    <row r="1620" spans="2:2" x14ac:dyDescent="0.3">
      <c r="B1620" s="21"/>
    </row>
    <row r="1621" spans="2:2" x14ac:dyDescent="0.3">
      <c r="B1621" s="21"/>
    </row>
    <row r="1622" spans="2:2" x14ac:dyDescent="0.3">
      <c r="B1622" s="21"/>
    </row>
    <row r="1623" spans="2:2" x14ac:dyDescent="0.3">
      <c r="B1623" s="21"/>
    </row>
    <row r="1624" spans="2:2" x14ac:dyDescent="0.3">
      <c r="B1624" s="21"/>
    </row>
    <row r="1625" spans="2:2" x14ac:dyDescent="0.3">
      <c r="B1625" s="21"/>
    </row>
    <row r="1626" spans="2:2" x14ac:dyDescent="0.3">
      <c r="B1626" s="21"/>
    </row>
    <row r="1627" spans="2:2" x14ac:dyDescent="0.3">
      <c r="B1627" s="21"/>
    </row>
    <row r="1628" spans="2:2" x14ac:dyDescent="0.3">
      <c r="B1628" s="21"/>
    </row>
    <row r="1629" spans="2:2" x14ac:dyDescent="0.3">
      <c r="B1629" s="21"/>
    </row>
    <row r="1630" spans="2:2" x14ac:dyDescent="0.3">
      <c r="B1630" s="21"/>
    </row>
    <row r="1631" spans="2:2" x14ac:dyDescent="0.3">
      <c r="B1631" s="21"/>
    </row>
    <row r="1632" spans="2:2" x14ac:dyDescent="0.3">
      <c r="B1632" s="21"/>
    </row>
    <row r="1633" spans="2:2" x14ac:dyDescent="0.3">
      <c r="B1633" s="21"/>
    </row>
    <row r="1634" spans="2:2" x14ac:dyDescent="0.3">
      <c r="B1634" s="21"/>
    </row>
    <row r="1635" spans="2:2" x14ac:dyDescent="0.3">
      <c r="B1635" s="21"/>
    </row>
    <row r="1636" spans="2:2" x14ac:dyDescent="0.3">
      <c r="B1636" s="21"/>
    </row>
    <row r="1637" spans="2:2" x14ac:dyDescent="0.3">
      <c r="B1637" s="21"/>
    </row>
    <row r="1638" spans="2:2" x14ac:dyDescent="0.3">
      <c r="B1638" s="21"/>
    </row>
    <row r="1639" spans="2:2" x14ac:dyDescent="0.3">
      <c r="B1639" s="21"/>
    </row>
    <row r="1640" spans="2:2" x14ac:dyDescent="0.3">
      <c r="B1640" s="21"/>
    </row>
    <row r="1641" spans="2:2" x14ac:dyDescent="0.3">
      <c r="B1641" s="21"/>
    </row>
    <row r="1642" spans="2:2" x14ac:dyDescent="0.3">
      <c r="B1642" s="21"/>
    </row>
    <row r="1643" spans="2:2" x14ac:dyDescent="0.3">
      <c r="B1643" s="21"/>
    </row>
    <row r="1644" spans="2:2" x14ac:dyDescent="0.3">
      <c r="B1644" s="21"/>
    </row>
    <row r="1645" spans="2:2" x14ac:dyDescent="0.3">
      <c r="B1645" s="21"/>
    </row>
    <row r="1646" spans="2:2" x14ac:dyDescent="0.3">
      <c r="B1646" s="21"/>
    </row>
    <row r="1647" spans="2:2" x14ac:dyDescent="0.3">
      <c r="B1647" s="21"/>
    </row>
    <row r="1648" spans="2:2" x14ac:dyDescent="0.3">
      <c r="B1648" s="21"/>
    </row>
    <row r="1649" spans="2:2" x14ac:dyDescent="0.3">
      <c r="B1649" s="21"/>
    </row>
    <row r="1650" spans="2:2" x14ac:dyDescent="0.3">
      <c r="B1650" s="21"/>
    </row>
    <row r="1651" spans="2:2" x14ac:dyDescent="0.3">
      <c r="B1651" s="21"/>
    </row>
    <row r="1652" spans="2:2" x14ac:dyDescent="0.3">
      <c r="B1652" s="21"/>
    </row>
    <row r="1653" spans="2:2" x14ac:dyDescent="0.3">
      <c r="B1653" s="21"/>
    </row>
    <row r="1654" spans="2:2" x14ac:dyDescent="0.3">
      <c r="B1654" s="21"/>
    </row>
    <row r="1655" spans="2:2" x14ac:dyDescent="0.3">
      <c r="B1655" s="21"/>
    </row>
    <row r="1656" spans="2:2" x14ac:dyDescent="0.3">
      <c r="B1656" s="21"/>
    </row>
    <row r="1657" spans="2:2" x14ac:dyDescent="0.3">
      <c r="B1657" s="21"/>
    </row>
    <row r="1658" spans="2:2" x14ac:dyDescent="0.3">
      <c r="B1658" s="21"/>
    </row>
    <row r="1659" spans="2:2" x14ac:dyDescent="0.3">
      <c r="B1659" s="21"/>
    </row>
    <row r="1660" spans="2:2" x14ac:dyDescent="0.3">
      <c r="B1660" s="21"/>
    </row>
    <row r="1661" spans="2:2" x14ac:dyDescent="0.3">
      <c r="B1661" s="21"/>
    </row>
    <row r="1662" spans="2:2" x14ac:dyDescent="0.3">
      <c r="B1662" s="21"/>
    </row>
    <row r="1663" spans="2:2" x14ac:dyDescent="0.3">
      <c r="B1663" s="21"/>
    </row>
    <row r="1664" spans="2:2" x14ac:dyDescent="0.3">
      <c r="B1664" s="21"/>
    </row>
  </sheetData>
  <pageMargins left="0.7" right="0.7" top="0.75" bottom="0.75" header="0.3" footer="0.3"/>
  <pageSetup paperSize="9" scale="3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H161"/>
  <sheetViews>
    <sheetView showGridLines="0" showRowColHeaders="0" workbookViewId="0">
      <selection activeCell="C6" sqref="C6"/>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1</v>
      </c>
      <c r="E2" s="132"/>
      <c r="F2" s="2"/>
    </row>
    <row r="3" spans="3:8" ht="13.05" customHeight="1" x14ac:dyDescent="0.3">
      <c r="C3" s="86" t="s">
        <v>2</v>
      </c>
      <c r="D3" s="132" t="s">
        <v>3</v>
      </c>
      <c r="E3" s="132"/>
      <c r="F3" s="2"/>
    </row>
    <row r="4" spans="3:8" ht="13.05" customHeight="1" x14ac:dyDescent="0.3">
      <c r="C4" s="86" t="s">
        <v>4</v>
      </c>
      <c r="D4" s="1" t="s">
        <v>156</v>
      </c>
      <c r="E4" s="1"/>
      <c r="F4" s="2"/>
    </row>
    <row r="5" spans="3:8" ht="12.45" customHeight="1" x14ac:dyDescent="0.3"/>
    <row r="6" spans="3:8" ht="144.75" customHeight="1" x14ac:dyDescent="0.3">
      <c r="C6" s="85" t="s">
        <v>6</v>
      </c>
      <c r="D6" s="133" t="s">
        <v>157</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25406.431999999997</v>
      </c>
      <c r="E9" s="3">
        <v>-9134.9599999999991</v>
      </c>
      <c r="F9" s="4">
        <v>16271.471999999998</v>
      </c>
      <c r="H9" s="5">
        <v>98.31</v>
      </c>
    </row>
    <row r="10" spans="3:8" ht="7.5" customHeight="1" x14ac:dyDescent="0.3">
      <c r="C10" s="88"/>
      <c r="F10" s="6"/>
      <c r="H10" s="7"/>
    </row>
    <row r="11" spans="3:8" ht="12.75" customHeight="1" thickBot="1" x14ac:dyDescent="0.35">
      <c r="C11" s="89" t="s">
        <v>13</v>
      </c>
      <c r="D11" s="8"/>
      <c r="E11" s="9"/>
      <c r="F11" s="10">
        <v>-3301</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158</v>
      </c>
      <c r="E17" s="118"/>
      <c r="F17" s="118"/>
      <c r="G17" s="118"/>
      <c r="H17" s="119"/>
    </row>
    <row r="18" spans="2:8" ht="19.95" customHeight="1" thickBot="1" x14ac:dyDescent="0.35">
      <c r="C18" s="96" t="s">
        <v>20</v>
      </c>
      <c r="D18" s="117" t="s">
        <v>159</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3</v>
      </c>
      <c r="D21" s="16">
        <v>235.6</v>
      </c>
      <c r="E21" s="16">
        <v>0</v>
      </c>
      <c r="F21" s="16">
        <v>235.6</v>
      </c>
      <c r="G21" s="16">
        <v>0</v>
      </c>
      <c r="H21" s="17">
        <v>235.6</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160</v>
      </c>
      <c r="E24" s="118"/>
      <c r="F24" s="118"/>
      <c r="G24" s="118"/>
      <c r="H24" s="119"/>
    </row>
    <row r="25" spans="2:8" ht="40.049999999999997" customHeight="1" thickBot="1" x14ac:dyDescent="0.35">
      <c r="C25" s="96" t="s">
        <v>20</v>
      </c>
      <c r="D25" s="117" t="s">
        <v>161</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28.97</v>
      </c>
      <c r="D28" s="16">
        <v>1343.1</v>
      </c>
      <c r="E28" s="16">
        <v>0</v>
      </c>
      <c r="F28" s="16">
        <v>1343.1</v>
      </c>
      <c r="G28" s="16">
        <v>0</v>
      </c>
      <c r="H28" s="17">
        <v>1343.1</v>
      </c>
    </row>
    <row r="29" spans="2:8" ht="13.05" customHeight="1" thickBot="1" x14ac:dyDescent="0.35"/>
    <row r="30" spans="2:8" ht="19.95" customHeight="1" thickBot="1" x14ac:dyDescent="0.35">
      <c r="C30" s="95" t="s">
        <v>16</v>
      </c>
      <c r="D30" s="120" t="s">
        <v>28</v>
      </c>
      <c r="E30" s="122"/>
      <c r="F30" s="122"/>
      <c r="G30" s="122"/>
      <c r="H30" s="123"/>
    </row>
    <row r="31" spans="2:8" ht="19.95" customHeight="1" thickBot="1" x14ac:dyDescent="0.35">
      <c r="C31" s="96" t="s">
        <v>18</v>
      </c>
      <c r="D31" s="117" t="s">
        <v>162</v>
      </c>
      <c r="E31" s="118"/>
      <c r="F31" s="118"/>
      <c r="G31" s="118"/>
      <c r="H31" s="119"/>
    </row>
    <row r="32" spans="2:8" ht="19.95" customHeight="1" thickBot="1" x14ac:dyDescent="0.35">
      <c r="C32" s="96" t="s">
        <v>20</v>
      </c>
      <c r="D32" s="117" t="s">
        <v>163</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29.28</v>
      </c>
      <c r="D35" s="16">
        <v>2252.9</v>
      </c>
      <c r="E35" s="16">
        <v>198</v>
      </c>
      <c r="F35" s="16">
        <v>2450.9</v>
      </c>
      <c r="G35" s="16">
        <v>0</v>
      </c>
      <c r="H35" s="17">
        <v>2450.9</v>
      </c>
    </row>
    <row r="36" spans="2:8" ht="13.05" customHeight="1" thickBot="1" x14ac:dyDescent="0.35"/>
    <row r="37" spans="2:8" ht="19.95" customHeight="1" thickBot="1" x14ac:dyDescent="0.35">
      <c r="C37" s="95" t="s">
        <v>16</v>
      </c>
      <c r="D37" s="120" t="s">
        <v>102</v>
      </c>
      <c r="E37" s="122"/>
      <c r="F37" s="122"/>
      <c r="G37" s="122"/>
      <c r="H37" s="123"/>
    </row>
    <row r="38" spans="2:8" ht="19.95" customHeight="1" thickBot="1" x14ac:dyDescent="0.35">
      <c r="C38" s="96" t="s">
        <v>18</v>
      </c>
      <c r="D38" s="117" t="s">
        <v>164</v>
      </c>
      <c r="E38" s="118"/>
      <c r="F38" s="118"/>
      <c r="G38" s="118"/>
      <c r="H38" s="119"/>
    </row>
    <row r="39" spans="2:8" ht="19.95" customHeight="1" thickBot="1" x14ac:dyDescent="0.35">
      <c r="C39" s="96" t="s">
        <v>20</v>
      </c>
      <c r="D39" s="117" t="s">
        <v>57</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0</v>
      </c>
      <c r="D42" s="16"/>
      <c r="E42" s="16">
        <v>931.7</v>
      </c>
      <c r="F42" s="16">
        <v>931.7</v>
      </c>
      <c r="G42" s="16">
        <v>-281.39999999999998</v>
      </c>
      <c r="H42" s="17">
        <v>650.30000000000007</v>
      </c>
    </row>
    <row r="43" spans="2:8" ht="13.05" customHeight="1" thickBot="1" x14ac:dyDescent="0.35"/>
    <row r="44" spans="2:8" ht="19.95" customHeight="1" thickBot="1" x14ac:dyDescent="0.35">
      <c r="C44" s="95" t="s">
        <v>16</v>
      </c>
      <c r="D44" s="120" t="s">
        <v>31</v>
      </c>
      <c r="E44" s="122"/>
      <c r="F44" s="122"/>
      <c r="G44" s="122"/>
      <c r="H44" s="123"/>
    </row>
    <row r="45" spans="2:8" ht="19.95" customHeight="1" thickBot="1" x14ac:dyDescent="0.35">
      <c r="C45" s="96" t="s">
        <v>18</v>
      </c>
      <c r="D45" s="117" t="s">
        <v>165</v>
      </c>
      <c r="E45" s="118"/>
      <c r="F45" s="118"/>
      <c r="G45" s="118"/>
      <c r="H45" s="119"/>
    </row>
    <row r="46" spans="2:8" ht="79.95" customHeight="1" thickBot="1" x14ac:dyDescent="0.35">
      <c r="C46" s="96" t="s">
        <v>20</v>
      </c>
      <c r="D46" s="117" t="s">
        <v>166</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0</v>
      </c>
      <c r="D49" s="16">
        <v>0</v>
      </c>
      <c r="E49" s="16">
        <v>17284.831999999999</v>
      </c>
      <c r="F49" s="16">
        <v>17284.831999999999</v>
      </c>
      <c r="G49" s="16">
        <v>-8853.56</v>
      </c>
      <c r="H49" s="17">
        <v>8431.271999999999</v>
      </c>
    </row>
    <row r="50" spans="2:8" ht="13.05" customHeight="1" thickBot="1" x14ac:dyDescent="0.35"/>
    <row r="51" spans="2:8" ht="19.95" customHeight="1" thickBot="1" x14ac:dyDescent="0.35">
      <c r="C51" s="95" t="s">
        <v>16</v>
      </c>
      <c r="D51" s="120" t="s">
        <v>34</v>
      </c>
      <c r="E51" s="122"/>
      <c r="F51" s="122"/>
      <c r="G51" s="122"/>
      <c r="H51" s="123"/>
    </row>
    <row r="52" spans="2:8" ht="19.95" customHeight="1" thickBot="1" x14ac:dyDescent="0.35">
      <c r="C52" s="96" t="s">
        <v>18</v>
      </c>
      <c r="D52" s="117" t="s">
        <v>167</v>
      </c>
      <c r="E52" s="118"/>
      <c r="F52" s="118"/>
      <c r="G52" s="118"/>
      <c r="H52" s="119"/>
    </row>
    <row r="53" spans="2:8" ht="60" customHeight="1" thickBot="1" x14ac:dyDescent="0.35">
      <c r="C53" s="96" t="s">
        <v>20</v>
      </c>
      <c r="D53" s="117" t="s">
        <v>168</v>
      </c>
      <c r="E53" s="118"/>
      <c r="F53" s="118"/>
      <c r="G53" s="118"/>
      <c r="H53" s="119"/>
    </row>
    <row r="54" spans="2:8" ht="5.25" customHeight="1" x14ac:dyDescent="0.3">
      <c r="C54" s="12"/>
      <c r="H54" s="13"/>
    </row>
    <row r="55" spans="2:8" ht="25.35" customHeight="1" thickBot="1" x14ac:dyDescent="0.35">
      <c r="B55" s="14"/>
      <c r="C55" s="97" t="s">
        <v>22</v>
      </c>
      <c r="D55" s="98" t="s">
        <v>23</v>
      </c>
      <c r="E55" s="98" t="s">
        <v>24</v>
      </c>
      <c r="F55" s="99" t="s">
        <v>8</v>
      </c>
      <c r="G55" s="98" t="s">
        <v>9</v>
      </c>
      <c r="H55" s="100" t="s">
        <v>10</v>
      </c>
    </row>
    <row r="56" spans="2:8" ht="19.95" customHeight="1" thickBot="1" x14ac:dyDescent="0.35">
      <c r="C56" s="15">
        <v>37.06</v>
      </c>
      <c r="D56" s="16">
        <v>3002.4</v>
      </c>
      <c r="E56" s="16">
        <v>157.9</v>
      </c>
      <c r="F56" s="16">
        <v>3160.3</v>
      </c>
      <c r="G56" s="16">
        <v>0</v>
      </c>
      <c r="H56" s="17">
        <v>3160.3</v>
      </c>
    </row>
    <row r="57" spans="2:8" ht="12.45" customHeight="1" x14ac:dyDescent="0.3"/>
    <row r="58" spans="2:8" ht="12.45" customHeight="1" x14ac:dyDescent="0.3"/>
    <row r="59" spans="2:8" ht="8.25" customHeight="1" x14ac:dyDescent="0.3"/>
    <row r="60" spans="2:8" ht="18" customHeight="1" x14ac:dyDescent="0.3">
      <c r="C60" s="131" t="s">
        <v>58</v>
      </c>
      <c r="D60" s="131"/>
      <c r="E60" s="131"/>
      <c r="F60" s="131"/>
      <c r="G60" s="131"/>
      <c r="H60" s="131"/>
    </row>
    <row r="61" spans="2:8" ht="18.75" customHeight="1" thickBot="1" x14ac:dyDescent="0.35"/>
    <row r="62" spans="2:8" ht="19.95" customHeight="1" thickBot="1" x14ac:dyDescent="0.35">
      <c r="C62" s="102" t="s">
        <v>16</v>
      </c>
      <c r="D62" s="120" t="s">
        <v>59</v>
      </c>
      <c r="E62" s="121"/>
      <c r="F62" s="122"/>
      <c r="G62" s="122"/>
      <c r="H62" s="123"/>
    </row>
    <row r="63" spans="2:8" ht="19.95" customHeight="1" thickBot="1" x14ac:dyDescent="0.35">
      <c r="C63" s="103" t="s">
        <v>18</v>
      </c>
      <c r="D63" s="117" t="s">
        <v>60</v>
      </c>
      <c r="E63" s="118"/>
      <c r="F63" s="118"/>
      <c r="G63" s="118"/>
      <c r="H63" s="119"/>
    </row>
    <row r="64" spans="2:8" ht="19.95" customHeight="1" thickBot="1" x14ac:dyDescent="0.35">
      <c r="C64" s="103" t="s">
        <v>20</v>
      </c>
      <c r="D64" s="117" t="s">
        <v>61</v>
      </c>
      <c r="E64" s="118"/>
      <c r="F64" s="118"/>
      <c r="G64" s="118"/>
      <c r="H64" s="119"/>
    </row>
    <row r="65" spans="2:8" ht="12.45" customHeight="1" x14ac:dyDescent="0.3">
      <c r="C65" s="127"/>
      <c r="D65" s="128"/>
      <c r="E65" s="128"/>
      <c r="F65" s="129"/>
      <c r="G65" s="129"/>
      <c r="H65" s="130"/>
    </row>
    <row r="66" spans="2:8" ht="5.25" customHeight="1" x14ac:dyDescent="0.3">
      <c r="C66" s="12"/>
      <c r="H66" s="13"/>
    </row>
    <row r="67" spans="2:8" ht="25.35" customHeight="1" thickBot="1" x14ac:dyDescent="0.35">
      <c r="B67" s="14"/>
      <c r="C67" s="104" t="s">
        <v>22</v>
      </c>
      <c r="D67" s="105" t="s">
        <v>23</v>
      </c>
      <c r="E67" s="105" t="s">
        <v>24</v>
      </c>
      <c r="F67" s="106" t="s">
        <v>8</v>
      </c>
      <c r="G67" s="105" t="s">
        <v>9</v>
      </c>
      <c r="H67" s="107" t="s">
        <v>10</v>
      </c>
    </row>
    <row r="68" spans="2:8" ht="19.95" customHeight="1" thickBot="1" x14ac:dyDescent="0.35">
      <c r="C68" s="15">
        <v>0</v>
      </c>
      <c r="D68" s="18">
        <v>0</v>
      </c>
      <c r="E68" s="18">
        <v>1192</v>
      </c>
      <c r="F68" s="18">
        <v>1192</v>
      </c>
      <c r="G68" s="18">
        <v>0</v>
      </c>
      <c r="H68" s="19">
        <v>1192</v>
      </c>
    </row>
    <row r="69" spans="2:8" ht="13.05" customHeight="1" thickBot="1" x14ac:dyDescent="0.35"/>
    <row r="70" spans="2:8" ht="19.95" customHeight="1" thickBot="1" x14ac:dyDescent="0.35">
      <c r="C70" s="102" t="s">
        <v>16</v>
      </c>
      <c r="D70" s="120" t="s">
        <v>62</v>
      </c>
      <c r="E70" s="121"/>
      <c r="F70" s="122"/>
      <c r="G70" s="122"/>
      <c r="H70" s="123"/>
    </row>
    <row r="71" spans="2:8" ht="19.95" customHeight="1" thickBot="1" x14ac:dyDescent="0.35">
      <c r="C71" s="103" t="s">
        <v>18</v>
      </c>
      <c r="D71" s="117" t="s">
        <v>63</v>
      </c>
      <c r="E71" s="118"/>
      <c r="F71" s="118"/>
      <c r="G71" s="118"/>
      <c r="H71" s="119"/>
    </row>
    <row r="72" spans="2:8" ht="19.95" customHeight="1" thickBot="1" x14ac:dyDescent="0.35">
      <c r="C72" s="103" t="s">
        <v>20</v>
      </c>
      <c r="D72" s="117" t="s">
        <v>169</v>
      </c>
      <c r="E72" s="118"/>
      <c r="F72" s="118"/>
      <c r="G72" s="118"/>
      <c r="H72" s="119"/>
    </row>
    <row r="73" spans="2:8" ht="12.45" customHeight="1" x14ac:dyDescent="0.3">
      <c r="C73" s="127"/>
      <c r="D73" s="128"/>
      <c r="E73" s="128"/>
      <c r="F73" s="129"/>
      <c r="G73" s="129"/>
      <c r="H73" s="130"/>
    </row>
    <row r="74" spans="2:8" ht="5.25" customHeight="1" x14ac:dyDescent="0.3">
      <c r="C74" s="12"/>
      <c r="H74" s="13"/>
    </row>
    <row r="75" spans="2:8" ht="25.35" customHeight="1" thickBot="1" x14ac:dyDescent="0.35">
      <c r="B75" s="14"/>
      <c r="C75" s="104" t="s">
        <v>22</v>
      </c>
      <c r="D75" s="105" t="s">
        <v>23</v>
      </c>
      <c r="E75" s="105" t="s">
        <v>24</v>
      </c>
      <c r="F75" s="106" t="s">
        <v>8</v>
      </c>
      <c r="G75" s="105" t="s">
        <v>9</v>
      </c>
      <c r="H75" s="107" t="s">
        <v>10</v>
      </c>
    </row>
    <row r="76" spans="2:8" ht="19.95" customHeight="1" thickBot="1" x14ac:dyDescent="0.35">
      <c r="C76" s="15"/>
      <c r="D76" s="18">
        <v>0</v>
      </c>
      <c r="E76" s="18">
        <v>810</v>
      </c>
      <c r="F76" s="18">
        <v>810</v>
      </c>
      <c r="G76" s="18">
        <v>0</v>
      </c>
      <c r="H76" s="19">
        <v>810</v>
      </c>
    </row>
    <row r="77" spans="2:8" ht="13.05" customHeight="1" thickBot="1" x14ac:dyDescent="0.35"/>
    <row r="78" spans="2:8" ht="19.95" customHeight="1" thickBot="1" x14ac:dyDescent="0.35">
      <c r="C78" s="102" t="s">
        <v>16</v>
      </c>
      <c r="D78" s="120" t="s">
        <v>65</v>
      </c>
      <c r="E78" s="121"/>
      <c r="F78" s="122"/>
      <c r="G78" s="122"/>
      <c r="H78" s="123"/>
    </row>
    <row r="79" spans="2:8" ht="19.95" customHeight="1" thickBot="1" x14ac:dyDescent="0.35">
      <c r="C79" s="103" t="s">
        <v>18</v>
      </c>
      <c r="D79" s="117" t="s">
        <v>60</v>
      </c>
      <c r="E79" s="118"/>
      <c r="F79" s="118"/>
      <c r="G79" s="118"/>
      <c r="H79" s="119"/>
    </row>
    <row r="80" spans="2:8" ht="19.95" customHeight="1" thickBot="1" x14ac:dyDescent="0.35">
      <c r="C80" s="103" t="s">
        <v>20</v>
      </c>
      <c r="D80" s="117" t="s">
        <v>66</v>
      </c>
      <c r="E80" s="118"/>
      <c r="F80" s="118"/>
      <c r="G80" s="118"/>
      <c r="H80" s="119"/>
    </row>
    <row r="81" spans="2:8" ht="12.45" customHeight="1" x14ac:dyDescent="0.3">
      <c r="C81" s="127"/>
      <c r="D81" s="128"/>
      <c r="E81" s="128"/>
      <c r="F81" s="129"/>
      <c r="G81" s="129"/>
      <c r="H81" s="130"/>
    </row>
    <row r="82" spans="2:8" ht="5.25" customHeight="1" x14ac:dyDescent="0.3">
      <c r="C82" s="12"/>
      <c r="H82" s="13"/>
    </row>
    <row r="83" spans="2:8" ht="25.35" customHeight="1" thickBot="1" x14ac:dyDescent="0.35">
      <c r="B83" s="14"/>
      <c r="C83" s="104" t="s">
        <v>22</v>
      </c>
      <c r="D83" s="105" t="s">
        <v>23</v>
      </c>
      <c r="E83" s="105" t="s">
        <v>24</v>
      </c>
      <c r="F83" s="106" t="s">
        <v>8</v>
      </c>
      <c r="G83" s="105" t="s">
        <v>9</v>
      </c>
      <c r="H83" s="107" t="s">
        <v>10</v>
      </c>
    </row>
    <row r="84" spans="2:8" ht="19.95" customHeight="1" thickBot="1" x14ac:dyDescent="0.35">
      <c r="C84" s="15"/>
      <c r="D84" s="18">
        <v>158</v>
      </c>
      <c r="E84" s="18">
        <v>0</v>
      </c>
      <c r="F84" s="18">
        <v>158</v>
      </c>
      <c r="G84" s="18">
        <v>0</v>
      </c>
      <c r="H84" s="19">
        <v>158</v>
      </c>
    </row>
    <row r="85" spans="2:8" ht="13.05" customHeight="1" thickBot="1" x14ac:dyDescent="0.35"/>
    <row r="86" spans="2:8" ht="19.95" customHeight="1" thickBot="1" x14ac:dyDescent="0.35">
      <c r="C86" s="102" t="s">
        <v>16</v>
      </c>
      <c r="D86" s="120" t="s">
        <v>67</v>
      </c>
      <c r="E86" s="121"/>
      <c r="F86" s="122"/>
      <c r="G86" s="122"/>
      <c r="H86" s="123"/>
    </row>
    <row r="87" spans="2:8" ht="19.95" customHeight="1" thickBot="1" x14ac:dyDescent="0.35">
      <c r="C87" s="103" t="s">
        <v>18</v>
      </c>
      <c r="D87" s="117" t="s">
        <v>63</v>
      </c>
      <c r="E87" s="118"/>
      <c r="F87" s="118"/>
      <c r="G87" s="118"/>
      <c r="H87" s="119"/>
    </row>
    <row r="88" spans="2:8" ht="19.95" customHeight="1" thickBot="1" x14ac:dyDescent="0.35">
      <c r="C88" s="103" t="s">
        <v>20</v>
      </c>
      <c r="D88" s="117" t="s">
        <v>170</v>
      </c>
      <c r="E88" s="118"/>
      <c r="F88" s="118"/>
      <c r="G88" s="118"/>
      <c r="H88" s="119"/>
    </row>
    <row r="89" spans="2:8" ht="12.45" customHeight="1" x14ac:dyDescent="0.3">
      <c r="C89" s="127"/>
      <c r="D89" s="128"/>
      <c r="E89" s="128"/>
      <c r="F89" s="129"/>
      <c r="G89" s="129"/>
      <c r="H89" s="130"/>
    </row>
    <row r="90" spans="2:8" ht="5.25" customHeight="1" x14ac:dyDescent="0.3">
      <c r="C90" s="12"/>
      <c r="H90" s="13"/>
    </row>
    <row r="91" spans="2:8" ht="25.35" customHeight="1" thickBot="1" x14ac:dyDescent="0.35">
      <c r="B91" s="14"/>
      <c r="C91" s="104" t="s">
        <v>22</v>
      </c>
      <c r="D91" s="105" t="s">
        <v>23</v>
      </c>
      <c r="E91" s="105" t="s">
        <v>24</v>
      </c>
      <c r="F91" s="106" t="s">
        <v>8</v>
      </c>
      <c r="G91" s="105" t="s">
        <v>9</v>
      </c>
      <c r="H91" s="107" t="s">
        <v>10</v>
      </c>
    </row>
    <row r="92" spans="2:8" ht="19.95" customHeight="1" thickBot="1" x14ac:dyDescent="0.35">
      <c r="C92" s="15"/>
      <c r="D92" s="18">
        <v>114</v>
      </c>
      <c r="E92" s="18">
        <v>0</v>
      </c>
      <c r="F92" s="18">
        <v>114</v>
      </c>
      <c r="G92" s="18">
        <v>0</v>
      </c>
      <c r="H92" s="19">
        <v>114</v>
      </c>
    </row>
    <row r="93" spans="2:8" ht="13.05" customHeight="1" thickBot="1" x14ac:dyDescent="0.35"/>
    <row r="94" spans="2:8" ht="19.95" customHeight="1" thickBot="1" x14ac:dyDescent="0.35">
      <c r="C94" s="102" t="s">
        <v>16</v>
      </c>
      <c r="D94" s="120" t="s">
        <v>69</v>
      </c>
      <c r="E94" s="121"/>
      <c r="F94" s="122"/>
      <c r="G94" s="122"/>
      <c r="H94" s="123"/>
    </row>
    <row r="95" spans="2:8" ht="19.95" customHeight="1" thickBot="1" x14ac:dyDescent="0.35">
      <c r="C95" s="103" t="s">
        <v>18</v>
      </c>
      <c r="D95" s="117" t="s">
        <v>63</v>
      </c>
      <c r="E95" s="118"/>
      <c r="F95" s="118"/>
      <c r="G95" s="118"/>
      <c r="H95" s="119"/>
    </row>
    <row r="96" spans="2:8" ht="19.95" customHeight="1" thickBot="1" x14ac:dyDescent="0.35">
      <c r="C96" s="103" t="s">
        <v>20</v>
      </c>
      <c r="D96" s="117" t="s">
        <v>171</v>
      </c>
      <c r="E96" s="118"/>
      <c r="F96" s="118"/>
      <c r="G96" s="118"/>
      <c r="H96" s="119"/>
    </row>
    <row r="97" spans="2:8" ht="12.45" customHeight="1" x14ac:dyDescent="0.3">
      <c r="C97" s="127"/>
      <c r="D97" s="128"/>
      <c r="E97" s="128"/>
      <c r="F97" s="129"/>
      <c r="G97" s="129"/>
      <c r="H97" s="130"/>
    </row>
    <row r="98" spans="2:8" ht="5.25" customHeight="1" x14ac:dyDescent="0.3">
      <c r="C98" s="12"/>
      <c r="H98" s="13"/>
    </row>
    <row r="99" spans="2:8" ht="25.35" customHeight="1" thickBot="1" x14ac:dyDescent="0.35">
      <c r="B99" s="14"/>
      <c r="C99" s="104" t="s">
        <v>22</v>
      </c>
      <c r="D99" s="105" t="s">
        <v>23</v>
      </c>
      <c r="E99" s="105" t="s">
        <v>24</v>
      </c>
      <c r="F99" s="106" t="s">
        <v>8</v>
      </c>
      <c r="G99" s="105" t="s">
        <v>9</v>
      </c>
      <c r="H99" s="107" t="s">
        <v>10</v>
      </c>
    </row>
    <row r="100" spans="2:8" ht="19.95" customHeight="1" thickBot="1" x14ac:dyDescent="0.35">
      <c r="C100" s="15">
        <v>0</v>
      </c>
      <c r="D100" s="18">
        <v>510</v>
      </c>
      <c r="E100" s="18">
        <v>0</v>
      </c>
      <c r="F100" s="18">
        <v>510</v>
      </c>
      <c r="G100" s="18">
        <v>0</v>
      </c>
      <c r="H100" s="19">
        <v>510</v>
      </c>
    </row>
    <row r="101" spans="2:8" ht="13.05" customHeight="1" thickBot="1" x14ac:dyDescent="0.35"/>
    <row r="102" spans="2:8" ht="19.95" customHeight="1" thickBot="1" x14ac:dyDescent="0.35">
      <c r="C102" s="102" t="s">
        <v>16</v>
      </c>
      <c r="D102" s="120" t="s">
        <v>71</v>
      </c>
      <c r="E102" s="121"/>
      <c r="F102" s="122"/>
      <c r="G102" s="122"/>
      <c r="H102" s="123"/>
    </row>
    <row r="103" spans="2:8" ht="19.95" customHeight="1" thickBot="1" x14ac:dyDescent="0.35">
      <c r="C103" s="103" t="s">
        <v>18</v>
      </c>
      <c r="D103" s="117" t="s">
        <v>63</v>
      </c>
      <c r="E103" s="118"/>
      <c r="F103" s="118"/>
      <c r="G103" s="118"/>
      <c r="H103" s="119"/>
    </row>
    <row r="104" spans="2:8" ht="19.95" customHeight="1" thickBot="1" x14ac:dyDescent="0.35">
      <c r="C104" s="103" t="s">
        <v>20</v>
      </c>
      <c r="D104" s="117" t="s">
        <v>172</v>
      </c>
      <c r="E104" s="118"/>
      <c r="F104" s="118"/>
      <c r="G104" s="118"/>
      <c r="H104" s="119"/>
    </row>
    <row r="105" spans="2:8" ht="12.45" customHeight="1" x14ac:dyDescent="0.3">
      <c r="C105" s="127"/>
      <c r="D105" s="128"/>
      <c r="E105" s="128"/>
      <c r="F105" s="129"/>
      <c r="G105" s="129"/>
      <c r="H105" s="130"/>
    </row>
    <row r="106" spans="2:8" ht="5.25" customHeight="1" x14ac:dyDescent="0.3">
      <c r="C106" s="12"/>
      <c r="H106" s="13"/>
    </row>
    <row r="107" spans="2:8" ht="25.35" customHeight="1" thickBot="1" x14ac:dyDescent="0.35">
      <c r="B107" s="14"/>
      <c r="C107" s="104" t="s">
        <v>22</v>
      </c>
      <c r="D107" s="105" t="s">
        <v>23</v>
      </c>
      <c r="E107" s="105" t="s">
        <v>24</v>
      </c>
      <c r="F107" s="106" t="s">
        <v>8</v>
      </c>
      <c r="G107" s="105" t="s">
        <v>9</v>
      </c>
      <c r="H107" s="107" t="s">
        <v>10</v>
      </c>
    </row>
    <row r="108" spans="2:8" ht="19.95" customHeight="1" thickBot="1" x14ac:dyDescent="0.35">
      <c r="C108" s="15"/>
      <c r="D108" s="18">
        <v>720</v>
      </c>
      <c r="E108" s="18">
        <v>0</v>
      </c>
      <c r="F108" s="18">
        <v>720</v>
      </c>
      <c r="G108" s="18">
        <v>0</v>
      </c>
      <c r="H108" s="19">
        <v>720</v>
      </c>
    </row>
    <row r="109" spans="2:8" ht="13.05" customHeight="1" thickBot="1" x14ac:dyDescent="0.35"/>
    <row r="110" spans="2:8" ht="18.45" customHeight="1" thickBot="1" x14ac:dyDescent="0.35">
      <c r="C110" s="124" t="s">
        <v>75</v>
      </c>
      <c r="D110" s="125"/>
      <c r="E110" s="125"/>
      <c r="F110" s="125"/>
      <c r="G110" s="125"/>
      <c r="H110" s="126"/>
    </row>
    <row r="111" spans="2:8" ht="19.5" customHeight="1" thickBot="1" x14ac:dyDescent="0.35"/>
    <row r="112" spans="2:8" ht="19.95" customHeight="1" thickBot="1" x14ac:dyDescent="0.35">
      <c r="C112" s="111" t="s">
        <v>16</v>
      </c>
      <c r="D112" s="120" t="s">
        <v>76</v>
      </c>
      <c r="E112" s="121"/>
      <c r="F112" s="122"/>
      <c r="G112" s="122"/>
      <c r="H112" s="123"/>
    </row>
    <row r="113" spans="2:8" ht="19.95" customHeight="1" thickBot="1" x14ac:dyDescent="0.35">
      <c r="C113" s="112" t="s">
        <v>18</v>
      </c>
      <c r="D113" s="117" t="s">
        <v>173</v>
      </c>
      <c r="E113" s="118"/>
      <c r="F113" s="118"/>
      <c r="G113" s="118"/>
      <c r="H113" s="119"/>
    </row>
    <row r="114" spans="2:8" ht="19.95" customHeight="1" thickBot="1" x14ac:dyDescent="0.35">
      <c r="C114" s="112" t="s">
        <v>20</v>
      </c>
      <c r="D114" s="117" t="s">
        <v>174</v>
      </c>
      <c r="E114" s="118"/>
      <c r="F114" s="118"/>
      <c r="G114" s="118"/>
      <c r="H114" s="119"/>
    </row>
    <row r="115" spans="2:8" ht="5.25" customHeight="1" x14ac:dyDescent="0.3">
      <c r="C115" s="12"/>
      <c r="H115" s="13"/>
    </row>
    <row r="116" spans="2:8" ht="25.35" customHeight="1" thickBot="1" x14ac:dyDescent="0.35">
      <c r="B116" s="14"/>
      <c r="C116" s="113" t="s">
        <v>22</v>
      </c>
      <c r="D116" s="114" t="s">
        <v>23</v>
      </c>
      <c r="E116" s="114" t="s">
        <v>24</v>
      </c>
      <c r="F116" s="115" t="s">
        <v>8</v>
      </c>
      <c r="G116" s="114" t="s">
        <v>9</v>
      </c>
      <c r="H116" s="116" t="s">
        <v>10</v>
      </c>
    </row>
    <row r="117" spans="2:8" ht="19.95" customHeight="1" thickBot="1" x14ac:dyDescent="0.35">
      <c r="C117" s="15">
        <v>0</v>
      </c>
      <c r="D117" s="16">
        <v>0</v>
      </c>
      <c r="E117" s="16">
        <v>-500</v>
      </c>
      <c r="F117" s="16">
        <v>-500</v>
      </c>
      <c r="G117" s="16">
        <v>0</v>
      </c>
      <c r="H117" s="17">
        <v>-500</v>
      </c>
    </row>
    <row r="118" spans="2:8" ht="13.05" customHeight="1" thickBot="1" x14ac:dyDescent="0.35"/>
    <row r="119" spans="2:8" ht="19.95" customHeight="1" thickBot="1" x14ac:dyDescent="0.35">
      <c r="C119" s="111" t="s">
        <v>16</v>
      </c>
      <c r="D119" s="120" t="s">
        <v>79</v>
      </c>
      <c r="E119" s="121"/>
      <c r="F119" s="122"/>
      <c r="G119" s="122"/>
      <c r="H119" s="123"/>
    </row>
    <row r="120" spans="2:8" ht="19.95" customHeight="1" thickBot="1" x14ac:dyDescent="0.35">
      <c r="C120" s="112" t="s">
        <v>18</v>
      </c>
      <c r="D120" s="117" t="s">
        <v>175</v>
      </c>
      <c r="E120" s="118"/>
      <c r="F120" s="118"/>
      <c r="G120" s="118"/>
      <c r="H120" s="119"/>
    </row>
    <row r="121" spans="2:8" ht="19.95" customHeight="1" thickBot="1" x14ac:dyDescent="0.35">
      <c r="C121" s="112" t="s">
        <v>20</v>
      </c>
      <c r="D121" s="117" t="s">
        <v>176</v>
      </c>
      <c r="E121" s="118"/>
      <c r="F121" s="118"/>
      <c r="G121" s="118"/>
      <c r="H121" s="119"/>
    </row>
    <row r="122" spans="2:8" ht="5.25" customHeight="1" x14ac:dyDescent="0.3">
      <c r="C122" s="12"/>
      <c r="H122" s="13"/>
    </row>
    <row r="123" spans="2:8" ht="25.35" customHeight="1" thickBot="1" x14ac:dyDescent="0.35">
      <c r="B123" s="14"/>
      <c r="C123" s="113" t="s">
        <v>22</v>
      </c>
      <c r="D123" s="114" t="s">
        <v>23</v>
      </c>
      <c r="E123" s="114" t="s">
        <v>24</v>
      </c>
      <c r="F123" s="115" t="s">
        <v>8</v>
      </c>
      <c r="G123" s="114" t="s">
        <v>9</v>
      </c>
      <c r="H123" s="116" t="s">
        <v>10</v>
      </c>
    </row>
    <row r="124" spans="2:8" ht="19.95" customHeight="1" thickBot="1" x14ac:dyDescent="0.35">
      <c r="C124" s="15">
        <v>0</v>
      </c>
      <c r="D124" s="16">
        <v>0</v>
      </c>
      <c r="E124" s="16">
        <v>-1000</v>
      </c>
      <c r="F124" s="16">
        <v>-1000</v>
      </c>
      <c r="G124" s="16">
        <v>0</v>
      </c>
      <c r="H124" s="17">
        <v>-1000</v>
      </c>
    </row>
    <row r="125" spans="2:8" ht="13.05" customHeight="1" thickBot="1" x14ac:dyDescent="0.35"/>
    <row r="126" spans="2:8" ht="19.95" customHeight="1" thickBot="1" x14ac:dyDescent="0.35">
      <c r="C126" s="111" t="s">
        <v>16</v>
      </c>
      <c r="D126" s="120" t="s">
        <v>85</v>
      </c>
      <c r="E126" s="121"/>
      <c r="F126" s="122"/>
      <c r="G126" s="122"/>
      <c r="H126" s="123"/>
    </row>
    <row r="127" spans="2:8" ht="19.95" customHeight="1" thickBot="1" x14ac:dyDescent="0.35">
      <c r="C127" s="112" t="s">
        <v>18</v>
      </c>
      <c r="D127" s="117" t="s">
        <v>177</v>
      </c>
      <c r="E127" s="118"/>
      <c r="F127" s="118"/>
      <c r="G127" s="118"/>
      <c r="H127" s="119"/>
    </row>
    <row r="128" spans="2:8" ht="19.95" customHeight="1" thickBot="1" x14ac:dyDescent="0.35">
      <c r="C128" s="112" t="s">
        <v>20</v>
      </c>
      <c r="D128" s="117" t="s">
        <v>178</v>
      </c>
      <c r="E128" s="118"/>
      <c r="F128" s="118"/>
      <c r="G128" s="118"/>
      <c r="H128" s="119"/>
    </row>
    <row r="129" spans="2:8" ht="5.25" customHeight="1" x14ac:dyDescent="0.3">
      <c r="C129" s="12"/>
      <c r="H129" s="13"/>
    </row>
    <row r="130" spans="2:8" ht="25.35" customHeight="1" thickBot="1" x14ac:dyDescent="0.35">
      <c r="B130" s="14"/>
      <c r="C130" s="113" t="s">
        <v>22</v>
      </c>
      <c r="D130" s="114" t="s">
        <v>23</v>
      </c>
      <c r="E130" s="114" t="s">
        <v>24</v>
      </c>
      <c r="F130" s="115" t="s">
        <v>8</v>
      </c>
      <c r="G130" s="114" t="s">
        <v>9</v>
      </c>
      <c r="H130" s="116" t="s">
        <v>10</v>
      </c>
    </row>
    <row r="131" spans="2:8" ht="19.95" customHeight="1" thickBot="1" x14ac:dyDescent="0.35">
      <c r="C131" s="15">
        <v>0</v>
      </c>
      <c r="D131" s="16">
        <v>0</v>
      </c>
      <c r="E131" s="16">
        <v>-324</v>
      </c>
      <c r="F131" s="16">
        <v>-324</v>
      </c>
      <c r="G131" s="16">
        <v>0</v>
      </c>
      <c r="H131" s="17">
        <v>-324</v>
      </c>
    </row>
    <row r="132" spans="2:8" ht="13.05" customHeight="1" thickBot="1" x14ac:dyDescent="0.35"/>
    <row r="133" spans="2:8" ht="19.95" customHeight="1" thickBot="1" x14ac:dyDescent="0.35">
      <c r="C133" s="111" t="s">
        <v>16</v>
      </c>
      <c r="D133" s="120" t="s">
        <v>122</v>
      </c>
      <c r="E133" s="121"/>
      <c r="F133" s="122"/>
      <c r="G133" s="122"/>
      <c r="H133" s="123"/>
    </row>
    <row r="134" spans="2:8" ht="19.95" customHeight="1" thickBot="1" x14ac:dyDescent="0.35">
      <c r="C134" s="112" t="s">
        <v>18</v>
      </c>
      <c r="D134" s="117" t="s">
        <v>83</v>
      </c>
      <c r="E134" s="118"/>
      <c r="F134" s="118"/>
      <c r="G134" s="118"/>
      <c r="H134" s="119"/>
    </row>
    <row r="135" spans="2:8" ht="19.95" customHeight="1" thickBot="1" x14ac:dyDescent="0.35">
      <c r="C135" s="112" t="s">
        <v>20</v>
      </c>
      <c r="D135" s="117" t="s">
        <v>179</v>
      </c>
      <c r="E135" s="118"/>
      <c r="F135" s="118"/>
      <c r="G135" s="118"/>
      <c r="H135" s="119"/>
    </row>
    <row r="136" spans="2:8" ht="5.25" customHeight="1" x14ac:dyDescent="0.3">
      <c r="C136" s="12"/>
      <c r="H136" s="13"/>
    </row>
    <row r="137" spans="2:8" ht="25.35" customHeight="1" thickBot="1" x14ac:dyDescent="0.35">
      <c r="B137" s="14"/>
      <c r="C137" s="113" t="s">
        <v>22</v>
      </c>
      <c r="D137" s="114" t="s">
        <v>23</v>
      </c>
      <c r="E137" s="114" t="s">
        <v>24</v>
      </c>
      <c r="F137" s="115" t="s">
        <v>8</v>
      </c>
      <c r="G137" s="114" t="s">
        <v>9</v>
      </c>
      <c r="H137" s="116" t="s">
        <v>10</v>
      </c>
    </row>
    <row r="138" spans="2:8" ht="19.95" customHeight="1" thickBot="1" x14ac:dyDescent="0.35">
      <c r="C138" s="15">
        <v>0</v>
      </c>
      <c r="D138" s="16">
        <v>0</v>
      </c>
      <c r="E138" s="16">
        <v>-34</v>
      </c>
      <c r="F138" s="16">
        <v>-34</v>
      </c>
      <c r="G138" s="16">
        <v>0</v>
      </c>
      <c r="H138" s="17">
        <v>-34</v>
      </c>
    </row>
    <row r="139" spans="2:8" ht="13.05" customHeight="1" thickBot="1" x14ac:dyDescent="0.35"/>
    <row r="140" spans="2:8" ht="18.45" customHeight="1" thickBot="1" x14ac:dyDescent="0.35">
      <c r="C140" s="124" t="s">
        <v>88</v>
      </c>
      <c r="D140" s="125"/>
      <c r="E140" s="125"/>
      <c r="F140" s="125"/>
      <c r="G140" s="125"/>
      <c r="H140" s="126"/>
    </row>
    <row r="141" spans="2:8" ht="19.5" customHeight="1" thickBot="1" x14ac:dyDescent="0.35"/>
    <row r="142" spans="2:8" ht="19.95" customHeight="1" thickBot="1" x14ac:dyDescent="0.35">
      <c r="C142" s="111" t="s">
        <v>16</v>
      </c>
      <c r="D142" s="120" t="s">
        <v>89</v>
      </c>
      <c r="E142" s="121"/>
      <c r="F142" s="122"/>
      <c r="G142" s="122"/>
      <c r="H142" s="123"/>
    </row>
    <row r="143" spans="2:8" ht="19.95" customHeight="1" thickBot="1" x14ac:dyDescent="0.35">
      <c r="C143" s="112" t="s">
        <v>18</v>
      </c>
      <c r="D143" s="117" t="s">
        <v>180</v>
      </c>
      <c r="E143" s="118"/>
      <c r="F143" s="118"/>
      <c r="G143" s="118"/>
      <c r="H143" s="119"/>
    </row>
    <row r="144" spans="2:8" ht="19.95" customHeight="1" thickBot="1" x14ac:dyDescent="0.35">
      <c r="C144" s="112" t="s">
        <v>20</v>
      </c>
      <c r="D144" s="117" t="s">
        <v>181</v>
      </c>
      <c r="E144" s="118"/>
      <c r="F144" s="118"/>
      <c r="G144" s="118"/>
      <c r="H144" s="119"/>
    </row>
    <row r="145" spans="2:8" ht="5.25" customHeight="1" x14ac:dyDescent="0.3">
      <c r="C145" s="12"/>
      <c r="H145" s="13"/>
    </row>
    <row r="146" spans="2:8" ht="25.35" customHeight="1" thickBot="1" x14ac:dyDescent="0.35">
      <c r="B146" s="14"/>
      <c r="C146" s="113" t="s">
        <v>22</v>
      </c>
      <c r="D146" s="114" t="s">
        <v>23</v>
      </c>
      <c r="E146" s="114" t="s">
        <v>24</v>
      </c>
      <c r="F146" s="115" t="s">
        <v>8</v>
      </c>
      <c r="G146" s="114" t="s">
        <v>9</v>
      </c>
      <c r="H146" s="116" t="s">
        <v>10</v>
      </c>
    </row>
    <row r="147" spans="2:8" ht="19.95" customHeight="1" thickBot="1" x14ac:dyDescent="0.35">
      <c r="C147" s="15">
        <v>0</v>
      </c>
      <c r="D147" s="16">
        <v>0</v>
      </c>
      <c r="E147" s="16">
        <v>0</v>
      </c>
      <c r="F147" s="16">
        <v>0</v>
      </c>
      <c r="G147" s="16">
        <v>-1000</v>
      </c>
      <c r="H147" s="17">
        <v>-1000</v>
      </c>
    </row>
    <row r="148" spans="2:8" ht="13.05" customHeight="1" thickBot="1" x14ac:dyDescent="0.35"/>
    <row r="149" spans="2:8" ht="19.95" customHeight="1" thickBot="1" x14ac:dyDescent="0.35">
      <c r="C149" s="111" t="s">
        <v>16</v>
      </c>
      <c r="D149" s="120" t="s">
        <v>91</v>
      </c>
      <c r="E149" s="121"/>
      <c r="F149" s="122"/>
      <c r="G149" s="122"/>
      <c r="H149" s="123"/>
    </row>
    <row r="150" spans="2:8" ht="19.95" customHeight="1" thickBot="1" x14ac:dyDescent="0.35">
      <c r="C150" s="112" t="s">
        <v>18</v>
      </c>
      <c r="D150" s="117" t="s">
        <v>182</v>
      </c>
      <c r="E150" s="118"/>
      <c r="F150" s="118"/>
      <c r="G150" s="118"/>
      <c r="H150" s="119"/>
    </row>
    <row r="151" spans="2:8" ht="19.95" customHeight="1" thickBot="1" x14ac:dyDescent="0.35">
      <c r="C151" s="112" t="s">
        <v>20</v>
      </c>
      <c r="D151" s="117" t="s">
        <v>182</v>
      </c>
      <c r="E151" s="118"/>
      <c r="F151" s="118"/>
      <c r="G151" s="118"/>
      <c r="H151" s="119"/>
    </row>
    <row r="152" spans="2:8" ht="5.25" customHeight="1" x14ac:dyDescent="0.3">
      <c r="C152" s="12"/>
      <c r="H152" s="13"/>
    </row>
    <row r="153" spans="2:8" ht="25.35" customHeight="1" thickBot="1" x14ac:dyDescent="0.35">
      <c r="B153" s="14"/>
      <c r="C153" s="113" t="s">
        <v>22</v>
      </c>
      <c r="D153" s="114" t="s">
        <v>23</v>
      </c>
      <c r="E153" s="114" t="s">
        <v>24</v>
      </c>
      <c r="F153" s="115" t="s">
        <v>8</v>
      </c>
      <c r="G153" s="114" t="s">
        <v>9</v>
      </c>
      <c r="H153" s="116" t="s">
        <v>10</v>
      </c>
    </row>
    <row r="154" spans="2:8" ht="19.95" customHeight="1" thickBot="1" x14ac:dyDescent="0.35">
      <c r="C154" s="15">
        <v>0</v>
      </c>
      <c r="D154" s="16">
        <v>0</v>
      </c>
      <c r="E154" s="16">
        <v>0</v>
      </c>
      <c r="F154" s="16">
        <v>0</v>
      </c>
      <c r="G154" s="16">
        <v>-443</v>
      </c>
      <c r="H154" s="17">
        <v>-443</v>
      </c>
    </row>
    <row r="155" spans="2:8" ht="12.45" customHeight="1" x14ac:dyDescent="0.3"/>
    <row r="156" spans="2:8" ht="12.45" customHeight="1" x14ac:dyDescent="0.3"/>
    <row r="157" spans="2:8" ht="12.45" customHeight="1" x14ac:dyDescent="0.3"/>
    <row r="158" spans="2:8" ht="12.45" customHeight="1" x14ac:dyDescent="0.3"/>
    <row r="159" spans="2:8" ht="12.45" customHeight="1" x14ac:dyDescent="0.3">
      <c r="C159" s="20"/>
      <c r="D159" s="20"/>
      <c r="E159" s="20"/>
      <c r="F159" s="20"/>
      <c r="G159" s="20"/>
      <c r="H159" s="20"/>
    </row>
    <row r="160" spans="2:8" ht="12.45" customHeight="1" x14ac:dyDescent="0.3"/>
    <row r="161" ht="12.45" customHeight="1" x14ac:dyDescent="0.3"/>
  </sheetData>
  <mergeCells count="73">
    <mergeCell ref="D31:H31"/>
    <mergeCell ref="D2:E2"/>
    <mergeCell ref="D3:E3"/>
    <mergeCell ref="D6:H6"/>
    <mergeCell ref="C14:H14"/>
    <mergeCell ref="D16:H16"/>
    <mergeCell ref="D17:H17"/>
    <mergeCell ref="D18:H18"/>
    <mergeCell ref="D23:H23"/>
    <mergeCell ref="D24:H24"/>
    <mergeCell ref="D25:H25"/>
    <mergeCell ref="D30:H30"/>
    <mergeCell ref="D62:H62"/>
    <mergeCell ref="D32:H32"/>
    <mergeCell ref="D37:H37"/>
    <mergeCell ref="D38:H38"/>
    <mergeCell ref="D39:H39"/>
    <mergeCell ref="D44:H44"/>
    <mergeCell ref="D45:H45"/>
    <mergeCell ref="D46:H46"/>
    <mergeCell ref="D51:H51"/>
    <mergeCell ref="D52:H52"/>
    <mergeCell ref="D53:H53"/>
    <mergeCell ref="C60:H60"/>
    <mergeCell ref="D80:H80"/>
    <mergeCell ref="D63:H63"/>
    <mergeCell ref="D64:H64"/>
    <mergeCell ref="C65:E65"/>
    <mergeCell ref="F65:H65"/>
    <mergeCell ref="D70:H70"/>
    <mergeCell ref="D71:H71"/>
    <mergeCell ref="D72:H72"/>
    <mergeCell ref="C73:E73"/>
    <mergeCell ref="F73:H73"/>
    <mergeCell ref="D78:H78"/>
    <mergeCell ref="D79:H79"/>
    <mergeCell ref="D102:H102"/>
    <mergeCell ref="C81:E81"/>
    <mergeCell ref="F81:H81"/>
    <mergeCell ref="D86:H86"/>
    <mergeCell ref="D87:H87"/>
    <mergeCell ref="D88:H88"/>
    <mergeCell ref="C89:E89"/>
    <mergeCell ref="F89:H89"/>
    <mergeCell ref="D94:H94"/>
    <mergeCell ref="D95:H95"/>
    <mergeCell ref="D96:H96"/>
    <mergeCell ref="C97:E97"/>
    <mergeCell ref="F97:H97"/>
    <mergeCell ref="D126:H126"/>
    <mergeCell ref="D103:H103"/>
    <mergeCell ref="D104:H104"/>
    <mergeCell ref="C105:E105"/>
    <mergeCell ref="F105:H105"/>
    <mergeCell ref="C110:H110"/>
    <mergeCell ref="D112:H112"/>
    <mergeCell ref="D113:H113"/>
    <mergeCell ref="D114:H114"/>
    <mergeCell ref="D119:H119"/>
    <mergeCell ref="D120:H120"/>
    <mergeCell ref="D121:H121"/>
    <mergeCell ref="D151:H151"/>
    <mergeCell ref="D127:H127"/>
    <mergeCell ref="D128:H128"/>
    <mergeCell ref="D133:H133"/>
    <mergeCell ref="D134:H134"/>
    <mergeCell ref="D135:H135"/>
    <mergeCell ref="C140:H140"/>
    <mergeCell ref="D142:H142"/>
    <mergeCell ref="D143:H143"/>
    <mergeCell ref="D144:H144"/>
    <mergeCell ref="D149:H149"/>
    <mergeCell ref="D150:H150"/>
  </mergeCells>
  <printOptions horizontalCentered="1"/>
  <pageMargins left="0.7" right="0.7" top="0.75" bottom="0.75" header="0.3" footer="0.3"/>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2:H218"/>
  <sheetViews>
    <sheetView showGridLines="0" showRowColHeaders="0" topLeftCell="A203" workbookViewId="0">
      <selection activeCell="K6" sqref="K6"/>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1</v>
      </c>
      <c r="E2" s="132"/>
      <c r="F2" s="2"/>
    </row>
    <row r="3" spans="3:8" ht="13.05" customHeight="1" x14ac:dyDescent="0.3">
      <c r="C3" s="86" t="s">
        <v>2</v>
      </c>
      <c r="D3" s="132" t="s">
        <v>3</v>
      </c>
      <c r="E3" s="132"/>
      <c r="F3" s="2"/>
    </row>
    <row r="4" spans="3:8" ht="13.05" customHeight="1" x14ac:dyDescent="0.3">
      <c r="C4" s="86" t="s">
        <v>4</v>
      </c>
      <c r="D4" s="1" t="s">
        <v>5</v>
      </c>
      <c r="E4" s="1"/>
      <c r="F4" s="2"/>
    </row>
    <row r="5" spans="3:8" ht="12.45" customHeight="1" x14ac:dyDescent="0.3"/>
    <row r="6" spans="3:8" ht="144.75" customHeight="1" x14ac:dyDescent="0.3">
      <c r="C6" s="85" t="s">
        <v>6</v>
      </c>
      <c r="D6" s="133" t="s">
        <v>7</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154103.48600000003</v>
      </c>
      <c r="E9" s="3">
        <v>-78306.892000000007</v>
      </c>
      <c r="F9" s="4">
        <v>75796.594000000026</v>
      </c>
      <c r="H9" s="5">
        <v>232.21999999999997</v>
      </c>
    </row>
    <row r="10" spans="3:8" ht="7.5" customHeight="1" x14ac:dyDescent="0.3">
      <c r="C10" s="88"/>
      <c r="F10" s="6"/>
      <c r="H10" s="7"/>
    </row>
    <row r="11" spans="3:8" ht="12.75" customHeight="1" thickBot="1" x14ac:dyDescent="0.35">
      <c r="C11" s="89" t="s">
        <v>13</v>
      </c>
      <c r="D11" s="8"/>
      <c r="E11" s="9"/>
      <c r="F11" s="10">
        <v>-10140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19</v>
      </c>
      <c r="E17" s="118"/>
      <c r="F17" s="118"/>
      <c r="G17" s="118"/>
      <c r="H17" s="119"/>
    </row>
    <row r="18" spans="2:8" ht="79.95" customHeight="1" thickBot="1" x14ac:dyDescent="0.35">
      <c r="C18" s="96" t="s">
        <v>20</v>
      </c>
      <c r="D18" s="117" t="s">
        <v>21</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6.51</v>
      </c>
      <c r="D21" s="16">
        <v>332.6</v>
      </c>
      <c r="E21" s="16">
        <v>32</v>
      </c>
      <c r="F21" s="16">
        <v>364.6</v>
      </c>
      <c r="G21" s="16">
        <v>0</v>
      </c>
      <c r="H21" s="17">
        <v>364.6</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26</v>
      </c>
      <c r="E24" s="118"/>
      <c r="F24" s="118"/>
      <c r="G24" s="118"/>
      <c r="H24" s="119"/>
    </row>
    <row r="25" spans="2:8" ht="79.95" customHeight="1" thickBot="1" x14ac:dyDescent="0.35">
      <c r="C25" s="96" t="s">
        <v>20</v>
      </c>
      <c r="D25" s="117" t="s">
        <v>27</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13.95</v>
      </c>
      <c r="D28" s="16">
        <v>1291.922</v>
      </c>
      <c r="E28" s="16">
        <v>4.9000000000000004</v>
      </c>
      <c r="F28" s="16">
        <v>1296.8220000000001</v>
      </c>
      <c r="G28" s="16">
        <v>0</v>
      </c>
      <c r="H28" s="17">
        <v>1296.8220000000001</v>
      </c>
    </row>
    <row r="29" spans="2:8" ht="13.05" customHeight="1" thickBot="1" x14ac:dyDescent="0.35"/>
    <row r="30" spans="2:8" ht="19.95" customHeight="1" thickBot="1" x14ac:dyDescent="0.35">
      <c r="C30" s="95" t="s">
        <v>16</v>
      </c>
      <c r="D30" s="120" t="s">
        <v>28</v>
      </c>
      <c r="E30" s="122"/>
      <c r="F30" s="122"/>
      <c r="G30" s="122"/>
      <c r="H30" s="123"/>
    </row>
    <row r="31" spans="2:8" ht="19.95" customHeight="1" thickBot="1" x14ac:dyDescent="0.35">
      <c r="C31" s="96" t="s">
        <v>18</v>
      </c>
      <c r="D31" s="117" t="s">
        <v>29</v>
      </c>
      <c r="E31" s="118"/>
      <c r="F31" s="118"/>
      <c r="G31" s="118"/>
      <c r="H31" s="119"/>
    </row>
    <row r="32" spans="2:8" ht="40.049999999999997" customHeight="1" thickBot="1" x14ac:dyDescent="0.35">
      <c r="C32" s="96" t="s">
        <v>20</v>
      </c>
      <c r="D32" s="117" t="s">
        <v>30</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39.909999999999997</v>
      </c>
      <c r="D35" s="16">
        <v>2104.0219999999999</v>
      </c>
      <c r="E35" s="16">
        <v>19.100000000000001</v>
      </c>
      <c r="F35" s="16">
        <v>2123.1219999999998</v>
      </c>
      <c r="G35" s="16">
        <v>0</v>
      </c>
      <c r="H35" s="17">
        <v>2123.1219999999998</v>
      </c>
    </row>
    <row r="36" spans="2:8" ht="13.05" customHeight="1" thickBot="1" x14ac:dyDescent="0.35"/>
    <row r="37" spans="2:8" ht="19.95" customHeight="1" thickBot="1" x14ac:dyDescent="0.35">
      <c r="C37" s="95" t="s">
        <v>16</v>
      </c>
      <c r="D37" s="120" t="s">
        <v>31</v>
      </c>
      <c r="E37" s="121"/>
      <c r="F37" s="121"/>
      <c r="G37" s="121"/>
      <c r="H37" s="139"/>
    </row>
    <row r="38" spans="2:8" ht="19.95" customHeight="1" thickBot="1" x14ac:dyDescent="0.35">
      <c r="C38" s="96" t="s">
        <v>18</v>
      </c>
      <c r="D38" s="117" t="s">
        <v>32</v>
      </c>
      <c r="E38" s="118"/>
      <c r="F38" s="118"/>
      <c r="G38" s="118"/>
      <c r="H38" s="119"/>
    </row>
    <row r="39" spans="2:8" ht="40.049999999999997" customHeight="1" thickBot="1" x14ac:dyDescent="0.35">
      <c r="C39" s="96" t="s">
        <v>20</v>
      </c>
      <c r="D39" s="117" t="s">
        <v>33</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7.14</v>
      </c>
      <c r="D42" s="16">
        <v>457.3</v>
      </c>
      <c r="E42" s="16">
        <v>4</v>
      </c>
      <c r="F42" s="16">
        <v>461.3</v>
      </c>
      <c r="G42" s="16">
        <v>0</v>
      </c>
      <c r="H42" s="17">
        <v>461.3</v>
      </c>
    </row>
    <row r="43" spans="2:8" ht="13.05" customHeight="1" thickBot="1" x14ac:dyDescent="0.35"/>
    <row r="44" spans="2:8" ht="19.95" customHeight="1" thickBot="1" x14ac:dyDescent="0.35">
      <c r="C44" s="95" t="s">
        <v>16</v>
      </c>
      <c r="D44" s="120" t="s">
        <v>34</v>
      </c>
      <c r="E44" s="122"/>
      <c r="F44" s="122"/>
      <c r="G44" s="122"/>
      <c r="H44" s="123"/>
    </row>
    <row r="45" spans="2:8" ht="19.95" customHeight="1" thickBot="1" x14ac:dyDescent="0.35">
      <c r="C45" s="96" t="s">
        <v>18</v>
      </c>
      <c r="D45" s="117" t="s">
        <v>35</v>
      </c>
      <c r="E45" s="118"/>
      <c r="F45" s="118"/>
      <c r="G45" s="118"/>
      <c r="H45" s="119"/>
    </row>
    <row r="46" spans="2:8" ht="19.95" customHeight="1" thickBot="1" x14ac:dyDescent="0.35">
      <c r="C46" s="96" t="s">
        <v>20</v>
      </c>
      <c r="D46" s="117" t="s">
        <v>36</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11.05</v>
      </c>
      <c r="D49" s="16">
        <v>544.9</v>
      </c>
      <c r="E49" s="16">
        <v>0</v>
      </c>
      <c r="F49" s="16">
        <v>544.9</v>
      </c>
      <c r="G49" s="16">
        <v>0</v>
      </c>
      <c r="H49" s="17">
        <v>544.9</v>
      </c>
    </row>
    <row r="50" spans="2:8" ht="13.05" customHeight="1" thickBot="1" x14ac:dyDescent="0.35"/>
    <row r="51" spans="2:8" ht="19.95" customHeight="1" thickBot="1" x14ac:dyDescent="0.35">
      <c r="C51" s="95" t="s">
        <v>16</v>
      </c>
      <c r="D51" s="120" t="s">
        <v>37</v>
      </c>
      <c r="E51" s="122"/>
      <c r="F51" s="122"/>
      <c r="G51" s="122"/>
      <c r="H51" s="123"/>
    </row>
    <row r="52" spans="2:8" ht="19.95" customHeight="1" thickBot="1" x14ac:dyDescent="0.35">
      <c r="C52" s="96" t="s">
        <v>18</v>
      </c>
      <c r="D52" s="117" t="s">
        <v>38</v>
      </c>
      <c r="E52" s="118"/>
      <c r="F52" s="118"/>
      <c r="G52" s="118"/>
      <c r="H52" s="119"/>
    </row>
    <row r="53" spans="2:8" ht="40.049999999999997" customHeight="1" thickBot="1" x14ac:dyDescent="0.35">
      <c r="C53" s="96" t="s">
        <v>20</v>
      </c>
      <c r="D53" s="117" t="s">
        <v>39</v>
      </c>
      <c r="E53" s="118"/>
      <c r="F53" s="118"/>
      <c r="G53" s="118"/>
      <c r="H53" s="119"/>
    </row>
    <row r="54" spans="2:8" ht="5.25" customHeight="1" x14ac:dyDescent="0.3">
      <c r="C54" s="12"/>
      <c r="H54" s="13"/>
    </row>
    <row r="55" spans="2:8" ht="25.35" customHeight="1" thickBot="1" x14ac:dyDescent="0.35">
      <c r="B55" s="14"/>
      <c r="C55" s="97" t="s">
        <v>22</v>
      </c>
      <c r="D55" s="98" t="s">
        <v>23</v>
      </c>
      <c r="E55" s="98" t="s">
        <v>24</v>
      </c>
      <c r="F55" s="99" t="s">
        <v>8</v>
      </c>
      <c r="G55" s="98" t="s">
        <v>9</v>
      </c>
      <c r="H55" s="100" t="s">
        <v>10</v>
      </c>
    </row>
    <row r="56" spans="2:8" ht="19.95" customHeight="1" thickBot="1" x14ac:dyDescent="0.35">
      <c r="C56" s="15">
        <v>101.9</v>
      </c>
      <c r="D56" s="16">
        <v>5313.4560000000001</v>
      </c>
      <c r="E56" s="16">
        <v>298.60000000000002</v>
      </c>
      <c r="F56" s="16">
        <v>5612.0560000000005</v>
      </c>
      <c r="G56" s="16">
        <v>0</v>
      </c>
      <c r="H56" s="17">
        <v>5612.0560000000005</v>
      </c>
    </row>
    <row r="57" spans="2:8" ht="13.05" customHeight="1" thickBot="1" x14ac:dyDescent="0.35"/>
    <row r="58" spans="2:8" ht="19.95" customHeight="1" thickBot="1" x14ac:dyDescent="0.35">
      <c r="C58" s="95" t="s">
        <v>16</v>
      </c>
      <c r="D58" s="120" t="s">
        <v>40</v>
      </c>
      <c r="E58" s="122"/>
      <c r="F58" s="122"/>
      <c r="G58" s="122"/>
      <c r="H58" s="123"/>
    </row>
    <row r="59" spans="2:8" ht="19.95" customHeight="1" thickBot="1" x14ac:dyDescent="0.35">
      <c r="C59" s="96" t="s">
        <v>18</v>
      </c>
      <c r="D59" s="117" t="s">
        <v>41</v>
      </c>
      <c r="E59" s="118"/>
      <c r="F59" s="118"/>
      <c r="G59" s="118"/>
      <c r="H59" s="119"/>
    </row>
    <row r="60" spans="2:8" ht="60" customHeight="1" thickBot="1" x14ac:dyDescent="0.35">
      <c r="C60" s="96" t="s">
        <v>20</v>
      </c>
      <c r="D60" s="117" t="s">
        <v>42</v>
      </c>
      <c r="E60" s="118"/>
      <c r="F60" s="118"/>
      <c r="G60" s="118"/>
      <c r="H60" s="119"/>
    </row>
    <row r="61" spans="2:8" ht="5.25" customHeight="1" x14ac:dyDescent="0.3">
      <c r="C61" s="12"/>
      <c r="H61" s="13"/>
    </row>
    <row r="62" spans="2:8" ht="25.35" customHeight="1" thickBot="1" x14ac:dyDescent="0.35">
      <c r="B62" s="14"/>
      <c r="C62" s="97" t="s">
        <v>22</v>
      </c>
      <c r="D62" s="98" t="s">
        <v>23</v>
      </c>
      <c r="E62" s="98" t="s">
        <v>24</v>
      </c>
      <c r="F62" s="99" t="s">
        <v>8</v>
      </c>
      <c r="G62" s="98" t="s">
        <v>9</v>
      </c>
      <c r="H62" s="100" t="s">
        <v>10</v>
      </c>
    </row>
    <row r="63" spans="2:8" ht="19.95" customHeight="1" thickBot="1" x14ac:dyDescent="0.35">
      <c r="C63" s="15">
        <v>0</v>
      </c>
      <c r="D63" s="16">
        <v>0</v>
      </c>
      <c r="E63" s="16">
        <v>105195.22199999999</v>
      </c>
      <c r="F63" s="16">
        <v>105195.22199999999</v>
      </c>
      <c r="G63" s="16">
        <v>-65871.892000000007</v>
      </c>
      <c r="H63" s="17">
        <v>39323.329999999987</v>
      </c>
    </row>
    <row r="64" spans="2:8" ht="27" customHeight="1" thickBot="1" x14ac:dyDescent="0.35"/>
    <row r="65" spans="2:8" ht="19.95" customHeight="1" thickBot="1" x14ac:dyDescent="0.35">
      <c r="C65" s="95" t="s">
        <v>16</v>
      </c>
      <c r="D65" s="120" t="s">
        <v>43</v>
      </c>
      <c r="E65" s="122"/>
      <c r="F65" s="122"/>
      <c r="G65" s="122"/>
      <c r="H65" s="123"/>
    </row>
    <row r="66" spans="2:8" ht="19.95" customHeight="1" thickBot="1" x14ac:dyDescent="0.35">
      <c r="C66" s="96" t="s">
        <v>18</v>
      </c>
      <c r="D66" s="117" t="s">
        <v>44</v>
      </c>
      <c r="E66" s="118"/>
      <c r="F66" s="118"/>
      <c r="G66" s="118"/>
      <c r="H66" s="119"/>
    </row>
    <row r="67" spans="2:8" ht="60" customHeight="1" thickBot="1" x14ac:dyDescent="0.35">
      <c r="C67" s="96" t="s">
        <v>20</v>
      </c>
      <c r="D67" s="117" t="s">
        <v>45</v>
      </c>
      <c r="E67" s="118"/>
      <c r="F67" s="118"/>
      <c r="G67" s="118"/>
      <c r="H67" s="119"/>
    </row>
    <row r="68" spans="2:8" ht="5.25" customHeight="1" x14ac:dyDescent="0.3">
      <c r="C68" s="12"/>
      <c r="H68" s="13"/>
    </row>
    <row r="69" spans="2:8" ht="25.35" customHeight="1" thickBot="1" x14ac:dyDescent="0.35">
      <c r="B69" s="14"/>
      <c r="C69" s="97" t="s">
        <v>22</v>
      </c>
      <c r="D69" s="98" t="s">
        <v>23</v>
      </c>
      <c r="E69" s="98" t="s">
        <v>24</v>
      </c>
      <c r="F69" s="99" t="s">
        <v>8</v>
      </c>
      <c r="G69" s="98" t="s">
        <v>9</v>
      </c>
      <c r="H69" s="100" t="s">
        <v>10</v>
      </c>
    </row>
    <row r="70" spans="2:8" ht="19.95" customHeight="1" thickBot="1" x14ac:dyDescent="0.35">
      <c r="C70" s="15">
        <v>0</v>
      </c>
      <c r="D70" s="16">
        <v>0</v>
      </c>
      <c r="E70" s="16">
        <v>35067.864000000001</v>
      </c>
      <c r="F70" s="16">
        <v>35067.864000000001</v>
      </c>
      <c r="G70" s="16">
        <v>-12435</v>
      </c>
      <c r="H70" s="17">
        <v>22632.864000000001</v>
      </c>
    </row>
    <row r="71" spans="2:8" ht="13.05" customHeight="1" thickBot="1" x14ac:dyDescent="0.35"/>
    <row r="72" spans="2:8" ht="19.95" customHeight="1" thickBot="1" x14ac:dyDescent="0.35">
      <c r="C72" s="95" t="s">
        <v>16</v>
      </c>
      <c r="D72" s="120" t="s">
        <v>46</v>
      </c>
      <c r="E72" s="122"/>
      <c r="F72" s="122"/>
      <c r="G72" s="122"/>
      <c r="H72" s="123"/>
    </row>
    <row r="73" spans="2:8" ht="19.95" customHeight="1" thickBot="1" x14ac:dyDescent="0.35">
      <c r="C73" s="96" t="s">
        <v>18</v>
      </c>
      <c r="D73" s="117" t="s">
        <v>47</v>
      </c>
      <c r="E73" s="118"/>
      <c r="F73" s="118"/>
      <c r="G73" s="118"/>
      <c r="H73" s="119"/>
    </row>
    <row r="74" spans="2:8" ht="60" customHeight="1" thickBot="1" x14ac:dyDescent="0.35">
      <c r="C74" s="96" t="s">
        <v>20</v>
      </c>
      <c r="D74" s="117" t="s">
        <v>48</v>
      </c>
      <c r="E74" s="118"/>
      <c r="F74" s="118"/>
      <c r="G74" s="118"/>
      <c r="H74" s="119"/>
    </row>
    <row r="75" spans="2:8" ht="5.25" customHeight="1" x14ac:dyDescent="0.3">
      <c r="C75" s="12"/>
      <c r="H75" s="13"/>
    </row>
    <row r="76" spans="2:8" ht="25.35" customHeight="1" thickBot="1" x14ac:dyDescent="0.35">
      <c r="B76" s="14"/>
      <c r="C76" s="97" t="s">
        <v>22</v>
      </c>
      <c r="D76" s="98" t="s">
        <v>23</v>
      </c>
      <c r="E76" s="98" t="s">
        <v>24</v>
      </c>
      <c r="F76" s="99" t="s">
        <v>8</v>
      </c>
      <c r="G76" s="98" t="s">
        <v>9</v>
      </c>
      <c r="H76" s="100" t="s">
        <v>10</v>
      </c>
    </row>
    <row r="77" spans="2:8" ht="19.95" customHeight="1" thickBot="1" x14ac:dyDescent="0.35">
      <c r="C77" s="15">
        <v>28.13</v>
      </c>
      <c r="D77" s="16">
        <v>1774.9</v>
      </c>
      <c r="E77" s="16">
        <v>17.2</v>
      </c>
      <c r="F77" s="16">
        <v>1792.1000000000001</v>
      </c>
      <c r="G77" s="16">
        <v>0</v>
      </c>
      <c r="H77" s="17">
        <v>1792.1000000000001</v>
      </c>
    </row>
    <row r="78" spans="2:8" ht="13.05" customHeight="1" thickBot="1" x14ac:dyDescent="0.35"/>
    <row r="79" spans="2:8" ht="19.95" customHeight="1" thickBot="1" x14ac:dyDescent="0.35">
      <c r="C79" s="95" t="s">
        <v>16</v>
      </c>
      <c r="D79" s="120" t="s">
        <v>49</v>
      </c>
      <c r="E79" s="122"/>
      <c r="F79" s="122"/>
      <c r="G79" s="122"/>
      <c r="H79" s="123"/>
    </row>
    <row r="80" spans="2:8" ht="19.95" customHeight="1" thickBot="1" x14ac:dyDescent="0.35">
      <c r="C80" s="96" t="s">
        <v>18</v>
      </c>
      <c r="D80" s="117" t="s">
        <v>50</v>
      </c>
      <c r="E80" s="118"/>
      <c r="F80" s="118"/>
      <c r="G80" s="118"/>
      <c r="H80" s="119"/>
    </row>
    <row r="81" spans="2:8" ht="19.95" customHeight="1" thickBot="1" x14ac:dyDescent="0.35">
      <c r="C81" s="96" t="s">
        <v>20</v>
      </c>
      <c r="D81" s="117" t="s">
        <v>51</v>
      </c>
      <c r="E81" s="118"/>
      <c r="F81" s="118"/>
      <c r="G81" s="118"/>
      <c r="H81" s="119"/>
    </row>
    <row r="82" spans="2:8" ht="5.25" customHeight="1" x14ac:dyDescent="0.3">
      <c r="C82" s="12"/>
      <c r="H82" s="13"/>
    </row>
    <row r="83" spans="2:8" ht="25.35" customHeight="1" thickBot="1" x14ac:dyDescent="0.35">
      <c r="B83" s="14"/>
      <c r="C83" s="97" t="s">
        <v>22</v>
      </c>
      <c r="D83" s="98" t="s">
        <v>23</v>
      </c>
      <c r="E83" s="98" t="s">
        <v>24</v>
      </c>
      <c r="F83" s="99" t="s">
        <v>8</v>
      </c>
      <c r="G83" s="98" t="s">
        <v>9</v>
      </c>
      <c r="H83" s="100" t="s">
        <v>10</v>
      </c>
    </row>
    <row r="84" spans="2:8" ht="19.95" customHeight="1" thickBot="1" x14ac:dyDescent="0.35">
      <c r="C84" s="15">
        <v>6.49</v>
      </c>
      <c r="D84" s="16">
        <v>361.2</v>
      </c>
      <c r="E84" s="16">
        <v>0</v>
      </c>
      <c r="F84" s="16">
        <v>361.2</v>
      </c>
      <c r="G84" s="16">
        <v>0</v>
      </c>
      <c r="H84" s="17">
        <v>361.2</v>
      </c>
    </row>
    <row r="85" spans="2:8" ht="13.05" customHeight="1" thickBot="1" x14ac:dyDescent="0.35"/>
    <row r="86" spans="2:8" ht="19.95" customHeight="1" thickBot="1" x14ac:dyDescent="0.35">
      <c r="C86" s="95" t="s">
        <v>16</v>
      </c>
      <c r="D86" s="120" t="s">
        <v>52</v>
      </c>
      <c r="E86" s="122"/>
      <c r="F86" s="122"/>
      <c r="G86" s="122"/>
      <c r="H86" s="123"/>
    </row>
    <row r="87" spans="2:8" ht="19.95" customHeight="1" thickBot="1" x14ac:dyDescent="0.35">
      <c r="C87" s="96" t="s">
        <v>18</v>
      </c>
      <c r="D87" s="117" t="s">
        <v>53</v>
      </c>
      <c r="E87" s="118"/>
      <c r="F87" s="118"/>
      <c r="G87" s="118"/>
      <c r="H87" s="119"/>
    </row>
    <row r="88" spans="2:8" ht="79.95" customHeight="1" thickBot="1" x14ac:dyDescent="0.35">
      <c r="C88" s="96" t="s">
        <v>20</v>
      </c>
      <c r="D88" s="117" t="s">
        <v>54</v>
      </c>
      <c r="E88" s="118"/>
      <c r="F88" s="118"/>
      <c r="G88" s="118"/>
      <c r="H88" s="119"/>
    </row>
    <row r="89" spans="2:8" ht="5.25" customHeight="1" x14ac:dyDescent="0.3">
      <c r="C89" s="12"/>
      <c r="H89" s="13"/>
    </row>
    <row r="90" spans="2:8" ht="25.35" customHeight="1" thickBot="1" x14ac:dyDescent="0.35">
      <c r="B90" s="14"/>
      <c r="C90" s="97" t="s">
        <v>22</v>
      </c>
      <c r="D90" s="98" t="s">
        <v>23</v>
      </c>
      <c r="E90" s="98" t="s">
        <v>24</v>
      </c>
      <c r="F90" s="99" t="s">
        <v>8</v>
      </c>
      <c r="G90" s="98" t="s">
        <v>9</v>
      </c>
      <c r="H90" s="100" t="s">
        <v>10</v>
      </c>
    </row>
    <row r="91" spans="2:8" ht="19.95" customHeight="1" thickBot="1" x14ac:dyDescent="0.35">
      <c r="C91" s="15">
        <v>17.14</v>
      </c>
      <c r="D91" s="16">
        <v>1083.2</v>
      </c>
      <c r="E91" s="16">
        <v>5</v>
      </c>
      <c r="F91" s="16">
        <v>1088.2</v>
      </c>
      <c r="G91" s="16">
        <v>0</v>
      </c>
      <c r="H91" s="17">
        <v>1088.2</v>
      </c>
    </row>
    <row r="92" spans="2:8" ht="13.05" customHeight="1" thickBot="1" x14ac:dyDescent="0.35"/>
    <row r="93" spans="2:8" ht="19.95" customHeight="1" thickBot="1" x14ac:dyDescent="0.35">
      <c r="C93" s="95" t="s">
        <v>16</v>
      </c>
      <c r="D93" s="120" t="s">
        <v>55</v>
      </c>
      <c r="E93" s="122"/>
      <c r="F93" s="122"/>
      <c r="G93" s="122"/>
      <c r="H93" s="123"/>
    </row>
    <row r="94" spans="2:8" ht="19.95" customHeight="1" thickBot="1" x14ac:dyDescent="0.35">
      <c r="C94" s="96" t="s">
        <v>18</v>
      </c>
      <c r="D94" s="117" t="s">
        <v>56</v>
      </c>
      <c r="E94" s="118"/>
      <c r="F94" s="118"/>
      <c r="G94" s="118"/>
      <c r="H94" s="119"/>
    </row>
    <row r="95" spans="2:8" ht="19.95" customHeight="1" thickBot="1" x14ac:dyDescent="0.35">
      <c r="C95" s="96" t="s">
        <v>20</v>
      </c>
      <c r="D95" s="117" t="s">
        <v>57</v>
      </c>
      <c r="E95" s="118"/>
      <c r="F95" s="118"/>
      <c r="G95" s="118"/>
      <c r="H95" s="119"/>
    </row>
    <row r="96" spans="2:8" ht="5.25" customHeight="1" x14ac:dyDescent="0.3">
      <c r="C96" s="12"/>
      <c r="H96" s="13"/>
    </row>
    <row r="97" spans="2:8" ht="25.35" customHeight="1" thickBot="1" x14ac:dyDescent="0.35">
      <c r="B97" s="14"/>
      <c r="C97" s="97" t="s">
        <v>22</v>
      </c>
      <c r="D97" s="98" t="s">
        <v>23</v>
      </c>
      <c r="E97" s="98" t="s">
        <v>24</v>
      </c>
      <c r="F97" s="99" t="s">
        <v>8</v>
      </c>
      <c r="G97" s="98" t="s">
        <v>9</v>
      </c>
      <c r="H97" s="100" t="s">
        <v>10</v>
      </c>
    </row>
    <row r="98" spans="2:8" ht="19.95" customHeight="1" thickBot="1" x14ac:dyDescent="0.35">
      <c r="C98" s="15">
        <v>0</v>
      </c>
      <c r="D98" s="16">
        <v>0</v>
      </c>
      <c r="E98" s="16">
        <v>196.1</v>
      </c>
      <c r="F98" s="16">
        <v>196.1</v>
      </c>
      <c r="G98" s="16">
        <v>0</v>
      </c>
      <c r="H98" s="17">
        <v>196.1</v>
      </c>
    </row>
    <row r="99" spans="2:8" ht="12.45" customHeight="1" x14ac:dyDescent="0.3"/>
    <row r="100" spans="2:8" ht="12.45" customHeight="1" x14ac:dyDescent="0.3"/>
    <row r="101" spans="2:8" ht="8.25" customHeight="1" x14ac:dyDescent="0.3"/>
    <row r="102" spans="2:8" ht="18" customHeight="1" x14ac:dyDescent="0.3">
      <c r="C102" s="131" t="s">
        <v>58</v>
      </c>
      <c r="D102" s="131"/>
      <c r="E102" s="131"/>
      <c r="F102" s="131"/>
      <c r="G102" s="131"/>
      <c r="H102" s="131"/>
    </row>
    <row r="103" spans="2:8" ht="18.75" customHeight="1" thickBot="1" x14ac:dyDescent="0.35"/>
    <row r="104" spans="2:8" ht="19.95" customHeight="1" thickBot="1" x14ac:dyDescent="0.35">
      <c r="C104" s="102" t="s">
        <v>16</v>
      </c>
      <c r="D104" s="120" t="s">
        <v>59</v>
      </c>
      <c r="E104" s="121"/>
      <c r="F104" s="122"/>
      <c r="G104" s="122"/>
      <c r="H104" s="123"/>
    </row>
    <row r="105" spans="2:8" ht="19.95" customHeight="1" thickBot="1" x14ac:dyDescent="0.35">
      <c r="C105" s="103" t="s">
        <v>18</v>
      </c>
      <c r="D105" s="117" t="s">
        <v>60</v>
      </c>
      <c r="E105" s="118"/>
      <c r="F105" s="118"/>
      <c r="G105" s="118"/>
      <c r="H105" s="119"/>
    </row>
    <row r="106" spans="2:8" ht="19.95" customHeight="1" thickBot="1" x14ac:dyDescent="0.35">
      <c r="C106" s="103" t="s">
        <v>20</v>
      </c>
      <c r="D106" s="117" t="s">
        <v>61</v>
      </c>
      <c r="E106" s="118"/>
      <c r="F106" s="118"/>
      <c r="G106" s="118"/>
      <c r="H106" s="119"/>
    </row>
    <row r="107" spans="2:8" ht="12.45" customHeight="1" x14ac:dyDescent="0.3">
      <c r="C107" s="127"/>
      <c r="D107" s="128"/>
      <c r="E107" s="128"/>
      <c r="F107" s="129"/>
      <c r="G107" s="129"/>
      <c r="H107" s="130"/>
    </row>
    <row r="108" spans="2:8" ht="5.25" customHeight="1" x14ac:dyDescent="0.3">
      <c r="C108" s="12"/>
      <c r="H108" s="13"/>
    </row>
    <row r="109" spans="2:8" ht="25.35" customHeight="1" thickBot="1" x14ac:dyDescent="0.35">
      <c r="B109" s="14"/>
      <c r="C109" s="104" t="s">
        <v>22</v>
      </c>
      <c r="D109" s="105" t="s">
        <v>23</v>
      </c>
      <c r="E109" s="105" t="s">
        <v>24</v>
      </c>
      <c r="F109" s="106" t="s">
        <v>8</v>
      </c>
      <c r="G109" s="105" t="s">
        <v>9</v>
      </c>
      <c r="H109" s="107" t="s">
        <v>10</v>
      </c>
    </row>
    <row r="110" spans="2:8" ht="19.95" customHeight="1" thickBot="1" x14ac:dyDescent="0.35">
      <c r="C110" s="15">
        <v>0</v>
      </c>
      <c r="D110" s="18">
        <v>0</v>
      </c>
      <c r="E110" s="18">
        <v>8485</v>
      </c>
      <c r="F110" s="18">
        <v>8485</v>
      </c>
      <c r="G110" s="18">
        <v>0</v>
      </c>
      <c r="H110" s="19">
        <v>8485</v>
      </c>
    </row>
    <row r="111" spans="2:8" ht="13.05" customHeight="1" thickBot="1" x14ac:dyDescent="0.35"/>
    <row r="112" spans="2:8" ht="19.95" customHeight="1" thickBot="1" x14ac:dyDescent="0.35">
      <c r="C112" s="102" t="s">
        <v>16</v>
      </c>
      <c r="D112" s="120" t="s">
        <v>62</v>
      </c>
      <c r="E112" s="121"/>
      <c r="F112" s="122"/>
      <c r="G112" s="122"/>
      <c r="H112" s="123"/>
    </row>
    <row r="113" spans="2:8" ht="19.95" customHeight="1" thickBot="1" x14ac:dyDescent="0.35">
      <c r="C113" s="103" t="s">
        <v>18</v>
      </c>
      <c r="D113" s="117" t="s">
        <v>63</v>
      </c>
      <c r="E113" s="118"/>
      <c r="F113" s="118"/>
      <c r="G113" s="118"/>
      <c r="H113" s="119"/>
    </row>
    <row r="114" spans="2:8" ht="19.95" customHeight="1" thickBot="1" x14ac:dyDescent="0.35">
      <c r="C114" s="103" t="s">
        <v>20</v>
      </c>
      <c r="D114" s="117" t="s">
        <v>64</v>
      </c>
      <c r="E114" s="118"/>
      <c r="F114" s="118"/>
      <c r="G114" s="118"/>
      <c r="H114" s="119"/>
    </row>
    <row r="115" spans="2:8" ht="12.45" customHeight="1" x14ac:dyDescent="0.3">
      <c r="C115" s="127"/>
      <c r="D115" s="128"/>
      <c r="E115" s="128"/>
      <c r="F115" s="129"/>
      <c r="G115" s="129"/>
      <c r="H115" s="130"/>
    </row>
    <row r="116" spans="2:8" ht="5.25" customHeight="1" x14ac:dyDescent="0.3">
      <c r="C116" s="12"/>
      <c r="H116" s="13"/>
    </row>
    <row r="117" spans="2:8" ht="25.35" customHeight="1" thickBot="1" x14ac:dyDescent="0.35">
      <c r="B117" s="14"/>
      <c r="C117" s="104" t="s">
        <v>22</v>
      </c>
      <c r="D117" s="105" t="s">
        <v>23</v>
      </c>
      <c r="E117" s="105" t="s">
        <v>24</v>
      </c>
      <c r="F117" s="106" t="s">
        <v>8</v>
      </c>
      <c r="G117" s="105" t="s">
        <v>9</v>
      </c>
      <c r="H117" s="107" t="s">
        <v>10</v>
      </c>
    </row>
    <row r="118" spans="2:8" ht="19.95" customHeight="1" thickBot="1" x14ac:dyDescent="0.35">
      <c r="C118" s="15"/>
      <c r="D118" s="18">
        <v>0</v>
      </c>
      <c r="E118" s="18">
        <v>5291</v>
      </c>
      <c r="F118" s="18">
        <v>5291</v>
      </c>
      <c r="G118" s="18">
        <v>0</v>
      </c>
      <c r="H118" s="19">
        <v>5291</v>
      </c>
    </row>
    <row r="119" spans="2:8" ht="13.05" customHeight="1" thickBot="1" x14ac:dyDescent="0.35"/>
    <row r="120" spans="2:8" ht="19.95" customHeight="1" thickBot="1" x14ac:dyDescent="0.35">
      <c r="C120" s="102" t="s">
        <v>16</v>
      </c>
      <c r="D120" s="120" t="s">
        <v>65</v>
      </c>
      <c r="E120" s="121"/>
      <c r="F120" s="122"/>
      <c r="G120" s="122"/>
      <c r="H120" s="123"/>
    </row>
    <row r="121" spans="2:8" ht="19.95" customHeight="1" thickBot="1" x14ac:dyDescent="0.35">
      <c r="C121" s="103" t="s">
        <v>18</v>
      </c>
      <c r="D121" s="117" t="s">
        <v>60</v>
      </c>
      <c r="E121" s="118"/>
      <c r="F121" s="118"/>
      <c r="G121" s="118"/>
      <c r="H121" s="119"/>
    </row>
    <row r="122" spans="2:8" ht="19.95" customHeight="1" thickBot="1" x14ac:dyDescent="0.35">
      <c r="C122" s="103" t="s">
        <v>20</v>
      </c>
      <c r="D122" s="117" t="s">
        <v>66</v>
      </c>
      <c r="E122" s="118"/>
      <c r="F122" s="118"/>
      <c r="G122" s="118"/>
      <c r="H122" s="119"/>
    </row>
    <row r="123" spans="2:8" ht="12.45" customHeight="1" x14ac:dyDescent="0.3">
      <c r="C123" s="127"/>
      <c r="D123" s="128"/>
      <c r="E123" s="128"/>
      <c r="F123" s="129"/>
      <c r="G123" s="129"/>
      <c r="H123" s="130"/>
    </row>
    <row r="124" spans="2:8" ht="5.25" customHeight="1" x14ac:dyDescent="0.3">
      <c r="C124" s="12"/>
      <c r="H124" s="13"/>
    </row>
    <row r="125" spans="2:8" ht="25.35" customHeight="1" thickBot="1" x14ac:dyDescent="0.35">
      <c r="B125" s="14"/>
      <c r="C125" s="104" t="s">
        <v>22</v>
      </c>
      <c r="D125" s="105" t="s">
        <v>23</v>
      </c>
      <c r="E125" s="105" t="s">
        <v>24</v>
      </c>
      <c r="F125" s="106" t="s">
        <v>8</v>
      </c>
      <c r="G125" s="105" t="s">
        <v>9</v>
      </c>
      <c r="H125" s="107" t="s">
        <v>10</v>
      </c>
    </row>
    <row r="126" spans="2:8" ht="19.95" customHeight="1" thickBot="1" x14ac:dyDescent="0.35">
      <c r="C126" s="15"/>
      <c r="D126" s="18">
        <v>299</v>
      </c>
      <c r="E126" s="18">
        <v>0</v>
      </c>
      <c r="F126" s="18">
        <v>299</v>
      </c>
      <c r="G126" s="18">
        <v>0</v>
      </c>
      <c r="H126" s="19">
        <v>299</v>
      </c>
    </row>
    <row r="127" spans="2:8" ht="13.05" customHeight="1" thickBot="1" x14ac:dyDescent="0.35"/>
    <row r="128" spans="2:8" ht="19.95" customHeight="1" thickBot="1" x14ac:dyDescent="0.35">
      <c r="C128" s="102" t="s">
        <v>16</v>
      </c>
      <c r="D128" s="120" t="s">
        <v>67</v>
      </c>
      <c r="E128" s="121"/>
      <c r="F128" s="122"/>
      <c r="G128" s="122"/>
      <c r="H128" s="123"/>
    </row>
    <row r="129" spans="2:8" ht="19.95" customHeight="1" thickBot="1" x14ac:dyDescent="0.35">
      <c r="C129" s="103" t="s">
        <v>18</v>
      </c>
      <c r="D129" s="117" t="s">
        <v>63</v>
      </c>
      <c r="E129" s="118"/>
      <c r="F129" s="118"/>
      <c r="G129" s="118"/>
      <c r="H129" s="119"/>
    </row>
    <row r="130" spans="2:8" ht="19.95" customHeight="1" thickBot="1" x14ac:dyDescent="0.35">
      <c r="C130" s="103" t="s">
        <v>20</v>
      </c>
      <c r="D130" s="117" t="s">
        <v>68</v>
      </c>
      <c r="E130" s="118"/>
      <c r="F130" s="118"/>
      <c r="G130" s="118"/>
      <c r="H130" s="119"/>
    </row>
    <row r="131" spans="2:8" ht="12.45" customHeight="1" x14ac:dyDescent="0.3">
      <c r="C131" s="127"/>
      <c r="D131" s="128"/>
      <c r="E131" s="128"/>
      <c r="F131" s="129"/>
      <c r="G131" s="129"/>
      <c r="H131" s="130"/>
    </row>
    <row r="132" spans="2:8" ht="5.25" customHeight="1" x14ac:dyDescent="0.3">
      <c r="C132" s="12"/>
      <c r="H132" s="13"/>
    </row>
    <row r="133" spans="2:8" ht="25.35" customHeight="1" thickBot="1" x14ac:dyDescent="0.35">
      <c r="B133" s="14"/>
      <c r="C133" s="104" t="s">
        <v>22</v>
      </c>
      <c r="D133" s="105" t="s">
        <v>23</v>
      </c>
      <c r="E133" s="105" t="s">
        <v>24</v>
      </c>
      <c r="F133" s="106" t="s">
        <v>8</v>
      </c>
      <c r="G133" s="105" t="s">
        <v>9</v>
      </c>
      <c r="H133" s="107" t="s">
        <v>10</v>
      </c>
    </row>
    <row r="134" spans="2:8" ht="19.95" customHeight="1" thickBot="1" x14ac:dyDescent="0.35">
      <c r="C134" s="15"/>
      <c r="D134" s="18">
        <v>461</v>
      </c>
      <c r="E134" s="18">
        <v>0</v>
      </c>
      <c r="F134" s="18">
        <v>461</v>
      </c>
      <c r="G134" s="18">
        <v>0</v>
      </c>
      <c r="H134" s="19">
        <v>461</v>
      </c>
    </row>
    <row r="135" spans="2:8" ht="13.05" customHeight="1" thickBot="1" x14ac:dyDescent="0.35"/>
    <row r="136" spans="2:8" ht="19.95" customHeight="1" thickBot="1" x14ac:dyDescent="0.35">
      <c r="C136" s="102" t="s">
        <v>16</v>
      </c>
      <c r="D136" s="120" t="s">
        <v>69</v>
      </c>
      <c r="E136" s="121"/>
      <c r="F136" s="122"/>
      <c r="G136" s="122"/>
      <c r="H136" s="123"/>
    </row>
    <row r="137" spans="2:8" ht="19.95" customHeight="1" thickBot="1" x14ac:dyDescent="0.35">
      <c r="C137" s="103" t="s">
        <v>18</v>
      </c>
      <c r="D137" s="117" t="s">
        <v>63</v>
      </c>
      <c r="E137" s="118"/>
      <c r="F137" s="118"/>
      <c r="G137" s="118"/>
      <c r="H137" s="119"/>
    </row>
    <row r="138" spans="2:8" ht="19.95" customHeight="1" thickBot="1" x14ac:dyDescent="0.35">
      <c r="C138" s="103" t="s">
        <v>20</v>
      </c>
      <c r="D138" s="117" t="s">
        <v>70</v>
      </c>
      <c r="E138" s="118"/>
      <c r="F138" s="118"/>
      <c r="G138" s="118"/>
      <c r="H138" s="119"/>
    </row>
    <row r="139" spans="2:8" ht="12.45" customHeight="1" x14ac:dyDescent="0.3">
      <c r="C139" s="127"/>
      <c r="D139" s="128"/>
      <c r="E139" s="128"/>
      <c r="F139" s="129"/>
      <c r="G139" s="129"/>
      <c r="H139" s="130"/>
    </row>
    <row r="140" spans="2:8" ht="5.25" customHeight="1" x14ac:dyDescent="0.3">
      <c r="C140" s="12"/>
      <c r="H140" s="13"/>
    </row>
    <row r="141" spans="2:8" ht="25.35" customHeight="1" thickBot="1" x14ac:dyDescent="0.35">
      <c r="B141" s="14"/>
      <c r="C141" s="104" t="s">
        <v>22</v>
      </c>
      <c r="D141" s="105" t="s">
        <v>23</v>
      </c>
      <c r="E141" s="105" t="s">
        <v>24</v>
      </c>
      <c r="F141" s="106" t="s">
        <v>8</v>
      </c>
      <c r="G141" s="105" t="s">
        <v>9</v>
      </c>
      <c r="H141" s="107" t="s">
        <v>10</v>
      </c>
    </row>
    <row r="142" spans="2:8" ht="19.95" customHeight="1" thickBot="1" x14ac:dyDescent="0.35">
      <c r="C142" s="15">
        <v>0</v>
      </c>
      <c r="D142" s="18">
        <v>0</v>
      </c>
      <c r="E142" s="18">
        <v>134</v>
      </c>
      <c r="F142" s="18">
        <v>134</v>
      </c>
      <c r="G142" s="18">
        <v>0</v>
      </c>
      <c r="H142" s="19">
        <v>134</v>
      </c>
    </row>
    <row r="143" spans="2:8" ht="13.05" customHeight="1" thickBot="1" x14ac:dyDescent="0.35"/>
    <row r="144" spans="2:8" ht="19.95" customHeight="1" thickBot="1" x14ac:dyDescent="0.35">
      <c r="C144" s="102" t="s">
        <v>16</v>
      </c>
      <c r="D144" s="120" t="s">
        <v>71</v>
      </c>
      <c r="E144" s="121"/>
      <c r="F144" s="122"/>
      <c r="G144" s="122"/>
      <c r="H144" s="123"/>
    </row>
    <row r="145" spans="2:8" ht="19.95" customHeight="1" thickBot="1" x14ac:dyDescent="0.35">
      <c r="C145" s="103" t="s">
        <v>18</v>
      </c>
      <c r="D145" s="117" t="s">
        <v>60</v>
      </c>
      <c r="E145" s="118"/>
      <c r="F145" s="118"/>
      <c r="G145" s="118"/>
      <c r="H145" s="119"/>
    </row>
    <row r="146" spans="2:8" ht="19.95" customHeight="1" thickBot="1" x14ac:dyDescent="0.35">
      <c r="C146" s="103" t="s">
        <v>20</v>
      </c>
      <c r="D146" s="117" t="s">
        <v>72</v>
      </c>
      <c r="E146" s="118"/>
      <c r="F146" s="118"/>
      <c r="G146" s="118"/>
      <c r="H146" s="119"/>
    </row>
    <row r="147" spans="2:8" ht="12.45" customHeight="1" x14ac:dyDescent="0.3">
      <c r="C147" s="127"/>
      <c r="D147" s="128"/>
      <c r="E147" s="128"/>
      <c r="F147" s="129"/>
      <c r="G147" s="129"/>
      <c r="H147" s="130"/>
    </row>
    <row r="148" spans="2:8" ht="5.25" customHeight="1" x14ac:dyDescent="0.3">
      <c r="C148" s="12"/>
      <c r="H148" s="13"/>
    </row>
    <row r="149" spans="2:8" ht="25.35" customHeight="1" thickBot="1" x14ac:dyDescent="0.35">
      <c r="B149" s="14"/>
      <c r="C149" s="104" t="s">
        <v>22</v>
      </c>
      <c r="D149" s="105" t="s">
        <v>23</v>
      </c>
      <c r="E149" s="105" t="s">
        <v>24</v>
      </c>
      <c r="F149" s="106" t="s">
        <v>8</v>
      </c>
      <c r="G149" s="105" t="s">
        <v>9</v>
      </c>
      <c r="H149" s="107" t="s">
        <v>10</v>
      </c>
    </row>
    <row r="150" spans="2:8" ht="19.95" customHeight="1" thickBot="1" x14ac:dyDescent="0.35">
      <c r="C150" s="15"/>
      <c r="D150" s="18">
        <v>0</v>
      </c>
      <c r="E150" s="18">
        <v>1060</v>
      </c>
      <c r="F150" s="18">
        <v>1060</v>
      </c>
      <c r="G150" s="18">
        <v>0</v>
      </c>
      <c r="H150" s="19">
        <v>1060</v>
      </c>
    </row>
    <row r="151" spans="2:8" ht="13.05" customHeight="1" thickBot="1" x14ac:dyDescent="0.35"/>
    <row r="152" spans="2:8" ht="19.95" customHeight="1" thickBot="1" x14ac:dyDescent="0.35">
      <c r="C152" s="102" t="s">
        <v>16</v>
      </c>
      <c r="D152" s="120" t="s">
        <v>73</v>
      </c>
      <c r="E152" s="121"/>
      <c r="F152" s="122"/>
      <c r="G152" s="122"/>
      <c r="H152" s="123"/>
    </row>
    <row r="153" spans="2:8" ht="19.95" customHeight="1" thickBot="1" x14ac:dyDescent="0.35">
      <c r="C153" s="103" t="s">
        <v>18</v>
      </c>
      <c r="D153" s="117" t="s">
        <v>63</v>
      </c>
      <c r="E153" s="118"/>
      <c r="F153" s="118"/>
      <c r="G153" s="118"/>
      <c r="H153" s="119"/>
    </row>
    <row r="154" spans="2:8" ht="19.95" customHeight="1" thickBot="1" x14ac:dyDescent="0.35">
      <c r="C154" s="103" t="s">
        <v>20</v>
      </c>
      <c r="D154" s="117" t="s">
        <v>74</v>
      </c>
      <c r="E154" s="118"/>
      <c r="F154" s="118"/>
      <c r="G154" s="118"/>
      <c r="H154" s="119"/>
    </row>
    <row r="155" spans="2:8" ht="12.45" customHeight="1" x14ac:dyDescent="0.3">
      <c r="C155" s="127"/>
      <c r="D155" s="128"/>
      <c r="E155" s="128"/>
      <c r="F155" s="129"/>
      <c r="G155" s="129"/>
      <c r="H155" s="130"/>
    </row>
    <row r="156" spans="2:8" ht="5.25" customHeight="1" x14ac:dyDescent="0.3">
      <c r="C156" s="12"/>
      <c r="H156" s="13"/>
    </row>
    <row r="157" spans="2:8" ht="25.35" customHeight="1" thickBot="1" x14ac:dyDescent="0.35">
      <c r="B157" s="14"/>
      <c r="C157" s="104" t="s">
        <v>22</v>
      </c>
      <c r="D157" s="105" t="s">
        <v>23</v>
      </c>
      <c r="E157" s="105" t="s">
        <v>24</v>
      </c>
      <c r="F157" s="106" t="s">
        <v>8</v>
      </c>
      <c r="G157" s="105" t="s">
        <v>9</v>
      </c>
      <c r="H157" s="107" t="s">
        <v>10</v>
      </c>
    </row>
    <row r="158" spans="2:8" ht="19.95" customHeight="1" thickBot="1" x14ac:dyDescent="0.35">
      <c r="C158" s="15"/>
      <c r="D158" s="18">
        <v>0</v>
      </c>
      <c r="E158" s="18">
        <v>2100</v>
      </c>
      <c r="F158" s="18">
        <v>2100</v>
      </c>
      <c r="G158" s="18">
        <v>0</v>
      </c>
      <c r="H158" s="19">
        <v>2100</v>
      </c>
    </row>
    <row r="159" spans="2:8" ht="13.05" customHeight="1" thickBot="1" x14ac:dyDescent="0.35"/>
    <row r="160" spans="2:8" ht="18.45" customHeight="1" thickBot="1" x14ac:dyDescent="0.35">
      <c r="C160" s="124" t="s">
        <v>75</v>
      </c>
      <c r="D160" s="125"/>
      <c r="E160" s="125"/>
      <c r="F160" s="125"/>
      <c r="G160" s="125"/>
      <c r="H160" s="126"/>
    </row>
    <row r="161" spans="2:8" ht="19.5" customHeight="1" thickBot="1" x14ac:dyDescent="0.35"/>
    <row r="162" spans="2:8" ht="19.95" customHeight="1" thickBot="1" x14ac:dyDescent="0.35">
      <c r="C162" s="111" t="s">
        <v>16</v>
      </c>
      <c r="D162" s="120" t="s">
        <v>76</v>
      </c>
      <c r="E162" s="121"/>
      <c r="F162" s="122"/>
      <c r="G162" s="122"/>
      <c r="H162" s="123"/>
    </row>
    <row r="163" spans="2:8" ht="19.95" customHeight="1" thickBot="1" x14ac:dyDescent="0.35">
      <c r="C163" s="112" t="s">
        <v>18</v>
      </c>
      <c r="D163" s="117" t="s">
        <v>77</v>
      </c>
      <c r="E163" s="118"/>
      <c r="F163" s="118"/>
      <c r="G163" s="118"/>
      <c r="H163" s="119"/>
    </row>
    <row r="164" spans="2:8" ht="19.95" customHeight="1" thickBot="1" x14ac:dyDescent="0.35">
      <c r="C164" s="112" t="s">
        <v>20</v>
      </c>
      <c r="D164" s="117" t="s">
        <v>78</v>
      </c>
      <c r="E164" s="118"/>
      <c r="F164" s="118"/>
      <c r="G164" s="118"/>
      <c r="H164" s="119"/>
    </row>
    <row r="165" spans="2:8" ht="5.25" customHeight="1" x14ac:dyDescent="0.3">
      <c r="C165" s="12"/>
      <c r="H165" s="13"/>
    </row>
    <row r="166" spans="2:8" ht="25.35" customHeight="1" thickBot="1" x14ac:dyDescent="0.35">
      <c r="B166" s="14"/>
      <c r="C166" s="113" t="s">
        <v>22</v>
      </c>
      <c r="D166" s="114" t="s">
        <v>23</v>
      </c>
      <c r="E166" s="114" t="s">
        <v>24</v>
      </c>
      <c r="F166" s="115" t="s">
        <v>8</v>
      </c>
      <c r="G166" s="114" t="s">
        <v>9</v>
      </c>
      <c r="H166" s="116" t="s">
        <v>10</v>
      </c>
    </row>
    <row r="167" spans="2:8" ht="19.95" customHeight="1" thickBot="1" x14ac:dyDescent="0.35">
      <c r="C167" s="15">
        <v>0</v>
      </c>
      <c r="D167" s="16">
        <v>0</v>
      </c>
      <c r="E167" s="16">
        <v>-500</v>
      </c>
      <c r="F167" s="16">
        <v>-500</v>
      </c>
      <c r="G167" s="16">
        <v>0</v>
      </c>
      <c r="H167" s="17">
        <v>-500</v>
      </c>
    </row>
    <row r="168" spans="2:8" ht="13.05" customHeight="1" thickBot="1" x14ac:dyDescent="0.35"/>
    <row r="169" spans="2:8" ht="19.95" customHeight="1" thickBot="1" x14ac:dyDescent="0.35">
      <c r="C169" s="111" t="s">
        <v>16</v>
      </c>
      <c r="D169" s="120" t="s">
        <v>79</v>
      </c>
      <c r="E169" s="121"/>
      <c r="F169" s="122"/>
      <c r="G169" s="122"/>
      <c r="H169" s="123"/>
    </row>
    <row r="170" spans="2:8" ht="19.95" customHeight="1" thickBot="1" x14ac:dyDescent="0.35">
      <c r="C170" s="112" t="s">
        <v>18</v>
      </c>
      <c r="D170" s="117" t="s">
        <v>80</v>
      </c>
      <c r="E170" s="118"/>
      <c r="F170" s="118"/>
      <c r="G170" s="118"/>
      <c r="H170" s="119"/>
    </row>
    <row r="171" spans="2:8" ht="19.95" customHeight="1" thickBot="1" x14ac:dyDescent="0.35">
      <c r="C171" s="112" t="s">
        <v>20</v>
      </c>
      <c r="D171" s="117" t="s">
        <v>81</v>
      </c>
      <c r="E171" s="118"/>
      <c r="F171" s="118"/>
      <c r="G171" s="118"/>
      <c r="H171" s="119"/>
    </row>
    <row r="172" spans="2:8" ht="5.25" customHeight="1" x14ac:dyDescent="0.3">
      <c r="C172" s="12"/>
      <c r="H172" s="13"/>
    </row>
    <row r="173" spans="2:8" ht="25.35" customHeight="1" thickBot="1" x14ac:dyDescent="0.35">
      <c r="B173" s="14"/>
      <c r="C173" s="113" t="s">
        <v>22</v>
      </c>
      <c r="D173" s="114" t="s">
        <v>23</v>
      </c>
      <c r="E173" s="114" t="s">
        <v>24</v>
      </c>
      <c r="F173" s="115" t="s">
        <v>8</v>
      </c>
      <c r="G173" s="114" t="s">
        <v>9</v>
      </c>
      <c r="H173" s="116" t="s">
        <v>10</v>
      </c>
    </row>
    <row r="174" spans="2:8" ht="19.95" customHeight="1" thickBot="1" x14ac:dyDescent="0.35">
      <c r="C174" s="15">
        <v>0</v>
      </c>
      <c r="D174" s="16">
        <v>0</v>
      </c>
      <c r="E174" s="16">
        <v>-500</v>
      </c>
      <c r="F174" s="16">
        <v>-500</v>
      </c>
      <c r="G174" s="16">
        <v>0</v>
      </c>
      <c r="H174" s="17">
        <v>-500</v>
      </c>
    </row>
    <row r="175" spans="2:8" ht="13.05" customHeight="1" thickBot="1" x14ac:dyDescent="0.35"/>
    <row r="176" spans="2:8" ht="19.95" customHeight="1" thickBot="1" x14ac:dyDescent="0.35">
      <c r="C176" s="111" t="s">
        <v>16</v>
      </c>
      <c r="D176" s="120" t="s">
        <v>82</v>
      </c>
      <c r="E176" s="121"/>
      <c r="F176" s="122"/>
      <c r="G176" s="122"/>
      <c r="H176" s="123"/>
    </row>
    <row r="177" spans="2:8" ht="19.95" customHeight="1" thickBot="1" x14ac:dyDescent="0.35">
      <c r="C177" s="112" t="s">
        <v>18</v>
      </c>
      <c r="D177" s="117" t="s">
        <v>83</v>
      </c>
      <c r="E177" s="118"/>
      <c r="F177" s="118"/>
      <c r="G177" s="118"/>
      <c r="H177" s="119"/>
    </row>
    <row r="178" spans="2:8" ht="19.95" customHeight="1" thickBot="1" x14ac:dyDescent="0.35">
      <c r="C178" s="112" t="s">
        <v>20</v>
      </c>
      <c r="D178" s="117" t="s">
        <v>84</v>
      </c>
      <c r="E178" s="118"/>
      <c r="F178" s="118"/>
      <c r="G178" s="118"/>
      <c r="H178" s="119"/>
    </row>
    <row r="179" spans="2:8" ht="5.25" customHeight="1" x14ac:dyDescent="0.3">
      <c r="C179" s="12"/>
      <c r="H179" s="13"/>
    </row>
    <row r="180" spans="2:8" ht="25.35" customHeight="1" thickBot="1" x14ac:dyDescent="0.35">
      <c r="B180" s="14"/>
      <c r="C180" s="113" t="s">
        <v>22</v>
      </c>
      <c r="D180" s="114" t="s">
        <v>23</v>
      </c>
      <c r="E180" s="114" t="s">
        <v>24</v>
      </c>
      <c r="F180" s="115" t="s">
        <v>8</v>
      </c>
      <c r="G180" s="114" t="s">
        <v>9</v>
      </c>
      <c r="H180" s="116" t="s">
        <v>10</v>
      </c>
    </row>
    <row r="181" spans="2:8" ht="19.95" customHeight="1" thickBot="1" x14ac:dyDescent="0.35">
      <c r="C181" s="15">
        <v>0</v>
      </c>
      <c r="D181" s="16">
        <v>0</v>
      </c>
      <c r="E181" s="16">
        <v>-66</v>
      </c>
      <c r="F181" s="16">
        <v>-66</v>
      </c>
      <c r="G181" s="16">
        <v>0</v>
      </c>
      <c r="H181" s="17">
        <v>-66</v>
      </c>
    </row>
    <row r="182" spans="2:8" ht="13.05" customHeight="1" thickBot="1" x14ac:dyDescent="0.35"/>
    <row r="183" spans="2:8" ht="19.95" customHeight="1" thickBot="1" x14ac:dyDescent="0.35">
      <c r="C183" s="111" t="s">
        <v>16</v>
      </c>
      <c r="D183" s="120" t="s">
        <v>85</v>
      </c>
      <c r="E183" s="121"/>
      <c r="F183" s="122"/>
      <c r="G183" s="122"/>
      <c r="H183" s="123"/>
    </row>
    <row r="184" spans="2:8" ht="19.95" customHeight="1" thickBot="1" x14ac:dyDescent="0.35">
      <c r="C184" s="112" t="s">
        <v>18</v>
      </c>
      <c r="D184" s="117" t="s">
        <v>86</v>
      </c>
      <c r="E184" s="118"/>
      <c r="F184" s="118"/>
      <c r="G184" s="118"/>
      <c r="H184" s="119"/>
    </row>
    <row r="185" spans="2:8" ht="19.95" customHeight="1" thickBot="1" x14ac:dyDescent="0.35">
      <c r="C185" s="112" t="s">
        <v>20</v>
      </c>
      <c r="D185" s="117" t="s">
        <v>87</v>
      </c>
      <c r="E185" s="118"/>
      <c r="F185" s="118"/>
      <c r="G185" s="118"/>
      <c r="H185" s="119"/>
    </row>
    <row r="186" spans="2:8" ht="5.25" customHeight="1" x14ac:dyDescent="0.3">
      <c r="C186" s="12"/>
      <c r="H186" s="13"/>
    </row>
    <row r="187" spans="2:8" ht="25.35" customHeight="1" thickBot="1" x14ac:dyDescent="0.35">
      <c r="B187" s="14"/>
      <c r="C187" s="113" t="s">
        <v>22</v>
      </c>
      <c r="D187" s="114" t="s">
        <v>23</v>
      </c>
      <c r="E187" s="114" t="s">
        <v>24</v>
      </c>
      <c r="F187" s="115" t="s">
        <v>8</v>
      </c>
      <c r="G187" s="114" t="s">
        <v>9</v>
      </c>
      <c r="H187" s="116" t="s">
        <v>10</v>
      </c>
    </row>
    <row r="188" spans="2:8" ht="19.95" customHeight="1" thickBot="1" x14ac:dyDescent="0.35">
      <c r="C188" s="15">
        <v>0</v>
      </c>
      <c r="D188" s="16">
        <v>0</v>
      </c>
      <c r="E188" s="16">
        <v>-1800</v>
      </c>
      <c r="F188" s="16">
        <v>-1800</v>
      </c>
      <c r="G188" s="16">
        <v>0</v>
      </c>
      <c r="H188" s="17">
        <v>-1800</v>
      </c>
    </row>
    <row r="189" spans="2:8" ht="13.05" customHeight="1" thickBot="1" x14ac:dyDescent="0.35"/>
    <row r="190" spans="2:8" ht="18.45" customHeight="1" thickBot="1" x14ac:dyDescent="0.35">
      <c r="C190" s="124" t="s">
        <v>88</v>
      </c>
      <c r="D190" s="125"/>
      <c r="E190" s="125"/>
      <c r="F190" s="125"/>
      <c r="G190" s="125"/>
      <c r="H190" s="126"/>
    </row>
    <row r="191" spans="2:8" ht="19.5" customHeight="1" thickBot="1" x14ac:dyDescent="0.35"/>
    <row r="192" spans="2:8" ht="19.95" customHeight="1" thickBot="1" x14ac:dyDescent="0.35">
      <c r="C192" s="111" t="s">
        <v>16</v>
      </c>
      <c r="D192" s="120" t="s">
        <v>89</v>
      </c>
      <c r="E192" s="121"/>
      <c r="F192" s="122"/>
      <c r="G192" s="122"/>
      <c r="H192" s="123"/>
    </row>
    <row r="193" spans="2:8" ht="19.95" customHeight="1" thickBot="1" x14ac:dyDescent="0.35">
      <c r="C193" s="112" t="s">
        <v>18</v>
      </c>
      <c r="D193" s="117" t="s">
        <v>1051</v>
      </c>
      <c r="E193" s="118"/>
      <c r="F193" s="118"/>
      <c r="G193" s="118"/>
      <c r="H193" s="119"/>
    </row>
    <row r="194" spans="2:8" ht="19.95" customHeight="1" thickBot="1" x14ac:dyDescent="0.35">
      <c r="C194" s="112" t="s">
        <v>20</v>
      </c>
      <c r="D194" s="117" t="s">
        <v>90</v>
      </c>
      <c r="E194" s="118"/>
      <c r="F194" s="118"/>
      <c r="G194" s="118"/>
      <c r="H194" s="119"/>
    </row>
    <row r="195" spans="2:8" ht="5.25" customHeight="1" x14ac:dyDescent="0.3">
      <c r="C195" s="12"/>
      <c r="H195" s="13"/>
    </row>
    <row r="196" spans="2:8" ht="25.35" customHeight="1" thickBot="1" x14ac:dyDescent="0.35">
      <c r="B196" s="14"/>
      <c r="C196" s="113" t="s">
        <v>22</v>
      </c>
      <c r="D196" s="114" t="s">
        <v>23</v>
      </c>
      <c r="E196" s="114" t="s">
        <v>24</v>
      </c>
      <c r="F196" s="115" t="s">
        <v>8</v>
      </c>
      <c r="G196" s="114" t="s">
        <v>9</v>
      </c>
      <c r="H196" s="116" t="s">
        <v>10</v>
      </c>
    </row>
    <row r="197" spans="2:8" ht="19.95" customHeight="1" thickBot="1" x14ac:dyDescent="0.35">
      <c r="C197" s="15">
        <v>0</v>
      </c>
      <c r="D197" s="16">
        <v>0</v>
      </c>
      <c r="E197" s="16">
        <v>0</v>
      </c>
      <c r="F197" s="16">
        <v>0</v>
      </c>
      <c r="G197" s="16">
        <v>-1500</v>
      </c>
      <c r="H197" s="17">
        <v>-1500</v>
      </c>
    </row>
    <row r="198" spans="2:8" ht="13.05" customHeight="1" thickBot="1" x14ac:dyDescent="0.35"/>
    <row r="199" spans="2:8" ht="19.95" customHeight="1" thickBot="1" x14ac:dyDescent="0.35">
      <c r="C199" s="111" t="s">
        <v>16</v>
      </c>
      <c r="D199" s="120" t="s">
        <v>91</v>
      </c>
      <c r="E199" s="121"/>
      <c r="F199" s="122"/>
      <c r="G199" s="122"/>
      <c r="H199" s="123"/>
    </row>
    <row r="200" spans="2:8" ht="19.95" customHeight="1" thickBot="1" x14ac:dyDescent="0.35">
      <c r="C200" s="112" t="s">
        <v>18</v>
      </c>
      <c r="D200" s="117" t="s">
        <v>92</v>
      </c>
      <c r="E200" s="118"/>
      <c r="F200" s="118"/>
      <c r="G200" s="118"/>
      <c r="H200" s="119"/>
    </row>
    <row r="201" spans="2:8" ht="19.95" customHeight="1" thickBot="1" x14ac:dyDescent="0.35">
      <c r="C201" s="112" t="s">
        <v>20</v>
      </c>
      <c r="D201" s="117" t="s">
        <v>93</v>
      </c>
      <c r="E201" s="118"/>
      <c r="F201" s="118"/>
      <c r="G201" s="118"/>
      <c r="H201" s="119"/>
    </row>
    <row r="202" spans="2:8" ht="5.25" customHeight="1" x14ac:dyDescent="0.3">
      <c r="C202" s="12"/>
      <c r="H202" s="13"/>
    </row>
    <row r="203" spans="2:8" ht="25.35" customHeight="1" thickBot="1" x14ac:dyDescent="0.35">
      <c r="B203" s="14"/>
      <c r="C203" s="113" t="s">
        <v>22</v>
      </c>
      <c r="D203" s="114" t="s">
        <v>23</v>
      </c>
      <c r="E203" s="114" t="s">
        <v>24</v>
      </c>
      <c r="F203" s="115" t="s">
        <v>8</v>
      </c>
      <c r="G203" s="114" t="s">
        <v>9</v>
      </c>
      <c r="H203" s="116" t="s">
        <v>10</v>
      </c>
    </row>
    <row r="204" spans="2:8" ht="19.95" customHeight="1" thickBot="1" x14ac:dyDescent="0.35">
      <c r="C204" s="15">
        <v>0</v>
      </c>
      <c r="D204" s="16">
        <v>0</v>
      </c>
      <c r="E204" s="16">
        <v>0</v>
      </c>
      <c r="F204" s="16">
        <v>0</v>
      </c>
      <c r="G204" s="16">
        <v>-1060</v>
      </c>
      <c r="H204" s="17">
        <v>-1060</v>
      </c>
    </row>
    <row r="205" spans="2:8" ht="13.05" customHeight="1" thickBot="1" x14ac:dyDescent="0.35"/>
    <row r="206" spans="2:8" ht="19.95" customHeight="1" thickBot="1" x14ac:dyDescent="0.35">
      <c r="C206" s="111" t="s">
        <v>16</v>
      </c>
      <c r="D206" s="120" t="s">
        <v>94</v>
      </c>
      <c r="E206" s="121"/>
      <c r="F206" s="122"/>
      <c r="G206" s="122"/>
      <c r="H206" s="123"/>
    </row>
    <row r="207" spans="2:8" ht="19.95" customHeight="1" thickBot="1" x14ac:dyDescent="0.35">
      <c r="C207" s="112" t="s">
        <v>18</v>
      </c>
      <c r="D207" s="117" t="s">
        <v>95</v>
      </c>
      <c r="E207" s="118"/>
      <c r="F207" s="118"/>
      <c r="G207" s="118"/>
      <c r="H207" s="119"/>
    </row>
    <row r="208" spans="2:8" ht="19.95" customHeight="1" thickBot="1" x14ac:dyDescent="0.35">
      <c r="C208" s="112" t="s">
        <v>20</v>
      </c>
      <c r="D208" s="117" t="s">
        <v>95</v>
      </c>
      <c r="E208" s="118"/>
      <c r="F208" s="118"/>
      <c r="G208" s="118"/>
      <c r="H208" s="119"/>
    </row>
    <row r="209" spans="2:8" ht="5.25" customHeight="1" x14ac:dyDescent="0.3">
      <c r="C209" s="12"/>
      <c r="H209" s="13"/>
    </row>
    <row r="210" spans="2:8" ht="25.35" customHeight="1" thickBot="1" x14ac:dyDescent="0.35">
      <c r="B210" s="14"/>
      <c r="C210" s="113" t="s">
        <v>22</v>
      </c>
      <c r="D210" s="114" t="s">
        <v>23</v>
      </c>
      <c r="E210" s="114" t="s">
        <v>24</v>
      </c>
      <c r="F210" s="115" t="s">
        <v>8</v>
      </c>
      <c r="G210" s="114" t="s">
        <v>9</v>
      </c>
      <c r="H210" s="116" t="s">
        <v>10</v>
      </c>
    </row>
    <row r="211" spans="2:8" ht="19.95" customHeight="1" thickBot="1" x14ac:dyDescent="0.35">
      <c r="C211" s="15">
        <v>0</v>
      </c>
      <c r="D211" s="16">
        <v>0</v>
      </c>
      <c r="E211" s="16">
        <v>0</v>
      </c>
      <c r="F211" s="16">
        <v>0</v>
      </c>
      <c r="G211" s="16">
        <v>-4714</v>
      </c>
      <c r="H211" s="17">
        <v>-4714</v>
      </c>
    </row>
    <row r="212" spans="2:8" ht="12.45" customHeight="1" x14ac:dyDescent="0.3"/>
    <row r="213" spans="2:8" ht="12.45" customHeight="1" x14ac:dyDescent="0.3"/>
    <row r="214" spans="2:8" ht="12.45" customHeight="1" x14ac:dyDescent="0.3"/>
    <row r="215" spans="2:8" ht="12.45" customHeight="1" x14ac:dyDescent="0.3"/>
    <row r="216" spans="2:8" ht="12.45" customHeight="1" x14ac:dyDescent="0.3">
      <c r="C216" s="20"/>
      <c r="D216" s="20"/>
      <c r="E216" s="20"/>
      <c r="F216" s="20"/>
      <c r="G216" s="20"/>
      <c r="H216" s="20"/>
    </row>
    <row r="217" spans="2:8" ht="12.45" customHeight="1" x14ac:dyDescent="0.3"/>
    <row r="218" spans="2:8" ht="12.45" customHeight="1" x14ac:dyDescent="0.3"/>
  </sheetData>
  <mergeCells count="99">
    <mergeCell ref="D17:H17"/>
    <mergeCell ref="D2:E2"/>
    <mergeCell ref="D3:E3"/>
    <mergeCell ref="D6:H6"/>
    <mergeCell ref="C14:H14"/>
    <mergeCell ref="D16:H16"/>
    <mergeCell ref="D45:H45"/>
    <mergeCell ref="D18:H18"/>
    <mergeCell ref="D23:H23"/>
    <mergeCell ref="D24:H24"/>
    <mergeCell ref="D25:H25"/>
    <mergeCell ref="D30:H30"/>
    <mergeCell ref="D31:H31"/>
    <mergeCell ref="D32:H32"/>
    <mergeCell ref="D37:H37"/>
    <mergeCell ref="D38:H38"/>
    <mergeCell ref="D39:H39"/>
    <mergeCell ref="D44:H44"/>
    <mergeCell ref="D73:H73"/>
    <mergeCell ref="D46:H46"/>
    <mergeCell ref="D51:H51"/>
    <mergeCell ref="D52:H52"/>
    <mergeCell ref="D53:H53"/>
    <mergeCell ref="D58:H58"/>
    <mergeCell ref="D59:H59"/>
    <mergeCell ref="D60:H60"/>
    <mergeCell ref="D65:H65"/>
    <mergeCell ref="D66:H66"/>
    <mergeCell ref="D67:H67"/>
    <mergeCell ref="D72:H72"/>
    <mergeCell ref="D104:H104"/>
    <mergeCell ref="D74:H74"/>
    <mergeCell ref="D79:H79"/>
    <mergeCell ref="D80:H80"/>
    <mergeCell ref="D81:H81"/>
    <mergeCell ref="D86:H86"/>
    <mergeCell ref="D87:H87"/>
    <mergeCell ref="D88:H88"/>
    <mergeCell ref="D93:H93"/>
    <mergeCell ref="D94:H94"/>
    <mergeCell ref="D95:H95"/>
    <mergeCell ref="C102:H102"/>
    <mergeCell ref="D122:H122"/>
    <mergeCell ref="D105:H105"/>
    <mergeCell ref="D106:H106"/>
    <mergeCell ref="C107:E107"/>
    <mergeCell ref="F107:H107"/>
    <mergeCell ref="D112:H112"/>
    <mergeCell ref="D113:H113"/>
    <mergeCell ref="D114:H114"/>
    <mergeCell ref="C115:E115"/>
    <mergeCell ref="F115:H115"/>
    <mergeCell ref="D120:H120"/>
    <mergeCell ref="D121:H121"/>
    <mergeCell ref="D144:H144"/>
    <mergeCell ref="C123:E123"/>
    <mergeCell ref="F123:H123"/>
    <mergeCell ref="D128:H128"/>
    <mergeCell ref="D129:H129"/>
    <mergeCell ref="D130:H130"/>
    <mergeCell ref="C131:E131"/>
    <mergeCell ref="F131:H131"/>
    <mergeCell ref="D136:H136"/>
    <mergeCell ref="D137:H137"/>
    <mergeCell ref="D138:H138"/>
    <mergeCell ref="C139:E139"/>
    <mergeCell ref="F139:H139"/>
    <mergeCell ref="D163:H163"/>
    <mergeCell ref="D145:H145"/>
    <mergeCell ref="D146:H146"/>
    <mergeCell ref="C147:E147"/>
    <mergeCell ref="F147:H147"/>
    <mergeCell ref="D152:H152"/>
    <mergeCell ref="D153:H153"/>
    <mergeCell ref="D154:H154"/>
    <mergeCell ref="C155:E155"/>
    <mergeCell ref="F155:H155"/>
    <mergeCell ref="C160:H160"/>
    <mergeCell ref="D162:H162"/>
    <mergeCell ref="D192:H192"/>
    <mergeCell ref="D164:H164"/>
    <mergeCell ref="D169:H169"/>
    <mergeCell ref="D170:H170"/>
    <mergeCell ref="D171:H171"/>
    <mergeCell ref="D176:H176"/>
    <mergeCell ref="D177:H177"/>
    <mergeCell ref="D178:H178"/>
    <mergeCell ref="D183:H183"/>
    <mergeCell ref="D184:H184"/>
    <mergeCell ref="D185:H185"/>
    <mergeCell ref="C190:H190"/>
    <mergeCell ref="D207:H207"/>
    <mergeCell ref="D208:H208"/>
    <mergeCell ref="D193:H193"/>
    <mergeCell ref="D194:H194"/>
    <mergeCell ref="D199:H199"/>
    <mergeCell ref="D200:H200"/>
    <mergeCell ref="D201:H201"/>
    <mergeCell ref="D206:H206"/>
  </mergeCells>
  <printOptions horizontalCentered="1"/>
  <pageMargins left="0.7" right="0.7" top="0.75" bottom="0.75" header="0.3" footer="0.3"/>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2:H88"/>
  <sheetViews>
    <sheetView showGridLines="0" showRowColHeaders="0" topLeftCell="A76" workbookViewId="0">
      <selection activeCell="D6" sqref="D6:H6"/>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1</v>
      </c>
      <c r="E2" s="132"/>
      <c r="F2" s="2"/>
    </row>
    <row r="3" spans="3:8" ht="13.05" customHeight="1" x14ac:dyDescent="0.3">
      <c r="C3" s="86" t="s">
        <v>2</v>
      </c>
      <c r="D3" s="132" t="s">
        <v>3</v>
      </c>
      <c r="E3" s="132"/>
      <c r="F3" s="2"/>
    </row>
    <row r="4" spans="3:8" ht="13.05" customHeight="1" x14ac:dyDescent="0.3">
      <c r="C4" s="86" t="s">
        <v>4</v>
      </c>
      <c r="D4" s="1" t="s">
        <v>205</v>
      </c>
      <c r="E4" s="1"/>
      <c r="F4" s="2"/>
    </row>
    <row r="5" spans="3:8" ht="12.45" customHeight="1" x14ac:dyDescent="0.3"/>
    <row r="6" spans="3:8" ht="144.75" customHeight="1" x14ac:dyDescent="0.3">
      <c r="C6" s="101" t="s">
        <v>6</v>
      </c>
      <c r="D6" s="133" t="s">
        <v>206</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2438.8000000000002</v>
      </c>
      <c r="E9" s="3">
        <v>-948.8</v>
      </c>
      <c r="F9" s="4">
        <v>1490.0000000000002</v>
      </c>
      <c r="H9" s="5">
        <v>29.52</v>
      </c>
    </row>
    <row r="10" spans="3:8" ht="7.5" customHeight="1" x14ac:dyDescent="0.3">
      <c r="C10" s="88"/>
      <c r="F10" s="6"/>
      <c r="H10" s="7"/>
    </row>
    <row r="11" spans="3:8" ht="12.75" customHeight="1" thickBot="1" x14ac:dyDescent="0.35">
      <c r="C11" s="89" t="s">
        <v>13</v>
      </c>
      <c r="D11" s="8"/>
      <c r="E11" s="9"/>
      <c r="F11" s="10">
        <v>-811</v>
      </c>
      <c r="G11" s="9"/>
      <c r="H11" s="11">
        <v>6.3</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207</v>
      </c>
      <c r="E17" s="118"/>
      <c r="F17" s="118"/>
      <c r="G17" s="118"/>
      <c r="H17" s="119"/>
    </row>
    <row r="18" spans="2:8" ht="19.95" customHeight="1" thickBot="1" x14ac:dyDescent="0.35">
      <c r="C18" s="96" t="s">
        <v>20</v>
      </c>
      <c r="D18" s="117" t="s">
        <v>208</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25.07</v>
      </c>
      <c r="D21" s="16">
        <v>1844.4</v>
      </c>
      <c r="E21" s="16">
        <v>103.9</v>
      </c>
      <c r="F21" s="16">
        <v>1948.3000000000002</v>
      </c>
      <c r="G21" s="16">
        <v>-811</v>
      </c>
      <c r="H21" s="17">
        <v>1137.3000000000002</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209</v>
      </c>
      <c r="E24" s="118"/>
      <c r="F24" s="118"/>
      <c r="G24" s="118"/>
      <c r="H24" s="119"/>
    </row>
    <row r="25" spans="2:8" ht="40.049999999999997" customHeight="1" thickBot="1" x14ac:dyDescent="0.35">
      <c r="C25" s="96" t="s">
        <v>20</v>
      </c>
      <c r="D25" s="117" t="s">
        <v>210</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4.45</v>
      </c>
      <c r="D28" s="16">
        <v>289.2</v>
      </c>
      <c r="E28" s="16">
        <v>201.3</v>
      </c>
      <c r="F28" s="16">
        <v>490.5</v>
      </c>
      <c r="G28" s="16">
        <v>-137.80000000000001</v>
      </c>
      <c r="H28" s="17">
        <v>352.7</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2"/>
      <c r="G34" s="122"/>
      <c r="H34" s="123"/>
    </row>
    <row r="35" spans="2:8" ht="19.95" customHeight="1" thickBot="1" x14ac:dyDescent="0.35">
      <c r="C35" s="103" t="s">
        <v>18</v>
      </c>
      <c r="D35" s="117" t="s">
        <v>63</v>
      </c>
      <c r="E35" s="118"/>
      <c r="F35" s="118"/>
      <c r="G35" s="118"/>
      <c r="H35" s="119"/>
    </row>
    <row r="36" spans="2:8" ht="19.95" customHeight="1" thickBot="1" x14ac:dyDescent="0.35">
      <c r="C36" s="103" t="s">
        <v>20</v>
      </c>
      <c r="D36" s="117" t="s">
        <v>66</v>
      </c>
      <c r="E36" s="118"/>
      <c r="F36" s="118"/>
      <c r="G36" s="118"/>
      <c r="H36" s="119"/>
    </row>
    <row r="37" spans="2:8" ht="12.45" customHeight="1" x14ac:dyDescent="0.3">
      <c r="C37" s="127"/>
      <c r="D37" s="128"/>
      <c r="E37" s="128"/>
      <c r="F37" s="129"/>
      <c r="G37" s="129"/>
      <c r="H37" s="130"/>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54</v>
      </c>
      <c r="E40" s="18">
        <v>0</v>
      </c>
      <c r="F40" s="18">
        <v>54</v>
      </c>
      <c r="G40" s="18">
        <v>0</v>
      </c>
      <c r="H40" s="19">
        <v>54</v>
      </c>
    </row>
    <row r="41" spans="2:8" ht="13.05" customHeight="1" thickBot="1" x14ac:dyDescent="0.35"/>
    <row r="42" spans="2:8" ht="19.95" customHeight="1" thickBot="1" x14ac:dyDescent="0.35">
      <c r="C42" s="102" t="s">
        <v>16</v>
      </c>
      <c r="D42" s="120" t="s">
        <v>62</v>
      </c>
      <c r="E42" s="121"/>
      <c r="F42" s="122"/>
      <c r="G42" s="122"/>
      <c r="H42" s="123"/>
    </row>
    <row r="43" spans="2:8" ht="19.95" customHeight="1" thickBot="1" x14ac:dyDescent="0.35">
      <c r="C43" s="103" t="s">
        <v>18</v>
      </c>
      <c r="D43" s="117" t="s">
        <v>211</v>
      </c>
      <c r="E43" s="118"/>
      <c r="F43" s="118"/>
      <c r="G43" s="118"/>
      <c r="H43" s="119"/>
    </row>
    <row r="44" spans="2:8" ht="19.95" customHeight="1" thickBot="1" x14ac:dyDescent="0.35">
      <c r="C44" s="103" t="s">
        <v>20</v>
      </c>
      <c r="D44" s="117" t="s">
        <v>212</v>
      </c>
      <c r="E44" s="118"/>
      <c r="F44" s="118"/>
      <c r="G44" s="118"/>
      <c r="H44" s="119"/>
    </row>
    <row r="45" spans="2:8" ht="12.45" customHeight="1" x14ac:dyDescent="0.3">
      <c r="C45" s="127"/>
      <c r="D45" s="128"/>
      <c r="E45" s="128"/>
      <c r="F45" s="129"/>
      <c r="G45" s="129"/>
      <c r="H45" s="130"/>
    </row>
    <row r="46" spans="2:8" ht="5.25" customHeight="1" x14ac:dyDescent="0.3">
      <c r="C46" s="12"/>
      <c r="H46" s="13"/>
    </row>
    <row r="47" spans="2:8" ht="25.35" customHeight="1" thickBot="1" x14ac:dyDescent="0.35">
      <c r="B47" s="14"/>
      <c r="C47" s="104" t="s">
        <v>22</v>
      </c>
      <c r="D47" s="105" t="s">
        <v>23</v>
      </c>
      <c r="E47" s="105" t="s">
        <v>24</v>
      </c>
      <c r="F47" s="106" t="s">
        <v>8</v>
      </c>
      <c r="G47" s="105" t="s">
        <v>9</v>
      </c>
      <c r="H47" s="107" t="s">
        <v>10</v>
      </c>
    </row>
    <row r="48" spans="2:8" ht="19.95" customHeight="1" thickBot="1" x14ac:dyDescent="0.35">
      <c r="C48" s="15"/>
      <c r="D48" s="18">
        <v>331</v>
      </c>
      <c r="E48" s="18">
        <v>0</v>
      </c>
      <c r="F48" s="18">
        <v>331</v>
      </c>
      <c r="G48" s="18">
        <v>0</v>
      </c>
      <c r="H48" s="19">
        <v>331</v>
      </c>
    </row>
    <row r="49" spans="2:8" ht="13.05" customHeight="1" thickBot="1" x14ac:dyDescent="0.35"/>
    <row r="50" spans="2:8" ht="19.95" customHeight="1" thickBot="1" x14ac:dyDescent="0.35">
      <c r="C50" s="102" t="s">
        <v>16</v>
      </c>
      <c r="D50" s="120" t="s">
        <v>65</v>
      </c>
      <c r="E50" s="121"/>
      <c r="F50" s="122"/>
      <c r="G50" s="122"/>
      <c r="H50" s="123"/>
    </row>
    <row r="51" spans="2:8" ht="19.95" customHeight="1" thickBot="1" x14ac:dyDescent="0.35">
      <c r="C51" s="103" t="s">
        <v>18</v>
      </c>
      <c r="D51" s="117" t="s">
        <v>211</v>
      </c>
      <c r="E51" s="118"/>
      <c r="F51" s="118"/>
      <c r="G51" s="118"/>
      <c r="H51" s="119"/>
    </row>
    <row r="52" spans="2:8" ht="19.95" customHeight="1" thickBot="1" x14ac:dyDescent="0.35">
      <c r="C52" s="103" t="s">
        <v>20</v>
      </c>
      <c r="D52" s="117" t="s">
        <v>213</v>
      </c>
      <c r="E52" s="118"/>
      <c r="F52" s="118"/>
      <c r="G52" s="118"/>
      <c r="H52" s="119"/>
    </row>
    <row r="53" spans="2:8" ht="12.45" customHeight="1" x14ac:dyDescent="0.3">
      <c r="C53" s="127"/>
      <c r="D53" s="128"/>
      <c r="E53" s="128"/>
      <c r="F53" s="129"/>
      <c r="G53" s="129"/>
      <c r="H53" s="130"/>
    </row>
    <row r="54" spans="2:8" ht="5.25" customHeight="1" x14ac:dyDescent="0.3">
      <c r="C54" s="12"/>
      <c r="H54" s="13"/>
    </row>
    <row r="55" spans="2:8" ht="25.35" customHeight="1" thickBot="1" x14ac:dyDescent="0.35">
      <c r="B55" s="14"/>
      <c r="C55" s="104" t="s">
        <v>22</v>
      </c>
      <c r="D55" s="105" t="s">
        <v>23</v>
      </c>
      <c r="E55" s="105" t="s">
        <v>24</v>
      </c>
      <c r="F55" s="106" t="s">
        <v>8</v>
      </c>
      <c r="G55" s="105" t="s">
        <v>9</v>
      </c>
      <c r="H55" s="107" t="s">
        <v>10</v>
      </c>
    </row>
    <row r="56" spans="2:8" ht="19.95" customHeight="1" thickBot="1" x14ac:dyDescent="0.35">
      <c r="C56" s="15"/>
      <c r="D56" s="18">
        <v>0</v>
      </c>
      <c r="E56" s="18">
        <v>80</v>
      </c>
      <c r="F56" s="18">
        <v>80</v>
      </c>
      <c r="G56" s="18">
        <v>0</v>
      </c>
      <c r="H56" s="19">
        <v>80</v>
      </c>
    </row>
    <row r="57" spans="2:8" ht="13.05" customHeight="1" thickBot="1" x14ac:dyDescent="0.35"/>
    <row r="58" spans="2:8" ht="18.45" customHeight="1" thickBot="1" x14ac:dyDescent="0.35">
      <c r="C58" s="124" t="s">
        <v>154</v>
      </c>
      <c r="D58" s="125"/>
      <c r="E58" s="125"/>
      <c r="F58" s="125"/>
      <c r="G58" s="125"/>
      <c r="H58" s="126"/>
    </row>
    <row r="59" spans="2:8" ht="19.5" customHeight="1" thickBot="1" x14ac:dyDescent="0.35"/>
    <row r="60" spans="2:8" ht="18.45" customHeight="1" thickBot="1" x14ac:dyDescent="0.35">
      <c r="C60" s="124" t="s">
        <v>88</v>
      </c>
      <c r="D60" s="125"/>
      <c r="E60" s="125"/>
      <c r="F60" s="125"/>
      <c r="G60" s="125"/>
      <c r="H60" s="126"/>
    </row>
    <row r="61" spans="2:8" ht="19.5" customHeight="1" thickBot="1" x14ac:dyDescent="0.35"/>
    <row r="62" spans="2:8" ht="19.95" customHeight="1" thickBot="1" x14ac:dyDescent="0.35">
      <c r="C62" s="111" t="s">
        <v>16</v>
      </c>
      <c r="D62" s="120" t="s">
        <v>89</v>
      </c>
      <c r="E62" s="121"/>
      <c r="F62" s="122"/>
      <c r="G62" s="122"/>
      <c r="H62" s="123"/>
    </row>
    <row r="63" spans="2:8" ht="19.95" customHeight="1" thickBot="1" x14ac:dyDescent="0.35">
      <c r="C63" s="112" t="s">
        <v>18</v>
      </c>
      <c r="D63" s="117" t="s">
        <v>214</v>
      </c>
      <c r="E63" s="118"/>
      <c r="F63" s="118"/>
      <c r="G63" s="118"/>
      <c r="H63" s="119"/>
    </row>
    <row r="64" spans="2:8" ht="19.95" customHeight="1" thickBot="1" x14ac:dyDescent="0.35">
      <c r="C64" s="112" t="s">
        <v>20</v>
      </c>
      <c r="D64" s="117" t="s">
        <v>215</v>
      </c>
      <c r="E64" s="118"/>
      <c r="F64" s="118"/>
      <c r="G64" s="118"/>
      <c r="H64" s="119"/>
    </row>
    <row r="65" spans="2:8" ht="5.25" customHeight="1" x14ac:dyDescent="0.3">
      <c r="C65" s="12"/>
      <c r="H65" s="13"/>
    </row>
    <row r="66" spans="2:8" ht="25.35" customHeight="1" thickBot="1" x14ac:dyDescent="0.35">
      <c r="B66" s="14"/>
      <c r="C66" s="113" t="s">
        <v>22</v>
      </c>
      <c r="D66" s="114" t="s">
        <v>23</v>
      </c>
      <c r="E66" s="114" t="s">
        <v>24</v>
      </c>
      <c r="F66" s="115" t="s">
        <v>8</v>
      </c>
      <c r="G66" s="114" t="s">
        <v>9</v>
      </c>
      <c r="H66" s="116" t="s">
        <v>10</v>
      </c>
    </row>
    <row r="67" spans="2:8" ht="19.95" customHeight="1" thickBot="1" x14ac:dyDescent="0.35">
      <c r="C67" s="15">
        <v>0</v>
      </c>
      <c r="D67" s="16">
        <v>0</v>
      </c>
      <c r="E67" s="16">
        <v>0</v>
      </c>
      <c r="F67" s="16">
        <v>0</v>
      </c>
      <c r="G67" s="16">
        <v>-400</v>
      </c>
      <c r="H67" s="17">
        <v>-400</v>
      </c>
    </row>
    <row r="68" spans="2:8" ht="13.05" customHeight="1" thickBot="1" x14ac:dyDescent="0.35"/>
    <row r="69" spans="2:8" ht="19.95" customHeight="1" thickBot="1" x14ac:dyDescent="0.35">
      <c r="C69" s="111" t="s">
        <v>16</v>
      </c>
      <c r="D69" s="120" t="s">
        <v>132</v>
      </c>
      <c r="E69" s="121"/>
      <c r="F69" s="122"/>
      <c r="G69" s="122"/>
      <c r="H69" s="123"/>
    </row>
    <row r="70" spans="2:8" ht="19.95" customHeight="1" thickBot="1" x14ac:dyDescent="0.35">
      <c r="C70" s="112" t="s">
        <v>18</v>
      </c>
      <c r="D70" s="117" t="s">
        <v>216</v>
      </c>
      <c r="E70" s="118"/>
      <c r="F70" s="118"/>
      <c r="G70" s="118"/>
      <c r="H70" s="119"/>
    </row>
    <row r="71" spans="2:8" ht="40.049999999999997" customHeight="1" thickBot="1" x14ac:dyDescent="0.35">
      <c r="C71" s="112" t="s">
        <v>20</v>
      </c>
      <c r="D71" s="117" t="s">
        <v>217</v>
      </c>
      <c r="E71" s="118"/>
      <c r="F71" s="118"/>
      <c r="G71" s="118"/>
      <c r="H71" s="119"/>
    </row>
    <row r="72" spans="2:8" ht="5.25" customHeight="1" x14ac:dyDescent="0.3">
      <c r="C72" s="12"/>
      <c r="H72" s="13"/>
    </row>
    <row r="73" spans="2:8" ht="25.35" customHeight="1" thickBot="1" x14ac:dyDescent="0.35">
      <c r="B73" s="14"/>
      <c r="C73" s="113" t="s">
        <v>22</v>
      </c>
      <c r="D73" s="114" t="s">
        <v>23</v>
      </c>
      <c r="E73" s="114" t="s">
        <v>24</v>
      </c>
      <c r="F73" s="115" t="s">
        <v>8</v>
      </c>
      <c r="G73" s="114" t="s">
        <v>9</v>
      </c>
      <c r="H73" s="116" t="s">
        <v>10</v>
      </c>
    </row>
    <row r="74" spans="2:8" ht="19.95" customHeight="1" thickBot="1" x14ac:dyDescent="0.35">
      <c r="C74" s="15">
        <v>6.3</v>
      </c>
      <c r="D74" s="16">
        <v>0</v>
      </c>
      <c r="E74" s="16">
        <v>0</v>
      </c>
      <c r="F74" s="16">
        <v>0</v>
      </c>
      <c r="G74" s="16">
        <v>-331</v>
      </c>
      <c r="H74" s="17">
        <v>-331</v>
      </c>
    </row>
    <row r="75" spans="2:8" ht="13.05" customHeight="1" thickBot="1" x14ac:dyDescent="0.35"/>
    <row r="76" spans="2:8" ht="19.95" customHeight="1" thickBot="1" x14ac:dyDescent="0.35">
      <c r="C76" s="111" t="s">
        <v>16</v>
      </c>
      <c r="D76" s="120" t="s">
        <v>91</v>
      </c>
      <c r="E76" s="121"/>
      <c r="F76" s="122"/>
      <c r="G76" s="122"/>
      <c r="H76" s="123"/>
    </row>
    <row r="77" spans="2:8" ht="19.95" customHeight="1" thickBot="1" x14ac:dyDescent="0.35">
      <c r="C77" s="112" t="s">
        <v>18</v>
      </c>
      <c r="D77" s="117" t="s">
        <v>218</v>
      </c>
      <c r="E77" s="118"/>
      <c r="F77" s="118"/>
      <c r="G77" s="118"/>
      <c r="H77" s="119"/>
    </row>
    <row r="78" spans="2:8" ht="40.049999999999997" customHeight="1" thickBot="1" x14ac:dyDescent="0.35">
      <c r="C78" s="112" t="s">
        <v>20</v>
      </c>
      <c r="D78" s="117" t="s">
        <v>219</v>
      </c>
      <c r="E78" s="118"/>
      <c r="F78" s="118"/>
      <c r="G78" s="118"/>
      <c r="H78" s="119"/>
    </row>
    <row r="79" spans="2:8" ht="5.25" customHeight="1" x14ac:dyDescent="0.3">
      <c r="C79" s="12"/>
      <c r="H79" s="13"/>
    </row>
    <row r="80" spans="2:8" ht="25.35" customHeight="1" thickBot="1" x14ac:dyDescent="0.35">
      <c r="B80" s="14"/>
      <c r="C80" s="113" t="s">
        <v>22</v>
      </c>
      <c r="D80" s="114" t="s">
        <v>23</v>
      </c>
      <c r="E80" s="114" t="s">
        <v>24</v>
      </c>
      <c r="F80" s="115" t="s">
        <v>8</v>
      </c>
      <c r="G80" s="114" t="s">
        <v>9</v>
      </c>
      <c r="H80" s="116" t="s">
        <v>10</v>
      </c>
    </row>
    <row r="81" spans="3:8" ht="19.95" customHeight="1" thickBot="1" x14ac:dyDescent="0.35">
      <c r="C81" s="15">
        <v>0</v>
      </c>
      <c r="D81" s="16">
        <v>0</v>
      </c>
      <c r="E81" s="16">
        <v>0</v>
      </c>
      <c r="F81" s="16">
        <v>0</v>
      </c>
      <c r="G81" s="16">
        <v>-80</v>
      </c>
      <c r="H81" s="17">
        <v>-80</v>
      </c>
    </row>
    <row r="82" spans="3:8" ht="12.45" customHeight="1" x14ac:dyDescent="0.3"/>
    <row r="83" spans="3:8" ht="12.45" customHeight="1" x14ac:dyDescent="0.3"/>
    <row r="84" spans="3:8" ht="12.45" customHeight="1" x14ac:dyDescent="0.3"/>
    <row r="85" spans="3:8" ht="12.45" customHeight="1" x14ac:dyDescent="0.3"/>
    <row r="86" spans="3:8" ht="12.45" customHeight="1" x14ac:dyDescent="0.3">
      <c r="C86" s="20"/>
      <c r="D86" s="20"/>
      <c r="E86" s="20"/>
      <c r="F86" s="20"/>
      <c r="G86" s="20"/>
      <c r="H86" s="20"/>
    </row>
    <row r="87" spans="3:8" ht="12.45" customHeight="1" x14ac:dyDescent="0.3"/>
    <row r="88" spans="3:8" ht="12.45" customHeight="1" x14ac:dyDescent="0.3"/>
  </sheetData>
  <mergeCells count="37">
    <mergeCell ref="D17:H17"/>
    <mergeCell ref="D2:E2"/>
    <mergeCell ref="D3:E3"/>
    <mergeCell ref="D6:H6"/>
    <mergeCell ref="C14:H14"/>
    <mergeCell ref="D16:H16"/>
    <mergeCell ref="D43:H43"/>
    <mergeCell ref="D18:H18"/>
    <mergeCell ref="D23:H23"/>
    <mergeCell ref="D24:H24"/>
    <mergeCell ref="D25:H25"/>
    <mergeCell ref="C32:H32"/>
    <mergeCell ref="D34:H34"/>
    <mergeCell ref="D35:H35"/>
    <mergeCell ref="D36:H36"/>
    <mergeCell ref="C37:E37"/>
    <mergeCell ref="F37:H37"/>
    <mergeCell ref="D42:H42"/>
    <mergeCell ref="D63:H63"/>
    <mergeCell ref="D44:H44"/>
    <mergeCell ref="C45:E45"/>
    <mergeCell ref="F45:H45"/>
    <mergeCell ref="D50:H50"/>
    <mergeCell ref="D51:H51"/>
    <mergeCell ref="D52:H52"/>
    <mergeCell ref="C53:E53"/>
    <mergeCell ref="F53:H53"/>
    <mergeCell ref="C58:H58"/>
    <mergeCell ref="C60:H60"/>
    <mergeCell ref="D62:H62"/>
    <mergeCell ref="D78:H78"/>
    <mergeCell ref="D64:H64"/>
    <mergeCell ref="D69:H69"/>
    <mergeCell ref="D70:H70"/>
    <mergeCell ref="D71:H71"/>
    <mergeCell ref="D76:H76"/>
    <mergeCell ref="D77:H77"/>
  </mergeCells>
  <printOptions horizontalCentered="1"/>
  <pageMargins left="0.7" right="0.7" top="0.75" bottom="0.75" header="0.3" footer="0.3"/>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2:H100"/>
  <sheetViews>
    <sheetView showGridLines="0" showRowColHeaders="0" topLeftCell="A89" workbookViewId="0">
      <selection activeCell="C91" sqref="C91:H93"/>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1</v>
      </c>
      <c r="E2" s="132"/>
      <c r="F2" s="2"/>
    </row>
    <row r="3" spans="3:8" ht="13.05" customHeight="1" x14ac:dyDescent="0.3">
      <c r="C3" s="86" t="s">
        <v>2</v>
      </c>
      <c r="D3" s="132" t="s">
        <v>3</v>
      </c>
      <c r="E3" s="132"/>
      <c r="F3" s="2"/>
    </row>
    <row r="4" spans="3:8" ht="13.05" customHeight="1" x14ac:dyDescent="0.3">
      <c r="C4" s="86" t="s">
        <v>4</v>
      </c>
      <c r="D4" s="1" t="s">
        <v>183</v>
      </c>
      <c r="E4" s="1"/>
      <c r="F4" s="2"/>
    </row>
    <row r="5" spans="3:8" ht="12.45" customHeight="1" x14ac:dyDescent="0.3"/>
    <row r="6" spans="3:8" ht="144.75" customHeight="1" x14ac:dyDescent="0.3">
      <c r="C6" s="101" t="s">
        <v>6</v>
      </c>
      <c r="D6" s="133" t="s">
        <v>184</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8025.1</v>
      </c>
      <c r="E9" s="3">
        <v>-953.2</v>
      </c>
      <c r="F9" s="4">
        <v>7071.9000000000005</v>
      </c>
      <c r="H9" s="5">
        <v>79.48</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185</v>
      </c>
      <c r="E17" s="118"/>
      <c r="F17" s="118"/>
      <c r="G17" s="118"/>
      <c r="H17" s="119"/>
    </row>
    <row r="18" spans="2:8" ht="40.049999999999997" customHeight="1" thickBot="1" x14ac:dyDescent="0.35">
      <c r="C18" s="96" t="s">
        <v>20</v>
      </c>
      <c r="D18" s="117" t="s">
        <v>186</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79.48</v>
      </c>
      <c r="D21" s="16">
        <v>4820.8</v>
      </c>
      <c r="E21" s="16">
        <v>3204.3</v>
      </c>
      <c r="F21" s="16">
        <v>8025.1</v>
      </c>
      <c r="G21" s="16">
        <v>-953.2</v>
      </c>
      <c r="H21" s="17">
        <v>7071.9000000000005</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2"/>
      <c r="G27" s="122"/>
      <c r="H27" s="123"/>
    </row>
    <row r="28" spans="2:8" ht="19.95" customHeight="1" thickBot="1" x14ac:dyDescent="0.35">
      <c r="C28" s="103" t="s">
        <v>18</v>
      </c>
      <c r="D28" s="117" t="s">
        <v>60</v>
      </c>
      <c r="E28" s="118"/>
      <c r="F28" s="118"/>
      <c r="G28" s="118"/>
      <c r="H28" s="119"/>
    </row>
    <row r="29" spans="2:8" ht="19.95" customHeight="1" thickBot="1" x14ac:dyDescent="0.35">
      <c r="C29" s="103" t="s">
        <v>20</v>
      </c>
      <c r="D29" s="117" t="s">
        <v>66</v>
      </c>
      <c r="E29" s="118"/>
      <c r="F29" s="118"/>
      <c r="G29" s="118"/>
      <c r="H29" s="119"/>
    </row>
    <row r="30" spans="2:8" ht="12.45" customHeight="1" x14ac:dyDescent="0.3">
      <c r="C30" s="127"/>
      <c r="D30" s="128"/>
      <c r="E30" s="128"/>
      <c r="F30" s="129"/>
      <c r="G30" s="129"/>
      <c r="H30" s="130"/>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2:8" ht="19.95" customHeight="1" thickBot="1" x14ac:dyDescent="0.35">
      <c r="C33" s="15">
        <v>0</v>
      </c>
      <c r="D33" s="18">
        <v>134</v>
      </c>
      <c r="E33" s="18">
        <v>0</v>
      </c>
      <c r="F33" s="18">
        <v>134</v>
      </c>
      <c r="G33" s="18">
        <v>0</v>
      </c>
      <c r="H33" s="19">
        <v>134</v>
      </c>
    </row>
    <row r="34" spans="2:8" ht="13.05" customHeight="1" thickBot="1" x14ac:dyDescent="0.35"/>
    <row r="35" spans="2:8" ht="19.95" customHeight="1" thickBot="1" x14ac:dyDescent="0.35">
      <c r="C35" s="102" t="s">
        <v>16</v>
      </c>
      <c r="D35" s="120" t="s">
        <v>62</v>
      </c>
      <c r="E35" s="121"/>
      <c r="F35" s="122"/>
      <c r="G35" s="122"/>
      <c r="H35" s="123"/>
    </row>
    <row r="36" spans="2:8" ht="19.95" customHeight="1" thickBot="1" x14ac:dyDescent="0.35">
      <c r="C36" s="103" t="s">
        <v>18</v>
      </c>
      <c r="D36" s="117" t="s">
        <v>63</v>
      </c>
      <c r="E36" s="118"/>
      <c r="F36" s="118"/>
      <c r="G36" s="118"/>
      <c r="H36" s="119"/>
    </row>
    <row r="37" spans="2:8" ht="19.95" customHeight="1" thickBot="1" x14ac:dyDescent="0.35">
      <c r="C37" s="103" t="s">
        <v>20</v>
      </c>
      <c r="D37" s="117" t="s">
        <v>187</v>
      </c>
      <c r="E37" s="118"/>
      <c r="F37" s="118"/>
      <c r="G37" s="118"/>
      <c r="H37" s="119"/>
    </row>
    <row r="38" spans="2:8" ht="12.45" customHeight="1" x14ac:dyDescent="0.3">
      <c r="C38" s="127"/>
      <c r="D38" s="128"/>
      <c r="E38" s="128"/>
      <c r="F38" s="129"/>
      <c r="G38" s="129"/>
      <c r="H38" s="130"/>
    </row>
    <row r="39" spans="2:8" ht="5.25" customHeight="1" x14ac:dyDescent="0.3">
      <c r="C39" s="12"/>
      <c r="H39" s="13"/>
    </row>
    <row r="40" spans="2:8" ht="25.35" customHeight="1" thickBot="1" x14ac:dyDescent="0.35">
      <c r="B40" s="14"/>
      <c r="C40" s="104" t="s">
        <v>22</v>
      </c>
      <c r="D40" s="105" t="s">
        <v>23</v>
      </c>
      <c r="E40" s="105" t="s">
        <v>24</v>
      </c>
      <c r="F40" s="106" t="s">
        <v>8</v>
      </c>
      <c r="G40" s="105" t="s">
        <v>9</v>
      </c>
      <c r="H40" s="107" t="s">
        <v>10</v>
      </c>
    </row>
    <row r="41" spans="2:8" ht="19.95" customHeight="1" thickBot="1" x14ac:dyDescent="0.35">
      <c r="C41" s="15"/>
      <c r="D41" s="18">
        <v>427</v>
      </c>
      <c r="E41" s="18">
        <v>0</v>
      </c>
      <c r="F41" s="18">
        <v>427</v>
      </c>
      <c r="G41" s="18">
        <v>0</v>
      </c>
      <c r="H41" s="19">
        <v>427</v>
      </c>
    </row>
    <row r="42" spans="2:8" ht="13.05" customHeight="1" thickBot="1" x14ac:dyDescent="0.35"/>
    <row r="43" spans="2:8" ht="19.95" customHeight="1" thickBot="1" x14ac:dyDescent="0.35">
      <c r="C43" s="102" t="s">
        <v>16</v>
      </c>
      <c r="D43" s="120" t="s">
        <v>65</v>
      </c>
      <c r="E43" s="121"/>
      <c r="F43" s="122"/>
      <c r="G43" s="122"/>
      <c r="H43" s="123"/>
    </row>
    <row r="44" spans="2:8" ht="19.95" customHeight="1" thickBot="1" x14ac:dyDescent="0.35">
      <c r="C44" s="103" t="s">
        <v>18</v>
      </c>
      <c r="D44" s="117" t="s">
        <v>60</v>
      </c>
      <c r="E44" s="118"/>
      <c r="F44" s="118"/>
      <c r="G44" s="118"/>
      <c r="H44" s="119"/>
    </row>
    <row r="45" spans="2:8" ht="19.95" customHeight="1" thickBot="1" x14ac:dyDescent="0.35">
      <c r="C45" s="103" t="s">
        <v>20</v>
      </c>
      <c r="D45" s="117" t="s">
        <v>188</v>
      </c>
      <c r="E45" s="118"/>
      <c r="F45" s="118"/>
      <c r="G45" s="118"/>
      <c r="H45" s="119"/>
    </row>
    <row r="46" spans="2:8" ht="12.45" customHeight="1" x14ac:dyDescent="0.3">
      <c r="C46" s="127"/>
      <c r="D46" s="128"/>
      <c r="E46" s="128"/>
      <c r="F46" s="129"/>
      <c r="G46" s="129"/>
      <c r="H46" s="130"/>
    </row>
    <row r="47" spans="2:8" ht="5.25" customHeight="1" x14ac:dyDescent="0.3">
      <c r="C47" s="12"/>
      <c r="H47" s="13"/>
    </row>
    <row r="48" spans="2:8" ht="25.35" customHeight="1" thickBot="1" x14ac:dyDescent="0.35">
      <c r="B48" s="14"/>
      <c r="C48" s="104" t="s">
        <v>22</v>
      </c>
      <c r="D48" s="105" t="s">
        <v>23</v>
      </c>
      <c r="E48" s="105" t="s">
        <v>24</v>
      </c>
      <c r="F48" s="106" t="s">
        <v>8</v>
      </c>
      <c r="G48" s="105" t="s">
        <v>9</v>
      </c>
      <c r="H48" s="107" t="s">
        <v>10</v>
      </c>
    </row>
    <row r="49" spans="2:8" ht="19.95" customHeight="1" thickBot="1" x14ac:dyDescent="0.35">
      <c r="C49" s="15"/>
      <c r="D49" s="18">
        <v>0</v>
      </c>
      <c r="E49" s="18">
        <v>398</v>
      </c>
      <c r="F49" s="18">
        <v>398</v>
      </c>
      <c r="G49" s="18">
        <v>0</v>
      </c>
      <c r="H49" s="19">
        <v>398</v>
      </c>
    </row>
    <row r="50" spans="2:8" ht="13.05" customHeight="1" thickBot="1" x14ac:dyDescent="0.35"/>
    <row r="51" spans="2:8" ht="19.95" customHeight="1" thickBot="1" x14ac:dyDescent="0.35">
      <c r="C51" s="102" t="s">
        <v>16</v>
      </c>
      <c r="D51" s="120" t="s">
        <v>67</v>
      </c>
      <c r="E51" s="121"/>
      <c r="F51" s="122"/>
      <c r="G51" s="122"/>
      <c r="H51" s="123"/>
    </row>
    <row r="52" spans="2:8" ht="19.95" customHeight="1" thickBot="1" x14ac:dyDescent="0.35">
      <c r="C52" s="103" t="s">
        <v>18</v>
      </c>
      <c r="D52" s="117" t="s">
        <v>63</v>
      </c>
      <c r="E52" s="118"/>
      <c r="F52" s="118"/>
      <c r="G52" s="118"/>
      <c r="H52" s="119"/>
    </row>
    <row r="53" spans="2:8" ht="19.95" customHeight="1" thickBot="1" x14ac:dyDescent="0.35">
      <c r="C53" s="103" t="s">
        <v>20</v>
      </c>
      <c r="D53" s="117" t="s">
        <v>189</v>
      </c>
      <c r="E53" s="118"/>
      <c r="F53" s="118"/>
      <c r="G53" s="118"/>
      <c r="H53" s="119"/>
    </row>
    <row r="54" spans="2:8" ht="12.45" customHeight="1" x14ac:dyDescent="0.3">
      <c r="C54" s="127"/>
      <c r="D54" s="128"/>
      <c r="E54" s="128"/>
      <c r="F54" s="129"/>
      <c r="G54" s="129"/>
      <c r="H54" s="130"/>
    </row>
    <row r="55" spans="2:8" ht="5.25" customHeight="1" x14ac:dyDescent="0.3">
      <c r="C55" s="12"/>
      <c r="H55" s="13"/>
    </row>
    <row r="56" spans="2:8" ht="25.35" customHeight="1" thickBot="1" x14ac:dyDescent="0.35">
      <c r="B56" s="14"/>
      <c r="C56" s="104" t="s">
        <v>22</v>
      </c>
      <c r="D56" s="105" t="s">
        <v>23</v>
      </c>
      <c r="E56" s="105" t="s">
        <v>24</v>
      </c>
      <c r="F56" s="106" t="s">
        <v>8</v>
      </c>
      <c r="G56" s="105" t="s">
        <v>9</v>
      </c>
      <c r="H56" s="107" t="s">
        <v>10</v>
      </c>
    </row>
    <row r="57" spans="2:8" ht="19.95" customHeight="1" thickBot="1" x14ac:dyDescent="0.35">
      <c r="C57" s="15"/>
      <c r="D57" s="18">
        <v>0</v>
      </c>
      <c r="E57" s="18">
        <v>50</v>
      </c>
      <c r="F57" s="18">
        <v>50</v>
      </c>
      <c r="G57" s="18">
        <v>0</v>
      </c>
      <c r="H57" s="19">
        <v>50</v>
      </c>
    </row>
    <row r="58" spans="2:8" ht="13.05" customHeight="1" thickBot="1" x14ac:dyDescent="0.35"/>
    <row r="59" spans="2:8" ht="19.95" customHeight="1" thickBot="1" x14ac:dyDescent="0.35">
      <c r="C59" s="102" t="s">
        <v>16</v>
      </c>
      <c r="D59" s="120" t="s">
        <v>69</v>
      </c>
      <c r="E59" s="121"/>
      <c r="F59" s="122"/>
      <c r="G59" s="122"/>
      <c r="H59" s="123"/>
    </row>
    <row r="60" spans="2:8" ht="19.95" customHeight="1" thickBot="1" x14ac:dyDescent="0.35">
      <c r="C60" s="103" t="s">
        <v>18</v>
      </c>
      <c r="D60" s="117" t="s">
        <v>63</v>
      </c>
      <c r="E60" s="118"/>
      <c r="F60" s="118"/>
      <c r="G60" s="118"/>
      <c r="H60" s="119"/>
    </row>
    <row r="61" spans="2:8" ht="19.95" customHeight="1" thickBot="1" x14ac:dyDescent="0.35">
      <c r="C61" s="103" t="s">
        <v>20</v>
      </c>
      <c r="D61" s="117" t="s">
        <v>190</v>
      </c>
      <c r="E61" s="118"/>
      <c r="F61" s="118"/>
      <c r="G61" s="118"/>
      <c r="H61" s="119"/>
    </row>
    <row r="62" spans="2:8" ht="12.45" customHeight="1" x14ac:dyDescent="0.3">
      <c r="C62" s="127"/>
      <c r="D62" s="128"/>
      <c r="E62" s="128"/>
      <c r="F62" s="129"/>
      <c r="G62" s="129"/>
      <c r="H62" s="130"/>
    </row>
    <row r="63" spans="2:8" ht="5.25" customHeight="1" x14ac:dyDescent="0.3">
      <c r="C63" s="12"/>
      <c r="H63" s="13"/>
    </row>
    <row r="64" spans="2:8" ht="25.35" customHeight="1" thickBot="1" x14ac:dyDescent="0.35">
      <c r="B64" s="14"/>
      <c r="C64" s="104" t="s">
        <v>22</v>
      </c>
      <c r="D64" s="105" t="s">
        <v>23</v>
      </c>
      <c r="E64" s="105" t="s">
        <v>24</v>
      </c>
      <c r="F64" s="106" t="s">
        <v>8</v>
      </c>
      <c r="G64" s="105" t="s">
        <v>9</v>
      </c>
      <c r="H64" s="107" t="s">
        <v>10</v>
      </c>
    </row>
    <row r="65" spans="2:8" ht="19.95" customHeight="1" thickBot="1" x14ac:dyDescent="0.35">
      <c r="C65" s="15">
        <v>0</v>
      </c>
      <c r="D65" s="18">
        <v>0</v>
      </c>
      <c r="E65" s="18">
        <v>25</v>
      </c>
      <c r="F65" s="18">
        <v>25</v>
      </c>
      <c r="G65" s="18">
        <v>0</v>
      </c>
      <c r="H65" s="19">
        <v>25</v>
      </c>
    </row>
    <row r="66" spans="2:8" ht="13.05" customHeight="1" thickBot="1" x14ac:dyDescent="0.35"/>
    <row r="67" spans="2:8" ht="19.95" customHeight="1" thickBot="1" x14ac:dyDescent="0.35">
      <c r="C67" s="102" t="s">
        <v>16</v>
      </c>
      <c r="D67" s="120" t="s">
        <v>71</v>
      </c>
      <c r="E67" s="121"/>
      <c r="F67" s="122"/>
      <c r="G67" s="122"/>
      <c r="H67" s="123"/>
    </row>
    <row r="68" spans="2:8" ht="19.95" customHeight="1" thickBot="1" x14ac:dyDescent="0.35">
      <c r="C68" s="103" t="s">
        <v>18</v>
      </c>
      <c r="D68" s="117" t="s">
        <v>63</v>
      </c>
      <c r="E68" s="118"/>
      <c r="F68" s="118"/>
      <c r="G68" s="118"/>
      <c r="H68" s="119"/>
    </row>
    <row r="69" spans="2:8" ht="19.95" customHeight="1" thickBot="1" x14ac:dyDescent="0.35">
      <c r="C69" s="103" t="s">
        <v>20</v>
      </c>
      <c r="D69" s="117" t="s">
        <v>191</v>
      </c>
      <c r="E69" s="118"/>
      <c r="F69" s="118"/>
      <c r="G69" s="118"/>
      <c r="H69" s="119"/>
    </row>
    <row r="70" spans="2:8" ht="12.45" customHeight="1" x14ac:dyDescent="0.3">
      <c r="C70" s="127"/>
      <c r="D70" s="128"/>
      <c r="E70" s="128"/>
      <c r="F70" s="129"/>
      <c r="G70" s="129"/>
      <c r="H70" s="130"/>
    </row>
    <row r="71" spans="2:8" ht="5.25" customHeight="1" x14ac:dyDescent="0.3">
      <c r="C71" s="12"/>
      <c r="H71" s="13"/>
    </row>
    <row r="72" spans="2:8" ht="25.35" customHeight="1" thickBot="1" x14ac:dyDescent="0.35">
      <c r="B72" s="14"/>
      <c r="C72" s="104" t="s">
        <v>22</v>
      </c>
      <c r="D72" s="105" t="s">
        <v>23</v>
      </c>
      <c r="E72" s="105" t="s">
        <v>24</v>
      </c>
      <c r="F72" s="106" t="s">
        <v>8</v>
      </c>
      <c r="G72" s="105" t="s">
        <v>9</v>
      </c>
      <c r="H72" s="107" t="s">
        <v>10</v>
      </c>
    </row>
    <row r="73" spans="2:8" ht="19.95" customHeight="1" thickBot="1" x14ac:dyDescent="0.35">
      <c r="C73" s="15"/>
      <c r="D73" s="18">
        <v>0</v>
      </c>
      <c r="E73" s="18">
        <v>206</v>
      </c>
      <c r="F73" s="18">
        <v>206</v>
      </c>
      <c r="G73" s="18">
        <v>0</v>
      </c>
      <c r="H73" s="19">
        <v>206</v>
      </c>
    </row>
    <row r="74" spans="2:8" ht="13.05" customHeight="1" thickBot="1" x14ac:dyDescent="0.35"/>
    <row r="75" spans="2:8" ht="19.95" customHeight="1" thickBot="1" x14ac:dyDescent="0.35">
      <c r="C75" s="102" t="s">
        <v>16</v>
      </c>
      <c r="D75" s="120" t="s">
        <v>73</v>
      </c>
      <c r="E75" s="121"/>
      <c r="F75" s="122"/>
      <c r="G75" s="122"/>
      <c r="H75" s="123"/>
    </row>
    <row r="76" spans="2:8" ht="19.95" customHeight="1" thickBot="1" x14ac:dyDescent="0.35">
      <c r="C76" s="103" t="s">
        <v>18</v>
      </c>
      <c r="D76" s="117" t="s">
        <v>63</v>
      </c>
      <c r="E76" s="118"/>
      <c r="F76" s="118"/>
      <c r="G76" s="118"/>
      <c r="H76" s="119"/>
    </row>
    <row r="77" spans="2:8" ht="19.95" customHeight="1" thickBot="1" x14ac:dyDescent="0.35">
      <c r="C77" s="103" t="s">
        <v>20</v>
      </c>
      <c r="D77" s="117" t="s">
        <v>192</v>
      </c>
      <c r="E77" s="118"/>
      <c r="F77" s="118"/>
      <c r="G77" s="118"/>
      <c r="H77" s="119"/>
    </row>
    <row r="78" spans="2:8" ht="12.45" customHeight="1" x14ac:dyDescent="0.3">
      <c r="C78" s="127"/>
      <c r="D78" s="128"/>
      <c r="E78" s="128"/>
      <c r="F78" s="129"/>
      <c r="G78" s="129"/>
      <c r="H78" s="130"/>
    </row>
    <row r="79" spans="2:8" ht="5.25" customHeight="1" x14ac:dyDescent="0.3">
      <c r="C79" s="12"/>
      <c r="H79" s="13"/>
    </row>
    <row r="80" spans="2:8" ht="25.35" customHeight="1" thickBot="1" x14ac:dyDescent="0.35">
      <c r="B80" s="14"/>
      <c r="C80" s="104" t="s">
        <v>22</v>
      </c>
      <c r="D80" s="105" t="s">
        <v>23</v>
      </c>
      <c r="E80" s="105" t="s">
        <v>24</v>
      </c>
      <c r="F80" s="106" t="s">
        <v>8</v>
      </c>
      <c r="G80" s="105" t="s">
        <v>9</v>
      </c>
      <c r="H80" s="107" t="s">
        <v>10</v>
      </c>
    </row>
    <row r="81" spans="2:8" ht="19.95" customHeight="1" thickBot="1" x14ac:dyDescent="0.35">
      <c r="C81" s="15"/>
      <c r="D81" s="18">
        <v>0</v>
      </c>
      <c r="E81" s="18">
        <v>35</v>
      </c>
      <c r="F81" s="18">
        <v>35</v>
      </c>
      <c r="G81" s="18">
        <v>0</v>
      </c>
      <c r="H81" s="19">
        <v>35</v>
      </c>
    </row>
    <row r="82" spans="2:8" ht="13.05" customHeight="1" thickBot="1" x14ac:dyDescent="0.35"/>
    <row r="83" spans="2:8" ht="19.95" customHeight="1" thickBot="1" x14ac:dyDescent="0.35">
      <c r="C83" s="102" t="s">
        <v>16</v>
      </c>
      <c r="D83" s="120" t="s">
        <v>193</v>
      </c>
      <c r="E83" s="121"/>
      <c r="F83" s="122"/>
      <c r="G83" s="122"/>
      <c r="H83" s="123"/>
    </row>
    <row r="84" spans="2:8" ht="19.95" customHeight="1" thickBot="1" x14ac:dyDescent="0.35">
      <c r="C84" s="103" t="s">
        <v>18</v>
      </c>
      <c r="D84" s="117" t="s">
        <v>63</v>
      </c>
      <c r="E84" s="118"/>
      <c r="F84" s="118"/>
      <c r="G84" s="118"/>
      <c r="H84" s="119"/>
    </row>
    <row r="85" spans="2:8" ht="19.95" customHeight="1" thickBot="1" x14ac:dyDescent="0.35">
      <c r="C85" s="103" t="s">
        <v>20</v>
      </c>
      <c r="D85" s="117" t="s">
        <v>194</v>
      </c>
      <c r="E85" s="118"/>
      <c r="F85" s="118"/>
      <c r="G85" s="118"/>
      <c r="H85" s="119"/>
    </row>
    <row r="86" spans="2:8" ht="12.45" customHeight="1" x14ac:dyDescent="0.3">
      <c r="C86" s="127"/>
      <c r="D86" s="128"/>
      <c r="E86" s="128"/>
      <c r="F86" s="129"/>
      <c r="G86" s="129"/>
      <c r="H86" s="130"/>
    </row>
    <row r="87" spans="2:8" ht="5.25" customHeight="1" x14ac:dyDescent="0.3">
      <c r="C87" s="12"/>
      <c r="H87" s="13"/>
    </row>
    <row r="88" spans="2:8" ht="25.35" customHeight="1" thickBot="1" x14ac:dyDescent="0.35">
      <c r="B88" s="14"/>
      <c r="C88" s="104" t="s">
        <v>22</v>
      </c>
      <c r="D88" s="105" t="s">
        <v>23</v>
      </c>
      <c r="E88" s="105" t="s">
        <v>24</v>
      </c>
      <c r="F88" s="106" t="s">
        <v>8</v>
      </c>
      <c r="G88" s="105" t="s">
        <v>9</v>
      </c>
      <c r="H88" s="107" t="s">
        <v>10</v>
      </c>
    </row>
    <row r="89" spans="2:8" ht="19.95" customHeight="1" thickBot="1" x14ac:dyDescent="0.35">
      <c r="C89" s="15"/>
      <c r="D89" s="18">
        <v>229</v>
      </c>
      <c r="E89" s="18">
        <v>0</v>
      </c>
      <c r="F89" s="18">
        <v>229</v>
      </c>
      <c r="G89" s="18">
        <v>0</v>
      </c>
      <c r="H89" s="19">
        <v>229</v>
      </c>
    </row>
    <row r="90" spans="2:8" ht="13.05" customHeight="1" thickBot="1" x14ac:dyDescent="0.35"/>
    <row r="91" spans="2:8" ht="18.45" customHeight="1" thickBot="1" x14ac:dyDescent="0.35">
      <c r="C91" s="124" t="s">
        <v>154</v>
      </c>
      <c r="D91" s="125"/>
      <c r="E91" s="125"/>
      <c r="F91" s="125"/>
      <c r="G91" s="125"/>
      <c r="H91" s="126"/>
    </row>
    <row r="92" spans="2:8" ht="19.5" customHeight="1" thickBot="1" x14ac:dyDescent="0.35"/>
    <row r="93" spans="2:8" ht="18.45" customHeight="1" thickBot="1" x14ac:dyDescent="0.35">
      <c r="C93" s="124" t="s">
        <v>155</v>
      </c>
      <c r="D93" s="125"/>
      <c r="E93" s="125"/>
      <c r="F93" s="125"/>
      <c r="G93" s="125"/>
      <c r="H93" s="126"/>
    </row>
    <row r="94" spans="2:8" ht="19.5" customHeight="1" x14ac:dyDescent="0.3"/>
    <row r="95" spans="2:8" ht="12.45" customHeight="1" x14ac:dyDescent="0.3"/>
    <row r="96" spans="2:8" ht="12.45" customHeight="1" x14ac:dyDescent="0.3"/>
    <row r="97" spans="3:8" ht="12.45" customHeight="1" x14ac:dyDescent="0.3"/>
    <row r="98" spans="3:8" ht="12.45" customHeight="1" x14ac:dyDescent="0.3">
      <c r="C98" s="20"/>
      <c r="D98" s="20"/>
      <c r="E98" s="20"/>
      <c r="F98" s="20"/>
      <c r="G98" s="20"/>
      <c r="H98" s="20"/>
    </row>
    <row r="99" spans="3:8" ht="12.45" customHeight="1" x14ac:dyDescent="0.3"/>
    <row r="100" spans="3:8" ht="12.45" customHeight="1" x14ac:dyDescent="0.3"/>
  </sheetData>
  <mergeCells count="50">
    <mergeCell ref="C30:E30"/>
    <mergeCell ref="F30:H30"/>
    <mergeCell ref="D2:E2"/>
    <mergeCell ref="D3:E3"/>
    <mergeCell ref="D6:H6"/>
    <mergeCell ref="C14:H14"/>
    <mergeCell ref="D16:H16"/>
    <mergeCell ref="D17:H17"/>
    <mergeCell ref="D18:H18"/>
    <mergeCell ref="C25:H25"/>
    <mergeCell ref="D27:H27"/>
    <mergeCell ref="D28:H28"/>
    <mergeCell ref="D29:H29"/>
    <mergeCell ref="D52:H52"/>
    <mergeCell ref="D35:H35"/>
    <mergeCell ref="D36:H36"/>
    <mergeCell ref="D37:H37"/>
    <mergeCell ref="C38:E38"/>
    <mergeCell ref="F38:H38"/>
    <mergeCell ref="D43:H43"/>
    <mergeCell ref="D44:H44"/>
    <mergeCell ref="D45:H45"/>
    <mergeCell ref="C46:E46"/>
    <mergeCell ref="F46:H46"/>
    <mergeCell ref="D51:H51"/>
    <mergeCell ref="C70:E70"/>
    <mergeCell ref="F70:H70"/>
    <mergeCell ref="D53:H53"/>
    <mergeCell ref="C54:E54"/>
    <mergeCell ref="F54:H54"/>
    <mergeCell ref="D59:H59"/>
    <mergeCell ref="D60:H60"/>
    <mergeCell ref="D61:H61"/>
    <mergeCell ref="C62:E62"/>
    <mergeCell ref="F62:H62"/>
    <mergeCell ref="D67:H67"/>
    <mergeCell ref="D68:H68"/>
    <mergeCell ref="D69:H69"/>
    <mergeCell ref="C93:H93"/>
    <mergeCell ref="D75:H75"/>
    <mergeCell ref="D76:H76"/>
    <mergeCell ref="D77:H77"/>
    <mergeCell ref="C78:E78"/>
    <mergeCell ref="F78:H78"/>
    <mergeCell ref="D83:H83"/>
    <mergeCell ref="D84:H84"/>
    <mergeCell ref="D85:H85"/>
    <mergeCell ref="C86:E86"/>
    <mergeCell ref="F86:H86"/>
    <mergeCell ref="C91:H91"/>
  </mergeCells>
  <printOptions horizontalCentered="1"/>
  <pageMargins left="0.7" right="0.7" top="0.75" bottom="0.75" header="0.3" footer="0.3"/>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2:H81"/>
  <sheetViews>
    <sheetView showGridLines="0" showRowColHeaders="0" topLeftCell="A58" workbookViewId="0">
      <selection activeCell="C72" sqref="C72:H74"/>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1</v>
      </c>
      <c r="E2" s="132"/>
      <c r="F2" s="2"/>
    </row>
    <row r="3" spans="3:8" ht="13.05" customHeight="1" x14ac:dyDescent="0.3">
      <c r="C3" s="86" t="s">
        <v>2</v>
      </c>
      <c r="D3" s="132" t="s">
        <v>3</v>
      </c>
      <c r="E3" s="132"/>
      <c r="F3" s="2"/>
    </row>
    <row r="4" spans="3:8" ht="13.05" customHeight="1" x14ac:dyDescent="0.3">
      <c r="C4" s="86" t="s">
        <v>4</v>
      </c>
      <c r="D4" s="1" t="s">
        <v>195</v>
      </c>
      <c r="E4" s="1"/>
      <c r="F4" s="2"/>
    </row>
    <row r="5" spans="3:8" ht="12.45" customHeight="1" x14ac:dyDescent="0.3"/>
    <row r="6" spans="3:8" ht="144.75" customHeight="1" x14ac:dyDescent="0.3">
      <c r="C6" s="101" t="s">
        <v>6</v>
      </c>
      <c r="D6" s="133" t="s">
        <v>1052</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6121.6090000000004</v>
      </c>
      <c r="E9" s="3">
        <v>-175</v>
      </c>
      <c r="F9" s="4">
        <v>5946.6090000000004</v>
      </c>
      <c r="H9" s="5">
        <v>142.21</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196</v>
      </c>
      <c r="E17" s="118"/>
      <c r="F17" s="118"/>
      <c r="G17" s="118"/>
      <c r="H17" s="119"/>
    </row>
    <row r="18" spans="2:8" ht="40.049999999999997" customHeight="1" thickBot="1" x14ac:dyDescent="0.35">
      <c r="C18" s="96" t="s">
        <v>20</v>
      </c>
      <c r="D18" s="117" t="s">
        <v>197</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80.84</v>
      </c>
      <c r="D21" s="16">
        <v>3088.7</v>
      </c>
      <c r="E21" s="16">
        <v>1.5</v>
      </c>
      <c r="F21" s="16">
        <v>3090.2</v>
      </c>
      <c r="G21" s="16">
        <v>0</v>
      </c>
      <c r="H21" s="17">
        <v>3090.2</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198</v>
      </c>
      <c r="E24" s="118"/>
      <c r="F24" s="118"/>
      <c r="G24" s="118"/>
      <c r="H24" s="119"/>
    </row>
    <row r="25" spans="2:8" ht="19.95" customHeight="1" thickBot="1" x14ac:dyDescent="0.35">
      <c r="C25" s="96" t="s">
        <v>20</v>
      </c>
      <c r="D25" s="117" t="s">
        <v>199</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1</v>
      </c>
      <c r="D28" s="16">
        <v>46</v>
      </c>
      <c r="E28" s="16">
        <v>295.39999999999998</v>
      </c>
      <c r="F28" s="16">
        <v>341.4</v>
      </c>
      <c r="G28" s="16"/>
      <c r="H28" s="17">
        <v>341.4</v>
      </c>
    </row>
    <row r="29" spans="2:8" ht="13.05" customHeight="1" thickBot="1" x14ac:dyDescent="0.35"/>
    <row r="30" spans="2:8" ht="19.95" customHeight="1" thickBot="1" x14ac:dyDescent="0.35">
      <c r="C30" s="95" t="s">
        <v>16</v>
      </c>
      <c r="D30" s="120" t="s">
        <v>28</v>
      </c>
      <c r="E30" s="122"/>
      <c r="F30" s="122"/>
      <c r="G30" s="122"/>
      <c r="H30" s="123"/>
    </row>
    <row r="31" spans="2:8" ht="19.95" customHeight="1" thickBot="1" x14ac:dyDescent="0.35">
      <c r="C31" s="96" t="s">
        <v>18</v>
      </c>
      <c r="D31" s="117" t="s">
        <v>200</v>
      </c>
      <c r="E31" s="118"/>
      <c r="F31" s="118"/>
      <c r="G31" s="118"/>
      <c r="H31" s="119"/>
    </row>
    <row r="32" spans="2:8" ht="40.049999999999997" customHeight="1" thickBot="1" x14ac:dyDescent="0.35">
      <c r="C32" s="96" t="s">
        <v>20</v>
      </c>
      <c r="D32" s="117" t="s">
        <v>201</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4.8899999999999997</v>
      </c>
      <c r="D35" s="16">
        <v>429.6</v>
      </c>
      <c r="E35" s="16">
        <v>3</v>
      </c>
      <c r="F35" s="16">
        <v>432.6</v>
      </c>
      <c r="G35" s="16">
        <v>0</v>
      </c>
      <c r="H35" s="17">
        <v>432.6</v>
      </c>
    </row>
    <row r="36" spans="2:8" ht="13.05" customHeight="1" thickBot="1" x14ac:dyDescent="0.35"/>
    <row r="37" spans="2:8" ht="19.95" customHeight="1" thickBot="1" x14ac:dyDescent="0.35">
      <c r="C37" s="95" t="s">
        <v>16</v>
      </c>
      <c r="D37" s="120" t="s">
        <v>102</v>
      </c>
      <c r="E37" s="122"/>
      <c r="F37" s="122"/>
      <c r="G37" s="122"/>
      <c r="H37" s="123"/>
    </row>
    <row r="38" spans="2:8" ht="19.95" customHeight="1" thickBot="1" x14ac:dyDescent="0.35">
      <c r="C38" s="96" t="s">
        <v>18</v>
      </c>
      <c r="D38" s="117" t="s">
        <v>202</v>
      </c>
      <c r="E38" s="118"/>
      <c r="F38" s="118"/>
      <c r="G38" s="118"/>
      <c r="H38" s="119"/>
    </row>
    <row r="39" spans="2:8" ht="60" customHeight="1" thickBot="1" x14ac:dyDescent="0.35">
      <c r="C39" s="96" t="s">
        <v>20</v>
      </c>
      <c r="D39" s="117" t="s">
        <v>1053</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55.48</v>
      </c>
      <c r="D42" s="16">
        <v>2093.4090000000001</v>
      </c>
      <c r="E42" s="16">
        <v>164</v>
      </c>
      <c r="F42" s="16">
        <v>2257.4090000000001</v>
      </c>
      <c r="G42" s="16">
        <v>-175</v>
      </c>
      <c r="H42" s="17">
        <v>2082.4090000000001</v>
      </c>
    </row>
    <row r="43" spans="2:8" ht="12.45" customHeight="1" x14ac:dyDescent="0.3"/>
    <row r="44" spans="2:8" ht="12.45" customHeight="1" x14ac:dyDescent="0.3"/>
    <row r="45" spans="2:8" ht="8.25" customHeight="1" x14ac:dyDescent="0.3"/>
    <row r="46" spans="2:8" ht="18" customHeight="1" x14ac:dyDescent="0.3">
      <c r="C46" s="131" t="s">
        <v>58</v>
      </c>
      <c r="D46" s="131"/>
      <c r="E46" s="131"/>
      <c r="F46" s="131"/>
      <c r="G46" s="131"/>
      <c r="H46" s="131"/>
    </row>
    <row r="47" spans="2:8" ht="18.75" customHeight="1" thickBot="1" x14ac:dyDescent="0.35"/>
    <row r="48" spans="2:8" ht="19.95" customHeight="1" thickBot="1" x14ac:dyDescent="0.35">
      <c r="C48" s="102" t="s">
        <v>16</v>
      </c>
      <c r="D48" s="120" t="s">
        <v>59</v>
      </c>
      <c r="E48" s="121"/>
      <c r="F48" s="122"/>
      <c r="G48" s="122"/>
      <c r="H48" s="123"/>
    </row>
    <row r="49" spans="2:8" ht="19.95" customHeight="1" thickBot="1" x14ac:dyDescent="0.35">
      <c r="C49" s="103" t="s">
        <v>18</v>
      </c>
      <c r="D49" s="117" t="s">
        <v>60</v>
      </c>
      <c r="E49" s="118"/>
      <c r="F49" s="118"/>
      <c r="G49" s="118"/>
      <c r="H49" s="119"/>
    </row>
    <row r="50" spans="2:8" ht="19.95" customHeight="1" thickBot="1" x14ac:dyDescent="0.35">
      <c r="C50" s="103" t="s">
        <v>20</v>
      </c>
      <c r="D50" s="117" t="s">
        <v>66</v>
      </c>
      <c r="E50" s="118"/>
      <c r="F50" s="118"/>
      <c r="G50" s="118"/>
      <c r="H50" s="119"/>
    </row>
    <row r="51" spans="2:8" ht="12.45" customHeight="1" x14ac:dyDescent="0.3">
      <c r="C51" s="127"/>
      <c r="D51" s="128"/>
      <c r="E51" s="128"/>
      <c r="F51" s="129"/>
      <c r="G51" s="129"/>
      <c r="H51" s="130"/>
    </row>
    <row r="52" spans="2:8" ht="5.25" customHeight="1" x14ac:dyDescent="0.3">
      <c r="C52" s="12"/>
      <c r="H52" s="13"/>
    </row>
    <row r="53" spans="2:8" ht="25.35" customHeight="1" thickBot="1" x14ac:dyDescent="0.35">
      <c r="B53" s="14"/>
      <c r="C53" s="104" t="s">
        <v>22</v>
      </c>
      <c r="D53" s="105" t="s">
        <v>23</v>
      </c>
      <c r="E53" s="105" t="s">
        <v>24</v>
      </c>
      <c r="F53" s="106" t="s">
        <v>8</v>
      </c>
      <c r="G53" s="105" t="s">
        <v>9</v>
      </c>
      <c r="H53" s="107" t="s">
        <v>10</v>
      </c>
    </row>
    <row r="54" spans="2:8" ht="19.95" customHeight="1" thickBot="1" x14ac:dyDescent="0.35">
      <c r="C54" s="15">
        <v>0</v>
      </c>
      <c r="D54" s="18">
        <v>162</v>
      </c>
      <c r="E54" s="18">
        <v>0</v>
      </c>
      <c r="F54" s="18">
        <v>162</v>
      </c>
      <c r="G54" s="18">
        <v>0</v>
      </c>
      <c r="H54" s="19">
        <v>162</v>
      </c>
    </row>
    <row r="55" spans="2:8" ht="13.05" customHeight="1" thickBot="1" x14ac:dyDescent="0.35"/>
    <row r="56" spans="2:8" ht="19.95" customHeight="1" thickBot="1" x14ac:dyDescent="0.35">
      <c r="C56" s="102" t="s">
        <v>16</v>
      </c>
      <c r="D56" s="120" t="s">
        <v>62</v>
      </c>
      <c r="E56" s="121"/>
      <c r="F56" s="122"/>
      <c r="G56" s="122"/>
      <c r="H56" s="123"/>
    </row>
    <row r="57" spans="2:8" ht="19.95" customHeight="1" thickBot="1" x14ac:dyDescent="0.35">
      <c r="C57" s="103" t="s">
        <v>18</v>
      </c>
      <c r="D57" s="117" t="s">
        <v>63</v>
      </c>
      <c r="E57" s="118"/>
      <c r="F57" s="118"/>
      <c r="G57" s="118"/>
      <c r="H57" s="119"/>
    </row>
    <row r="58" spans="2:8" ht="19.95" customHeight="1" thickBot="1" x14ac:dyDescent="0.35">
      <c r="C58" s="103" t="s">
        <v>20</v>
      </c>
      <c r="D58" s="117" t="s">
        <v>203</v>
      </c>
      <c r="E58" s="118"/>
      <c r="F58" s="118"/>
      <c r="G58" s="118"/>
      <c r="H58" s="119"/>
    </row>
    <row r="59" spans="2:8" ht="12.45" customHeight="1" x14ac:dyDescent="0.3">
      <c r="C59" s="127"/>
      <c r="D59" s="128"/>
      <c r="E59" s="128"/>
      <c r="F59" s="129"/>
      <c r="G59" s="129"/>
      <c r="H59" s="130"/>
    </row>
    <row r="60" spans="2:8" ht="5.25" customHeight="1" x14ac:dyDescent="0.3">
      <c r="C60" s="12"/>
      <c r="H60" s="13"/>
    </row>
    <row r="61" spans="2:8" ht="25.35" customHeight="1" thickBot="1" x14ac:dyDescent="0.35">
      <c r="B61" s="14"/>
      <c r="C61" s="104" t="s">
        <v>22</v>
      </c>
      <c r="D61" s="105" t="s">
        <v>23</v>
      </c>
      <c r="E61" s="105" t="s">
        <v>24</v>
      </c>
      <c r="F61" s="106" t="s">
        <v>8</v>
      </c>
      <c r="G61" s="105" t="s">
        <v>9</v>
      </c>
      <c r="H61" s="107" t="s">
        <v>10</v>
      </c>
    </row>
    <row r="62" spans="2:8" ht="19.95" customHeight="1" thickBot="1" x14ac:dyDescent="0.35">
      <c r="C62" s="15"/>
      <c r="D62" s="18">
        <v>40</v>
      </c>
      <c r="E62" s="18">
        <v>0</v>
      </c>
      <c r="F62" s="18">
        <v>40</v>
      </c>
      <c r="G62" s="18">
        <v>0</v>
      </c>
      <c r="H62" s="19">
        <v>40</v>
      </c>
    </row>
    <row r="63" spans="2:8" ht="13.05" customHeight="1" thickBot="1" x14ac:dyDescent="0.35"/>
    <row r="64" spans="2:8" ht="19.95" customHeight="1" thickBot="1" x14ac:dyDescent="0.35">
      <c r="C64" s="102" t="s">
        <v>16</v>
      </c>
      <c r="D64" s="120" t="s">
        <v>65</v>
      </c>
      <c r="E64" s="121"/>
      <c r="F64" s="122"/>
      <c r="G64" s="122"/>
      <c r="H64" s="123"/>
    </row>
    <row r="65" spans="2:8" ht="19.95" customHeight="1" thickBot="1" x14ac:dyDescent="0.35">
      <c r="C65" s="103" t="s">
        <v>18</v>
      </c>
      <c r="D65" s="117" t="s">
        <v>63</v>
      </c>
      <c r="E65" s="118"/>
      <c r="F65" s="118"/>
      <c r="G65" s="118"/>
      <c r="H65" s="119"/>
    </row>
    <row r="66" spans="2:8" ht="19.95" customHeight="1" thickBot="1" x14ac:dyDescent="0.35">
      <c r="C66" s="103" t="s">
        <v>20</v>
      </c>
      <c r="D66" s="117" t="s">
        <v>204</v>
      </c>
      <c r="E66" s="118"/>
      <c r="F66" s="118"/>
      <c r="G66" s="118"/>
      <c r="H66" s="119"/>
    </row>
    <row r="67" spans="2:8" ht="12.45" customHeight="1" x14ac:dyDescent="0.3">
      <c r="C67" s="127"/>
      <c r="D67" s="128"/>
      <c r="E67" s="128"/>
      <c r="F67" s="129"/>
      <c r="G67" s="129"/>
      <c r="H67" s="130"/>
    </row>
    <row r="68" spans="2:8" ht="5.25" customHeight="1" x14ac:dyDescent="0.3">
      <c r="C68" s="12"/>
      <c r="H68" s="13"/>
    </row>
    <row r="69" spans="2:8" ht="25.35" customHeight="1" thickBot="1" x14ac:dyDescent="0.35">
      <c r="B69" s="14"/>
      <c r="C69" s="104" t="s">
        <v>22</v>
      </c>
      <c r="D69" s="105" t="s">
        <v>23</v>
      </c>
      <c r="E69" s="105" t="s">
        <v>24</v>
      </c>
      <c r="F69" s="106" t="s">
        <v>8</v>
      </c>
      <c r="G69" s="105" t="s">
        <v>9</v>
      </c>
      <c r="H69" s="107" t="s">
        <v>10</v>
      </c>
    </row>
    <row r="70" spans="2:8" ht="19.95" customHeight="1" thickBot="1" x14ac:dyDescent="0.35">
      <c r="C70" s="15"/>
      <c r="D70" s="18">
        <v>0</v>
      </c>
      <c r="E70" s="18">
        <v>25</v>
      </c>
      <c r="F70" s="18">
        <v>25</v>
      </c>
      <c r="G70" s="18">
        <v>0</v>
      </c>
      <c r="H70" s="19">
        <v>25</v>
      </c>
    </row>
    <row r="71" spans="2:8" ht="13.05" customHeight="1" thickBot="1" x14ac:dyDescent="0.35"/>
    <row r="72" spans="2:8" ht="18.45" customHeight="1" thickBot="1" x14ac:dyDescent="0.35">
      <c r="C72" s="124" t="s">
        <v>154</v>
      </c>
      <c r="D72" s="125"/>
      <c r="E72" s="125"/>
      <c r="F72" s="125"/>
      <c r="G72" s="125"/>
      <c r="H72" s="126"/>
    </row>
    <row r="73" spans="2:8" ht="19.5" customHeight="1" thickBot="1" x14ac:dyDescent="0.35"/>
    <row r="74" spans="2:8" ht="18.45" customHeight="1" thickBot="1" x14ac:dyDescent="0.35">
      <c r="C74" s="124" t="s">
        <v>155</v>
      </c>
      <c r="D74" s="125"/>
      <c r="E74" s="125"/>
      <c r="F74" s="125"/>
      <c r="G74" s="125"/>
      <c r="H74" s="126"/>
    </row>
    <row r="75" spans="2:8" ht="19.5" customHeight="1" x14ac:dyDescent="0.3"/>
    <row r="76" spans="2:8" ht="12.45" customHeight="1" x14ac:dyDescent="0.3"/>
    <row r="77" spans="2:8" ht="12.45" customHeight="1" x14ac:dyDescent="0.3"/>
    <row r="78" spans="2:8" ht="12.45" customHeight="1" x14ac:dyDescent="0.3"/>
    <row r="79" spans="2:8" ht="12.45" customHeight="1" x14ac:dyDescent="0.3">
      <c r="C79" s="20"/>
      <c r="D79" s="20"/>
      <c r="E79" s="20"/>
      <c r="F79" s="20"/>
      <c r="G79" s="20"/>
      <c r="H79" s="20"/>
    </row>
    <row r="80" spans="2:8" ht="12.45" customHeight="1" x14ac:dyDescent="0.3"/>
    <row r="81" ht="12.45" customHeight="1" x14ac:dyDescent="0.3"/>
  </sheetData>
  <mergeCells count="34">
    <mergeCell ref="D31:H31"/>
    <mergeCell ref="D2:E2"/>
    <mergeCell ref="D3:E3"/>
    <mergeCell ref="D6:H6"/>
    <mergeCell ref="C14:H14"/>
    <mergeCell ref="D16:H16"/>
    <mergeCell ref="D17:H17"/>
    <mergeCell ref="D18:H18"/>
    <mergeCell ref="D23:H23"/>
    <mergeCell ref="D24:H24"/>
    <mergeCell ref="D25:H25"/>
    <mergeCell ref="D30:H30"/>
    <mergeCell ref="D57:H57"/>
    <mergeCell ref="D32:H32"/>
    <mergeCell ref="D37:H37"/>
    <mergeCell ref="D38:H38"/>
    <mergeCell ref="D39:H39"/>
    <mergeCell ref="C46:H46"/>
    <mergeCell ref="D48:H48"/>
    <mergeCell ref="D49:H49"/>
    <mergeCell ref="D50:H50"/>
    <mergeCell ref="C51:E51"/>
    <mergeCell ref="F51:H51"/>
    <mergeCell ref="D56:H56"/>
    <mergeCell ref="C67:E67"/>
    <mergeCell ref="F67:H67"/>
    <mergeCell ref="C72:H72"/>
    <mergeCell ref="C74:H74"/>
    <mergeCell ref="D58:H58"/>
    <mergeCell ref="C59:E59"/>
    <mergeCell ref="F59:H59"/>
    <mergeCell ref="D64:H64"/>
    <mergeCell ref="D65:H65"/>
    <mergeCell ref="D66:H66"/>
  </mergeCells>
  <printOptions horizontalCentered="1"/>
  <pageMargins left="0.7" right="0.7" top="0.75" bottom="0.75" header="0.3" footer="0.3"/>
  <pageSetup paperSize="9" scale="6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B2:H209"/>
  <sheetViews>
    <sheetView showGridLines="0" showRowColHeaders="0" topLeftCell="A194" workbookViewId="0">
      <selection activeCell="L172" sqref="L17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1</v>
      </c>
      <c r="E2" s="132"/>
      <c r="F2" s="2"/>
    </row>
    <row r="3" spans="3:8" ht="13.05" customHeight="1" x14ac:dyDescent="0.3">
      <c r="C3" s="86" t="s">
        <v>2</v>
      </c>
      <c r="D3" s="132" t="s">
        <v>3</v>
      </c>
      <c r="E3" s="132"/>
      <c r="F3" s="2"/>
    </row>
    <row r="4" spans="3:8" ht="13.05" customHeight="1" x14ac:dyDescent="0.3">
      <c r="C4" s="86" t="s">
        <v>4</v>
      </c>
      <c r="D4" s="1" t="s">
        <v>96</v>
      </c>
      <c r="E4" s="1"/>
      <c r="F4" s="2"/>
    </row>
    <row r="5" spans="3:8" ht="12.45" customHeight="1" x14ac:dyDescent="0.3"/>
    <row r="6" spans="3:8" ht="144.75" customHeight="1" x14ac:dyDescent="0.3">
      <c r="C6" s="101" t="s">
        <v>6</v>
      </c>
      <c r="D6" s="133" t="s">
        <v>97</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130598.78199999999</v>
      </c>
      <c r="E9" s="3">
        <v>-96288.472000000009</v>
      </c>
      <c r="F9" s="4">
        <v>34310.309999999983</v>
      </c>
      <c r="H9" s="5">
        <v>216.90999999999997</v>
      </c>
    </row>
    <row r="10" spans="3:8" ht="7.5" customHeight="1" x14ac:dyDescent="0.3">
      <c r="C10" s="88"/>
      <c r="F10" s="6"/>
      <c r="H10" s="7"/>
    </row>
    <row r="11" spans="3:8" ht="12.75" customHeight="1" thickBot="1" x14ac:dyDescent="0.35">
      <c r="C11" s="89" t="s">
        <v>13</v>
      </c>
      <c r="D11" s="8"/>
      <c r="E11" s="9"/>
      <c r="F11" s="10">
        <v>-10359</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98</v>
      </c>
      <c r="E17" s="118"/>
      <c r="F17" s="118"/>
      <c r="G17" s="118"/>
      <c r="H17" s="119"/>
    </row>
    <row r="18" spans="2:8" ht="40.049999999999997" customHeight="1" thickBot="1" x14ac:dyDescent="0.35">
      <c r="C18" s="96" t="s">
        <v>20</v>
      </c>
      <c r="D18" s="117" t="s">
        <v>99</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28.79</v>
      </c>
      <c r="D21" s="16">
        <v>1340.5</v>
      </c>
      <c r="E21" s="16">
        <v>8.6</v>
      </c>
      <c r="F21" s="16">
        <v>1349.1</v>
      </c>
      <c r="G21" s="16">
        <v>0</v>
      </c>
      <c r="H21" s="17">
        <v>1349.1</v>
      </c>
    </row>
    <row r="22" spans="2:8" ht="13.05" customHeight="1" thickBot="1" x14ac:dyDescent="0.35"/>
    <row r="23" spans="2:8" ht="19.95" customHeight="1" thickBot="1" x14ac:dyDescent="0.35">
      <c r="C23" s="95" t="s">
        <v>16</v>
      </c>
      <c r="D23" s="120" t="s">
        <v>28</v>
      </c>
      <c r="E23" s="122"/>
      <c r="F23" s="122"/>
      <c r="G23" s="122"/>
      <c r="H23" s="123"/>
    </row>
    <row r="24" spans="2:8" ht="19.95" customHeight="1" thickBot="1" x14ac:dyDescent="0.35">
      <c r="C24" s="96" t="s">
        <v>18</v>
      </c>
      <c r="D24" s="117" t="s">
        <v>100</v>
      </c>
      <c r="E24" s="118"/>
      <c r="F24" s="118"/>
      <c r="G24" s="118"/>
      <c r="H24" s="119"/>
    </row>
    <row r="25" spans="2:8" ht="40.049999999999997" customHeight="1" thickBot="1" x14ac:dyDescent="0.35">
      <c r="C25" s="96" t="s">
        <v>20</v>
      </c>
      <c r="D25" s="117" t="s">
        <v>101</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85.68</v>
      </c>
      <c r="D28" s="16">
        <v>4340.1000000000004</v>
      </c>
      <c r="E28" s="16">
        <v>36.4</v>
      </c>
      <c r="F28" s="16">
        <v>4376.5</v>
      </c>
      <c r="G28" s="16">
        <v>0</v>
      </c>
      <c r="H28" s="17">
        <v>4376.5</v>
      </c>
    </row>
    <row r="29" spans="2:8" ht="13.05" customHeight="1" thickBot="1" x14ac:dyDescent="0.35"/>
    <row r="30" spans="2:8" ht="19.95" customHeight="1" thickBot="1" x14ac:dyDescent="0.35">
      <c r="C30" s="95" t="s">
        <v>16</v>
      </c>
      <c r="D30" s="120" t="s">
        <v>102</v>
      </c>
      <c r="E30" s="122"/>
      <c r="F30" s="122"/>
      <c r="G30" s="122"/>
      <c r="H30" s="123"/>
    </row>
    <row r="31" spans="2:8" ht="19.95" customHeight="1" thickBot="1" x14ac:dyDescent="0.35">
      <c r="C31" s="96" t="s">
        <v>18</v>
      </c>
      <c r="D31" s="117" t="s">
        <v>103</v>
      </c>
      <c r="E31" s="118"/>
      <c r="F31" s="118"/>
      <c r="G31" s="118"/>
      <c r="H31" s="119"/>
    </row>
    <row r="32" spans="2:8" ht="60" customHeight="1" thickBot="1" x14ac:dyDescent="0.35">
      <c r="C32" s="96" t="s">
        <v>20</v>
      </c>
      <c r="D32" s="117" t="s">
        <v>104</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81.849999999999994</v>
      </c>
      <c r="D35" s="16">
        <v>3490.8</v>
      </c>
      <c r="E35" s="16">
        <v>26.8</v>
      </c>
      <c r="F35" s="16">
        <v>3517.6000000000004</v>
      </c>
      <c r="G35" s="16">
        <v>-1898.8</v>
      </c>
      <c r="H35" s="17">
        <v>1618.8000000000004</v>
      </c>
    </row>
    <row r="36" spans="2:8" ht="13.05" customHeight="1" thickBot="1" x14ac:dyDescent="0.35"/>
    <row r="37" spans="2:8" ht="19.95" customHeight="1" thickBot="1" x14ac:dyDescent="0.35">
      <c r="C37" s="95" t="s">
        <v>16</v>
      </c>
      <c r="D37" s="120" t="s">
        <v>31</v>
      </c>
      <c r="E37" s="122"/>
      <c r="F37" s="122"/>
      <c r="G37" s="122"/>
      <c r="H37" s="123"/>
    </row>
    <row r="38" spans="2:8" ht="19.95" customHeight="1" thickBot="1" x14ac:dyDescent="0.35">
      <c r="C38" s="96" t="s">
        <v>18</v>
      </c>
      <c r="D38" s="117" t="s">
        <v>105</v>
      </c>
      <c r="E38" s="118"/>
      <c r="F38" s="118"/>
      <c r="G38" s="118"/>
      <c r="H38" s="119"/>
    </row>
    <row r="39" spans="2:8" ht="60" customHeight="1" thickBot="1" x14ac:dyDescent="0.35">
      <c r="C39" s="96" t="s">
        <v>20</v>
      </c>
      <c r="D39" s="117" t="s">
        <v>106</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0</v>
      </c>
      <c r="D42" s="16"/>
      <c r="E42" s="16">
        <v>3697.2</v>
      </c>
      <c r="F42" s="16">
        <v>3697.2</v>
      </c>
      <c r="G42" s="16">
        <v>-834</v>
      </c>
      <c r="H42" s="17">
        <v>2863.2</v>
      </c>
    </row>
    <row r="43" spans="2:8" ht="13.05" customHeight="1" thickBot="1" x14ac:dyDescent="0.35"/>
    <row r="44" spans="2:8" ht="19.95" customHeight="1" thickBot="1" x14ac:dyDescent="0.35">
      <c r="C44" s="95" t="s">
        <v>16</v>
      </c>
      <c r="D44" s="120" t="s">
        <v>34</v>
      </c>
      <c r="E44" s="122"/>
      <c r="F44" s="122"/>
      <c r="G44" s="122"/>
      <c r="H44" s="123"/>
    </row>
    <row r="45" spans="2:8" ht="19.95" customHeight="1" thickBot="1" x14ac:dyDescent="0.35">
      <c r="C45" s="96" t="s">
        <v>18</v>
      </c>
      <c r="D45" s="117" t="s">
        <v>107</v>
      </c>
      <c r="E45" s="118"/>
      <c r="F45" s="118"/>
      <c r="G45" s="118"/>
      <c r="H45" s="119"/>
    </row>
    <row r="46" spans="2:8" ht="19.95" customHeight="1" thickBot="1" x14ac:dyDescent="0.35">
      <c r="C46" s="96" t="s">
        <v>20</v>
      </c>
      <c r="D46" s="117" t="s">
        <v>108</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4</v>
      </c>
      <c r="D49" s="16">
        <v>313.8</v>
      </c>
      <c r="E49" s="16">
        <v>1</v>
      </c>
      <c r="F49" s="16">
        <v>314.8</v>
      </c>
      <c r="G49" s="16">
        <v>0</v>
      </c>
      <c r="H49" s="17">
        <v>314.8</v>
      </c>
    </row>
    <row r="50" spans="2:8" ht="13.05" customHeight="1" thickBot="1" x14ac:dyDescent="0.35"/>
    <row r="51" spans="2:8" ht="19.95" customHeight="1" thickBot="1" x14ac:dyDescent="0.35">
      <c r="C51" s="95" t="s">
        <v>16</v>
      </c>
      <c r="D51" s="120" t="s">
        <v>37</v>
      </c>
      <c r="E51" s="122"/>
      <c r="F51" s="122"/>
      <c r="G51" s="122"/>
      <c r="H51" s="123"/>
    </row>
    <row r="52" spans="2:8" ht="19.95" customHeight="1" thickBot="1" x14ac:dyDescent="0.35">
      <c r="C52" s="96" t="s">
        <v>18</v>
      </c>
      <c r="D52" s="117" t="s">
        <v>109</v>
      </c>
      <c r="E52" s="118"/>
      <c r="F52" s="118"/>
      <c r="G52" s="118"/>
      <c r="H52" s="119"/>
    </row>
    <row r="53" spans="2:8" ht="60" customHeight="1" thickBot="1" x14ac:dyDescent="0.35">
      <c r="C53" s="96" t="s">
        <v>20</v>
      </c>
      <c r="D53" s="117" t="s">
        <v>45</v>
      </c>
      <c r="E53" s="118"/>
      <c r="F53" s="118"/>
      <c r="G53" s="118"/>
      <c r="H53" s="119"/>
    </row>
    <row r="54" spans="2:8" ht="5.25" customHeight="1" x14ac:dyDescent="0.3">
      <c r="C54" s="12"/>
      <c r="H54" s="13"/>
    </row>
    <row r="55" spans="2:8" ht="25.35" customHeight="1" thickBot="1" x14ac:dyDescent="0.35">
      <c r="B55" s="14"/>
      <c r="C55" s="97" t="s">
        <v>22</v>
      </c>
      <c r="D55" s="98" t="s">
        <v>23</v>
      </c>
      <c r="E55" s="98" t="s">
        <v>24</v>
      </c>
      <c r="F55" s="99" t="s">
        <v>8</v>
      </c>
      <c r="G55" s="98" t="s">
        <v>9</v>
      </c>
      <c r="H55" s="100" t="s">
        <v>10</v>
      </c>
    </row>
    <row r="56" spans="2:8" ht="19.95" customHeight="1" thickBot="1" x14ac:dyDescent="0.35">
      <c r="C56" s="15">
        <v>0</v>
      </c>
      <c r="D56" s="16">
        <v>0</v>
      </c>
      <c r="E56" s="16">
        <v>116132.882</v>
      </c>
      <c r="F56" s="16">
        <v>116132.882</v>
      </c>
      <c r="G56" s="16">
        <v>-93478.372000000003</v>
      </c>
      <c r="H56" s="17">
        <v>22654.509999999995</v>
      </c>
    </row>
    <row r="57" spans="2:8" ht="13.05" customHeight="1" thickBot="1" x14ac:dyDescent="0.35"/>
    <row r="58" spans="2:8" ht="19.95" customHeight="1" thickBot="1" x14ac:dyDescent="0.35">
      <c r="C58" s="95" t="s">
        <v>16</v>
      </c>
      <c r="D58" s="120" t="s">
        <v>40</v>
      </c>
      <c r="E58" s="122"/>
      <c r="F58" s="122"/>
      <c r="G58" s="122"/>
      <c r="H58" s="123"/>
    </row>
    <row r="59" spans="2:8" ht="19.95" customHeight="1" thickBot="1" x14ac:dyDescent="0.35">
      <c r="C59" s="96" t="s">
        <v>18</v>
      </c>
      <c r="D59" s="117" t="s">
        <v>110</v>
      </c>
      <c r="E59" s="118"/>
      <c r="F59" s="118"/>
      <c r="G59" s="118"/>
      <c r="H59" s="119"/>
    </row>
    <row r="60" spans="2:8" ht="60" customHeight="1" thickBot="1" x14ac:dyDescent="0.35">
      <c r="C60" s="96" t="s">
        <v>20</v>
      </c>
      <c r="D60" s="117" t="s">
        <v>111</v>
      </c>
      <c r="E60" s="118"/>
      <c r="F60" s="118"/>
      <c r="G60" s="118"/>
      <c r="H60" s="119"/>
    </row>
    <row r="61" spans="2:8" ht="5.25" customHeight="1" x14ac:dyDescent="0.3">
      <c r="C61" s="12"/>
      <c r="H61" s="13"/>
    </row>
    <row r="62" spans="2:8" ht="25.35" customHeight="1" thickBot="1" x14ac:dyDescent="0.35">
      <c r="B62" s="14"/>
      <c r="C62" s="97" t="s">
        <v>22</v>
      </c>
      <c r="D62" s="98" t="s">
        <v>23</v>
      </c>
      <c r="E62" s="98" t="s">
        <v>24</v>
      </c>
      <c r="F62" s="99" t="s">
        <v>8</v>
      </c>
      <c r="G62" s="98" t="s">
        <v>9</v>
      </c>
      <c r="H62" s="100" t="s">
        <v>10</v>
      </c>
    </row>
    <row r="63" spans="2:8" ht="19.95" customHeight="1" thickBot="1" x14ac:dyDescent="0.35">
      <c r="C63" s="15">
        <v>15.39</v>
      </c>
      <c r="D63" s="16">
        <v>908.6</v>
      </c>
      <c r="E63" s="16">
        <v>8.6</v>
      </c>
      <c r="F63" s="16">
        <v>917.2</v>
      </c>
      <c r="G63" s="16">
        <v>0</v>
      </c>
      <c r="H63" s="17">
        <v>917.2</v>
      </c>
    </row>
    <row r="64" spans="2:8" ht="27" customHeight="1" thickBot="1" x14ac:dyDescent="0.35"/>
    <row r="65" spans="2:8" ht="19.95" customHeight="1" thickBot="1" x14ac:dyDescent="0.35">
      <c r="C65" s="95" t="s">
        <v>16</v>
      </c>
      <c r="D65" s="120" t="s">
        <v>46</v>
      </c>
      <c r="E65" s="122"/>
      <c r="F65" s="122"/>
      <c r="G65" s="122"/>
      <c r="H65" s="123"/>
    </row>
    <row r="66" spans="2:8" ht="19.95" customHeight="1" thickBot="1" x14ac:dyDescent="0.35">
      <c r="C66" s="96" t="s">
        <v>18</v>
      </c>
      <c r="D66" s="117" t="s">
        <v>112</v>
      </c>
      <c r="E66" s="118"/>
      <c r="F66" s="118"/>
      <c r="G66" s="118"/>
      <c r="H66" s="119"/>
    </row>
    <row r="67" spans="2:8" ht="19.95" customHeight="1" thickBot="1" x14ac:dyDescent="0.35">
      <c r="C67" s="96" t="s">
        <v>20</v>
      </c>
      <c r="D67" s="117" t="s">
        <v>113</v>
      </c>
      <c r="E67" s="118"/>
      <c r="F67" s="118"/>
      <c r="G67" s="118"/>
      <c r="H67" s="119"/>
    </row>
    <row r="68" spans="2:8" ht="5.25" customHeight="1" x14ac:dyDescent="0.3">
      <c r="C68" s="12"/>
      <c r="H68" s="13"/>
    </row>
    <row r="69" spans="2:8" ht="25.35" customHeight="1" thickBot="1" x14ac:dyDescent="0.35">
      <c r="B69" s="14"/>
      <c r="C69" s="97" t="s">
        <v>22</v>
      </c>
      <c r="D69" s="98" t="s">
        <v>23</v>
      </c>
      <c r="E69" s="98" t="s">
        <v>24</v>
      </c>
      <c r="F69" s="99" t="s">
        <v>8</v>
      </c>
      <c r="G69" s="98" t="s">
        <v>9</v>
      </c>
      <c r="H69" s="100" t="s">
        <v>10</v>
      </c>
    </row>
    <row r="70" spans="2:8" ht="19.95" customHeight="1" thickBot="1" x14ac:dyDescent="0.35">
      <c r="C70" s="15">
        <v>1.2</v>
      </c>
      <c r="D70" s="16">
        <v>49.9</v>
      </c>
      <c r="E70" s="16">
        <v>243.6</v>
      </c>
      <c r="F70" s="16">
        <v>293.5</v>
      </c>
      <c r="G70" s="16">
        <v>-77.3</v>
      </c>
      <c r="H70" s="17">
        <v>216.2</v>
      </c>
    </row>
    <row r="71" spans="2:8" ht="12.45" customHeight="1" x14ac:dyDescent="0.3"/>
    <row r="72" spans="2:8" ht="12.45" customHeight="1" x14ac:dyDescent="0.3"/>
    <row r="73" spans="2:8" ht="8.25" customHeight="1" x14ac:dyDescent="0.3"/>
    <row r="74" spans="2:8" ht="18" customHeight="1" x14ac:dyDescent="0.3">
      <c r="C74" s="131" t="s">
        <v>58</v>
      </c>
      <c r="D74" s="131"/>
      <c r="E74" s="131"/>
      <c r="F74" s="131"/>
      <c r="G74" s="131"/>
      <c r="H74" s="131"/>
    </row>
    <row r="75" spans="2:8" ht="18.75" customHeight="1" thickBot="1" x14ac:dyDescent="0.35"/>
    <row r="76" spans="2:8" ht="19.95" customHeight="1" thickBot="1" x14ac:dyDescent="0.35">
      <c r="C76" s="102" t="s">
        <v>16</v>
      </c>
      <c r="D76" s="120" t="s">
        <v>59</v>
      </c>
      <c r="E76" s="121"/>
      <c r="F76" s="122"/>
      <c r="G76" s="122"/>
      <c r="H76" s="123"/>
    </row>
    <row r="77" spans="2:8" ht="19.95" customHeight="1" thickBot="1" x14ac:dyDescent="0.35">
      <c r="C77" s="103" t="s">
        <v>18</v>
      </c>
      <c r="D77" s="117" t="s">
        <v>60</v>
      </c>
      <c r="E77" s="118"/>
      <c r="F77" s="118"/>
      <c r="G77" s="118"/>
      <c r="H77" s="119"/>
    </row>
    <row r="78" spans="2:8" ht="19.95" customHeight="1" thickBot="1" x14ac:dyDescent="0.35">
      <c r="C78" s="103" t="s">
        <v>20</v>
      </c>
      <c r="D78" s="117" t="s">
        <v>61</v>
      </c>
      <c r="E78" s="118"/>
      <c r="F78" s="118"/>
      <c r="G78" s="118"/>
      <c r="H78" s="119"/>
    </row>
    <row r="79" spans="2:8" ht="12.45" customHeight="1" x14ac:dyDescent="0.3">
      <c r="C79" s="127"/>
      <c r="D79" s="128"/>
      <c r="E79" s="128"/>
      <c r="F79" s="129"/>
      <c r="G79" s="129"/>
      <c r="H79" s="130"/>
    </row>
    <row r="80" spans="2:8" ht="5.25" customHeight="1" x14ac:dyDescent="0.3">
      <c r="C80" s="12"/>
      <c r="H80" s="13"/>
    </row>
    <row r="81" spans="2:8" ht="25.35" customHeight="1" thickBot="1" x14ac:dyDescent="0.35">
      <c r="B81" s="14"/>
      <c r="C81" s="104" t="s">
        <v>22</v>
      </c>
      <c r="D81" s="105" t="s">
        <v>23</v>
      </c>
      <c r="E81" s="105" t="s">
        <v>24</v>
      </c>
      <c r="F81" s="106" t="s">
        <v>8</v>
      </c>
      <c r="G81" s="105" t="s">
        <v>9</v>
      </c>
      <c r="H81" s="107" t="s">
        <v>10</v>
      </c>
    </row>
    <row r="82" spans="2:8" ht="19.95" customHeight="1" thickBot="1" x14ac:dyDescent="0.35">
      <c r="C82" s="15">
        <v>0</v>
      </c>
      <c r="D82" s="18">
        <v>0</v>
      </c>
      <c r="E82" s="18">
        <v>6870</v>
      </c>
      <c r="F82" s="18">
        <v>6870</v>
      </c>
      <c r="G82" s="18">
        <v>0</v>
      </c>
      <c r="H82" s="19">
        <v>6870</v>
      </c>
    </row>
    <row r="83" spans="2:8" ht="13.05" customHeight="1" thickBot="1" x14ac:dyDescent="0.35"/>
    <row r="84" spans="2:8" ht="19.95" customHeight="1" thickBot="1" x14ac:dyDescent="0.35">
      <c r="C84" s="102" t="s">
        <v>16</v>
      </c>
      <c r="D84" s="120" t="s">
        <v>62</v>
      </c>
      <c r="E84" s="121"/>
      <c r="F84" s="122"/>
      <c r="G84" s="122"/>
      <c r="H84" s="123"/>
    </row>
    <row r="85" spans="2:8" ht="19.95" customHeight="1" thickBot="1" x14ac:dyDescent="0.35">
      <c r="C85" s="103" t="s">
        <v>18</v>
      </c>
      <c r="D85" s="117" t="s">
        <v>63</v>
      </c>
      <c r="E85" s="118"/>
      <c r="F85" s="118"/>
      <c r="G85" s="118"/>
      <c r="H85" s="119"/>
    </row>
    <row r="86" spans="2:8" ht="19.95" customHeight="1" thickBot="1" x14ac:dyDescent="0.35">
      <c r="C86" s="103" t="s">
        <v>20</v>
      </c>
      <c r="D86" s="117" t="s">
        <v>64</v>
      </c>
      <c r="E86" s="118"/>
      <c r="F86" s="118"/>
      <c r="G86" s="118"/>
      <c r="H86" s="119"/>
    </row>
    <row r="87" spans="2:8" ht="12.45" customHeight="1" x14ac:dyDescent="0.3">
      <c r="C87" s="127"/>
      <c r="D87" s="128"/>
      <c r="E87" s="128"/>
      <c r="F87" s="129"/>
      <c r="G87" s="129"/>
      <c r="H87" s="130"/>
    </row>
    <row r="88" spans="2:8" ht="5.25" customHeight="1" x14ac:dyDescent="0.3">
      <c r="C88" s="12"/>
      <c r="H88" s="13"/>
    </row>
    <row r="89" spans="2:8" ht="25.35" customHeight="1" thickBot="1" x14ac:dyDescent="0.35">
      <c r="B89" s="14"/>
      <c r="C89" s="104" t="s">
        <v>22</v>
      </c>
      <c r="D89" s="105" t="s">
        <v>23</v>
      </c>
      <c r="E89" s="105" t="s">
        <v>24</v>
      </c>
      <c r="F89" s="106" t="s">
        <v>8</v>
      </c>
      <c r="G89" s="105" t="s">
        <v>9</v>
      </c>
      <c r="H89" s="107" t="s">
        <v>10</v>
      </c>
    </row>
    <row r="90" spans="2:8" ht="19.95" customHeight="1" thickBot="1" x14ac:dyDescent="0.35">
      <c r="C90" s="15"/>
      <c r="D90" s="18">
        <v>0</v>
      </c>
      <c r="E90" s="18">
        <v>1681</v>
      </c>
      <c r="F90" s="18">
        <v>1681</v>
      </c>
      <c r="G90" s="18">
        <v>0</v>
      </c>
      <c r="H90" s="19">
        <v>1681</v>
      </c>
    </row>
    <row r="91" spans="2:8" ht="13.05" customHeight="1" thickBot="1" x14ac:dyDescent="0.35"/>
    <row r="92" spans="2:8" ht="19.95" customHeight="1" thickBot="1" x14ac:dyDescent="0.35">
      <c r="C92" s="102" t="s">
        <v>16</v>
      </c>
      <c r="D92" s="120" t="s">
        <v>65</v>
      </c>
      <c r="E92" s="121"/>
      <c r="F92" s="122"/>
      <c r="G92" s="122"/>
      <c r="H92" s="123"/>
    </row>
    <row r="93" spans="2:8" ht="19.95" customHeight="1" thickBot="1" x14ac:dyDescent="0.35">
      <c r="C93" s="103" t="s">
        <v>18</v>
      </c>
      <c r="D93" s="117" t="s">
        <v>60</v>
      </c>
      <c r="E93" s="118"/>
      <c r="F93" s="118"/>
      <c r="G93" s="118"/>
      <c r="H93" s="119"/>
    </row>
    <row r="94" spans="2:8" ht="19.95" customHeight="1" thickBot="1" x14ac:dyDescent="0.35">
      <c r="C94" s="103" t="s">
        <v>20</v>
      </c>
      <c r="D94" s="117" t="s">
        <v>66</v>
      </c>
      <c r="E94" s="118"/>
      <c r="F94" s="118"/>
      <c r="G94" s="118"/>
      <c r="H94" s="119"/>
    </row>
    <row r="95" spans="2:8" ht="12.45" customHeight="1" x14ac:dyDescent="0.3">
      <c r="C95" s="127"/>
      <c r="D95" s="128"/>
      <c r="E95" s="128"/>
      <c r="F95" s="129"/>
      <c r="G95" s="129"/>
      <c r="H95" s="130"/>
    </row>
    <row r="96" spans="2:8" ht="5.25" customHeight="1" x14ac:dyDescent="0.3">
      <c r="C96" s="12"/>
      <c r="H96" s="13"/>
    </row>
    <row r="97" spans="2:8" ht="25.35" customHeight="1" thickBot="1" x14ac:dyDescent="0.35">
      <c r="B97" s="14"/>
      <c r="C97" s="104" t="s">
        <v>22</v>
      </c>
      <c r="D97" s="105" t="s">
        <v>23</v>
      </c>
      <c r="E97" s="105" t="s">
        <v>24</v>
      </c>
      <c r="F97" s="106" t="s">
        <v>8</v>
      </c>
      <c r="G97" s="105" t="s">
        <v>9</v>
      </c>
      <c r="H97" s="107" t="s">
        <v>10</v>
      </c>
    </row>
    <row r="98" spans="2:8" ht="19.95" customHeight="1" thickBot="1" x14ac:dyDescent="0.35">
      <c r="C98" s="15"/>
      <c r="D98" s="18">
        <v>337</v>
      </c>
      <c r="E98" s="18">
        <v>0</v>
      </c>
      <c r="F98" s="18">
        <v>337</v>
      </c>
      <c r="G98" s="18">
        <v>0</v>
      </c>
      <c r="H98" s="19">
        <v>337</v>
      </c>
    </row>
    <row r="99" spans="2:8" ht="13.05" customHeight="1" thickBot="1" x14ac:dyDescent="0.35"/>
    <row r="100" spans="2:8" ht="19.95" customHeight="1" thickBot="1" x14ac:dyDescent="0.35">
      <c r="C100" s="102" t="s">
        <v>16</v>
      </c>
      <c r="D100" s="120" t="s">
        <v>67</v>
      </c>
      <c r="E100" s="121"/>
      <c r="F100" s="122"/>
      <c r="G100" s="122"/>
      <c r="H100" s="123"/>
    </row>
    <row r="101" spans="2:8" ht="19.95" customHeight="1" thickBot="1" x14ac:dyDescent="0.35">
      <c r="C101" s="103" t="s">
        <v>18</v>
      </c>
      <c r="D101" s="117" t="s">
        <v>60</v>
      </c>
      <c r="E101" s="118"/>
      <c r="F101" s="118"/>
      <c r="G101" s="118"/>
      <c r="H101" s="119"/>
    </row>
    <row r="102" spans="2:8" ht="19.95" customHeight="1" thickBot="1" x14ac:dyDescent="0.35">
      <c r="C102" s="103" t="s">
        <v>20</v>
      </c>
      <c r="D102" s="117" t="s">
        <v>114</v>
      </c>
      <c r="E102" s="118"/>
      <c r="F102" s="118"/>
      <c r="G102" s="118"/>
      <c r="H102" s="119"/>
    </row>
    <row r="103" spans="2:8" ht="12.45" customHeight="1" x14ac:dyDescent="0.3">
      <c r="C103" s="127"/>
      <c r="D103" s="128"/>
      <c r="E103" s="128"/>
      <c r="F103" s="129"/>
      <c r="G103" s="129"/>
      <c r="H103" s="130"/>
    </row>
    <row r="104" spans="2:8" ht="5.25" customHeight="1" x14ac:dyDescent="0.3">
      <c r="C104" s="12"/>
      <c r="H104" s="13"/>
    </row>
    <row r="105" spans="2:8" ht="25.35" customHeight="1" thickBot="1" x14ac:dyDescent="0.35">
      <c r="B105" s="14"/>
      <c r="C105" s="104" t="s">
        <v>22</v>
      </c>
      <c r="D105" s="105" t="s">
        <v>23</v>
      </c>
      <c r="E105" s="105" t="s">
        <v>24</v>
      </c>
      <c r="F105" s="106" t="s">
        <v>8</v>
      </c>
      <c r="G105" s="105" t="s">
        <v>9</v>
      </c>
      <c r="H105" s="107" t="s">
        <v>10</v>
      </c>
    </row>
    <row r="106" spans="2:8" ht="19.95" customHeight="1" thickBot="1" x14ac:dyDescent="0.35">
      <c r="C106" s="15"/>
      <c r="D106" s="18">
        <v>0</v>
      </c>
      <c r="E106" s="18">
        <v>232</v>
      </c>
      <c r="F106" s="18">
        <v>232</v>
      </c>
      <c r="G106" s="18">
        <v>0</v>
      </c>
      <c r="H106" s="19">
        <v>232</v>
      </c>
    </row>
    <row r="107" spans="2:8" ht="13.05" customHeight="1" thickBot="1" x14ac:dyDescent="0.35"/>
    <row r="108" spans="2:8" ht="19.95" customHeight="1" thickBot="1" x14ac:dyDescent="0.35">
      <c r="C108" s="102" t="s">
        <v>16</v>
      </c>
      <c r="D108" s="120" t="s">
        <v>69</v>
      </c>
      <c r="E108" s="121"/>
      <c r="F108" s="122"/>
      <c r="G108" s="122"/>
      <c r="H108" s="123"/>
    </row>
    <row r="109" spans="2:8" ht="19.95" customHeight="1" thickBot="1" x14ac:dyDescent="0.35">
      <c r="C109" s="103" t="s">
        <v>18</v>
      </c>
      <c r="D109" s="117" t="s">
        <v>63</v>
      </c>
      <c r="E109" s="118"/>
      <c r="F109" s="118"/>
      <c r="G109" s="118"/>
      <c r="H109" s="119"/>
    </row>
    <row r="110" spans="2:8" ht="19.95" customHeight="1" thickBot="1" x14ac:dyDescent="0.35">
      <c r="C110" s="103" t="s">
        <v>20</v>
      </c>
      <c r="D110" s="117" t="s">
        <v>115</v>
      </c>
      <c r="E110" s="118"/>
      <c r="F110" s="118"/>
      <c r="G110" s="118"/>
      <c r="H110" s="119"/>
    </row>
    <row r="111" spans="2:8" ht="12.45" customHeight="1" x14ac:dyDescent="0.3">
      <c r="C111" s="127"/>
      <c r="D111" s="128"/>
      <c r="E111" s="128"/>
      <c r="F111" s="129"/>
      <c r="G111" s="129"/>
      <c r="H111" s="130"/>
    </row>
    <row r="112" spans="2:8" ht="5.25" customHeight="1" x14ac:dyDescent="0.3">
      <c r="C112" s="12"/>
      <c r="H112" s="13"/>
    </row>
    <row r="113" spans="2:8" ht="25.35" customHeight="1" thickBot="1" x14ac:dyDescent="0.35">
      <c r="B113" s="14"/>
      <c r="C113" s="104" t="s">
        <v>22</v>
      </c>
      <c r="D113" s="105" t="s">
        <v>23</v>
      </c>
      <c r="E113" s="105" t="s">
        <v>24</v>
      </c>
      <c r="F113" s="106" t="s">
        <v>8</v>
      </c>
      <c r="G113" s="105" t="s">
        <v>9</v>
      </c>
      <c r="H113" s="107" t="s">
        <v>10</v>
      </c>
    </row>
    <row r="114" spans="2:8" ht="19.95" customHeight="1" thickBot="1" x14ac:dyDescent="0.35">
      <c r="C114" s="15">
        <v>0</v>
      </c>
      <c r="D114" s="18">
        <v>0</v>
      </c>
      <c r="E114" s="18">
        <v>250</v>
      </c>
      <c r="F114" s="18">
        <v>250</v>
      </c>
      <c r="G114" s="18">
        <v>0</v>
      </c>
      <c r="H114" s="19">
        <v>250</v>
      </c>
    </row>
    <row r="115" spans="2:8" ht="13.05" customHeight="1" thickBot="1" x14ac:dyDescent="0.35"/>
    <row r="116" spans="2:8" ht="18.45" customHeight="1" thickBot="1" x14ac:dyDescent="0.35">
      <c r="C116" s="124" t="s">
        <v>75</v>
      </c>
      <c r="D116" s="125"/>
      <c r="E116" s="125"/>
      <c r="F116" s="125"/>
      <c r="G116" s="125"/>
      <c r="H116" s="126"/>
    </row>
    <row r="117" spans="2:8" ht="19.5" customHeight="1" thickBot="1" x14ac:dyDescent="0.35"/>
    <row r="118" spans="2:8" ht="19.95" customHeight="1" thickBot="1" x14ac:dyDescent="0.35">
      <c r="C118" s="111" t="s">
        <v>16</v>
      </c>
      <c r="D118" s="120" t="s">
        <v>76</v>
      </c>
      <c r="E118" s="121"/>
      <c r="F118" s="122"/>
      <c r="G118" s="122"/>
      <c r="H118" s="123"/>
    </row>
    <row r="119" spans="2:8" ht="19.95" customHeight="1" thickBot="1" x14ac:dyDescent="0.35">
      <c r="C119" s="112" t="s">
        <v>18</v>
      </c>
      <c r="D119" s="117" t="s">
        <v>80</v>
      </c>
      <c r="E119" s="118"/>
      <c r="F119" s="118"/>
      <c r="G119" s="118"/>
      <c r="H119" s="119"/>
    </row>
    <row r="120" spans="2:8" ht="19.95" customHeight="1" thickBot="1" x14ac:dyDescent="0.35">
      <c r="C120" s="112" t="s">
        <v>20</v>
      </c>
      <c r="D120" s="117" t="s">
        <v>81</v>
      </c>
      <c r="E120" s="118"/>
      <c r="F120" s="118"/>
      <c r="G120" s="118"/>
      <c r="H120" s="119"/>
    </row>
    <row r="121" spans="2:8" ht="5.25" customHeight="1" x14ac:dyDescent="0.3">
      <c r="C121" s="12"/>
      <c r="H121" s="13"/>
    </row>
    <row r="122" spans="2:8" ht="25.35" customHeight="1" thickBot="1" x14ac:dyDescent="0.35">
      <c r="B122" s="14"/>
      <c r="C122" s="113" t="s">
        <v>22</v>
      </c>
      <c r="D122" s="114" t="s">
        <v>23</v>
      </c>
      <c r="E122" s="114" t="s">
        <v>24</v>
      </c>
      <c r="F122" s="115" t="s">
        <v>8</v>
      </c>
      <c r="G122" s="114" t="s">
        <v>9</v>
      </c>
      <c r="H122" s="116" t="s">
        <v>10</v>
      </c>
    </row>
    <row r="123" spans="2:8" ht="19.95" customHeight="1" thickBot="1" x14ac:dyDescent="0.35">
      <c r="C123" s="15">
        <v>0</v>
      </c>
      <c r="D123" s="16">
        <v>0</v>
      </c>
      <c r="E123" s="16">
        <v>-1000</v>
      </c>
      <c r="F123" s="16">
        <v>-1000</v>
      </c>
      <c r="G123" s="16">
        <v>0</v>
      </c>
      <c r="H123" s="17">
        <v>-1000</v>
      </c>
    </row>
    <row r="124" spans="2:8" ht="13.05" customHeight="1" thickBot="1" x14ac:dyDescent="0.35"/>
    <row r="125" spans="2:8" ht="19.95" customHeight="1" thickBot="1" x14ac:dyDescent="0.35">
      <c r="C125" s="111" t="s">
        <v>16</v>
      </c>
      <c r="D125" s="120" t="s">
        <v>79</v>
      </c>
      <c r="E125" s="121"/>
      <c r="F125" s="122"/>
      <c r="G125" s="122"/>
      <c r="H125" s="123"/>
    </row>
    <row r="126" spans="2:8" ht="19.95" customHeight="1" thickBot="1" x14ac:dyDescent="0.35">
      <c r="C126" s="112" t="s">
        <v>18</v>
      </c>
      <c r="D126" s="117" t="s">
        <v>116</v>
      </c>
      <c r="E126" s="118"/>
      <c r="F126" s="118"/>
      <c r="G126" s="118"/>
      <c r="H126" s="119"/>
    </row>
    <row r="127" spans="2:8" ht="19.95" customHeight="1" thickBot="1" x14ac:dyDescent="0.35">
      <c r="C127" s="112" t="s">
        <v>20</v>
      </c>
      <c r="D127" s="117" t="s">
        <v>117</v>
      </c>
      <c r="E127" s="118"/>
      <c r="F127" s="118"/>
      <c r="G127" s="118"/>
      <c r="H127" s="119"/>
    </row>
    <row r="128" spans="2:8" ht="5.25" customHeight="1" x14ac:dyDescent="0.3">
      <c r="C128" s="12"/>
      <c r="H128" s="13"/>
    </row>
    <row r="129" spans="2:8" ht="25.35" customHeight="1" thickBot="1" x14ac:dyDescent="0.35">
      <c r="B129" s="14"/>
      <c r="C129" s="113" t="s">
        <v>22</v>
      </c>
      <c r="D129" s="114" t="s">
        <v>23</v>
      </c>
      <c r="E129" s="114" t="s">
        <v>24</v>
      </c>
      <c r="F129" s="115" t="s">
        <v>8</v>
      </c>
      <c r="G129" s="114" t="s">
        <v>9</v>
      </c>
      <c r="H129" s="116" t="s">
        <v>10</v>
      </c>
    </row>
    <row r="130" spans="2:8" ht="19.95" customHeight="1" thickBot="1" x14ac:dyDescent="0.35">
      <c r="C130" s="15">
        <v>0</v>
      </c>
      <c r="D130" s="16">
        <v>0</v>
      </c>
      <c r="E130" s="16">
        <v>-1000</v>
      </c>
      <c r="F130" s="16">
        <v>-1000</v>
      </c>
      <c r="G130" s="16">
        <v>0</v>
      </c>
      <c r="H130" s="17">
        <v>-1000</v>
      </c>
    </row>
    <row r="131" spans="2:8" ht="13.05" customHeight="1" thickBot="1" x14ac:dyDescent="0.35"/>
    <row r="132" spans="2:8" ht="19.95" customHeight="1" thickBot="1" x14ac:dyDescent="0.35">
      <c r="C132" s="111" t="s">
        <v>16</v>
      </c>
      <c r="D132" s="120" t="s">
        <v>82</v>
      </c>
      <c r="E132" s="121"/>
      <c r="F132" s="122"/>
      <c r="G132" s="122"/>
      <c r="H132" s="123"/>
    </row>
    <row r="133" spans="2:8" ht="19.95" customHeight="1" thickBot="1" x14ac:dyDescent="0.35">
      <c r="C133" s="112" t="s">
        <v>18</v>
      </c>
      <c r="D133" s="117" t="s">
        <v>118</v>
      </c>
      <c r="E133" s="118"/>
      <c r="F133" s="118"/>
      <c r="G133" s="118"/>
      <c r="H133" s="119"/>
    </row>
    <row r="134" spans="2:8" ht="19.95" customHeight="1" thickBot="1" x14ac:dyDescent="0.35">
      <c r="C134" s="112" t="s">
        <v>20</v>
      </c>
      <c r="D134" s="117" t="s">
        <v>119</v>
      </c>
      <c r="E134" s="118"/>
      <c r="F134" s="118"/>
      <c r="G134" s="118"/>
      <c r="H134" s="119"/>
    </row>
    <row r="135" spans="2:8" ht="5.25" customHeight="1" x14ac:dyDescent="0.3">
      <c r="C135" s="12"/>
      <c r="H135" s="13"/>
    </row>
    <row r="136" spans="2:8" ht="25.35" customHeight="1" thickBot="1" x14ac:dyDescent="0.35">
      <c r="B136" s="14"/>
      <c r="C136" s="113" t="s">
        <v>22</v>
      </c>
      <c r="D136" s="114" t="s">
        <v>23</v>
      </c>
      <c r="E136" s="114" t="s">
        <v>24</v>
      </c>
      <c r="F136" s="115" t="s">
        <v>8</v>
      </c>
      <c r="G136" s="114" t="s">
        <v>9</v>
      </c>
      <c r="H136" s="116" t="s">
        <v>10</v>
      </c>
    </row>
    <row r="137" spans="2:8" ht="19.95" customHeight="1" thickBot="1" x14ac:dyDescent="0.35">
      <c r="C137" s="15">
        <v>0</v>
      </c>
      <c r="D137" s="16">
        <v>0</v>
      </c>
      <c r="E137" s="16">
        <v>-1000</v>
      </c>
      <c r="F137" s="16">
        <v>-1000</v>
      </c>
      <c r="G137" s="16">
        <v>0</v>
      </c>
      <c r="H137" s="17">
        <v>-1000</v>
      </c>
    </row>
    <row r="138" spans="2:8" ht="13.05" customHeight="1" thickBot="1" x14ac:dyDescent="0.35"/>
    <row r="139" spans="2:8" ht="19.95" customHeight="1" thickBot="1" x14ac:dyDescent="0.35">
      <c r="C139" s="111" t="s">
        <v>16</v>
      </c>
      <c r="D139" s="120" t="s">
        <v>85</v>
      </c>
      <c r="E139" s="121"/>
      <c r="F139" s="122"/>
      <c r="G139" s="122"/>
      <c r="H139" s="123"/>
    </row>
    <row r="140" spans="2:8" ht="19.95" customHeight="1" thickBot="1" x14ac:dyDescent="0.35">
      <c r="C140" s="112" t="s">
        <v>18</v>
      </c>
      <c r="D140" s="117" t="s">
        <v>120</v>
      </c>
      <c r="E140" s="118"/>
      <c r="F140" s="118"/>
      <c r="G140" s="118"/>
      <c r="H140" s="119"/>
    </row>
    <row r="141" spans="2:8" ht="19.95" customHeight="1" thickBot="1" x14ac:dyDescent="0.35">
      <c r="C141" s="112" t="s">
        <v>20</v>
      </c>
      <c r="D141" s="117" t="s">
        <v>121</v>
      </c>
      <c r="E141" s="118"/>
      <c r="F141" s="118"/>
      <c r="G141" s="118"/>
      <c r="H141" s="119"/>
    </row>
    <row r="142" spans="2:8" ht="5.25" customHeight="1" x14ac:dyDescent="0.3">
      <c r="C142" s="12"/>
      <c r="H142" s="13"/>
    </row>
    <row r="143" spans="2:8" ht="25.35" customHeight="1" thickBot="1" x14ac:dyDescent="0.35">
      <c r="B143" s="14"/>
      <c r="C143" s="113" t="s">
        <v>22</v>
      </c>
      <c r="D143" s="114" t="s">
        <v>23</v>
      </c>
      <c r="E143" s="114" t="s">
        <v>24</v>
      </c>
      <c r="F143" s="115" t="s">
        <v>8</v>
      </c>
      <c r="G143" s="114" t="s">
        <v>9</v>
      </c>
      <c r="H143" s="116" t="s">
        <v>10</v>
      </c>
    </row>
    <row r="144" spans="2:8" ht="19.95" customHeight="1" thickBot="1" x14ac:dyDescent="0.35">
      <c r="C144" s="15">
        <v>0</v>
      </c>
      <c r="D144" s="16">
        <v>0</v>
      </c>
      <c r="E144" s="16">
        <v>-500</v>
      </c>
      <c r="F144" s="16">
        <v>-500</v>
      </c>
      <c r="G144" s="16">
        <v>0</v>
      </c>
      <c r="H144" s="17">
        <v>-500</v>
      </c>
    </row>
    <row r="145" spans="2:8" ht="13.05" customHeight="1" thickBot="1" x14ac:dyDescent="0.35"/>
    <row r="146" spans="2:8" ht="19.95" customHeight="1" thickBot="1" x14ac:dyDescent="0.35">
      <c r="C146" s="111" t="s">
        <v>16</v>
      </c>
      <c r="D146" s="120" t="s">
        <v>122</v>
      </c>
      <c r="E146" s="121"/>
      <c r="F146" s="122"/>
      <c r="G146" s="122"/>
      <c r="H146" s="123"/>
    </row>
    <row r="147" spans="2:8" ht="19.95" customHeight="1" thickBot="1" x14ac:dyDescent="0.35">
      <c r="C147" s="112" t="s">
        <v>18</v>
      </c>
      <c r="D147" s="117" t="s">
        <v>83</v>
      </c>
      <c r="E147" s="118"/>
      <c r="F147" s="118"/>
      <c r="G147" s="118"/>
      <c r="H147" s="119"/>
    </row>
    <row r="148" spans="2:8" ht="19.95" customHeight="1" thickBot="1" x14ac:dyDescent="0.35">
      <c r="C148" s="112" t="s">
        <v>20</v>
      </c>
      <c r="D148" s="117" t="s">
        <v>84</v>
      </c>
      <c r="E148" s="118"/>
      <c r="F148" s="118"/>
      <c r="G148" s="118"/>
      <c r="H148" s="119"/>
    </row>
    <row r="149" spans="2:8" ht="5.25" customHeight="1" x14ac:dyDescent="0.3">
      <c r="C149" s="12"/>
      <c r="H149" s="13"/>
    </row>
    <row r="150" spans="2:8" ht="25.35" customHeight="1" thickBot="1" x14ac:dyDescent="0.35">
      <c r="B150" s="14"/>
      <c r="C150" s="113" t="s">
        <v>22</v>
      </c>
      <c r="D150" s="114" t="s">
        <v>23</v>
      </c>
      <c r="E150" s="114" t="s">
        <v>24</v>
      </c>
      <c r="F150" s="115" t="s">
        <v>8</v>
      </c>
      <c r="G150" s="114" t="s">
        <v>9</v>
      </c>
      <c r="H150" s="116" t="s">
        <v>10</v>
      </c>
    </row>
    <row r="151" spans="2:8" ht="19.95" customHeight="1" thickBot="1" x14ac:dyDescent="0.35">
      <c r="C151" s="15">
        <v>0</v>
      </c>
      <c r="D151" s="16">
        <v>0</v>
      </c>
      <c r="E151" s="16">
        <v>-400</v>
      </c>
      <c r="F151" s="16">
        <v>-400</v>
      </c>
      <c r="G151" s="16">
        <v>0</v>
      </c>
      <c r="H151" s="17">
        <v>-400</v>
      </c>
    </row>
    <row r="152" spans="2:8" ht="13.05" customHeight="1" thickBot="1" x14ac:dyDescent="0.35"/>
    <row r="153" spans="2:8" ht="19.95" customHeight="1" thickBot="1" x14ac:dyDescent="0.35">
      <c r="C153" s="111" t="s">
        <v>16</v>
      </c>
      <c r="D153" s="120" t="s">
        <v>123</v>
      </c>
      <c r="E153" s="121"/>
      <c r="F153" s="122"/>
      <c r="G153" s="122"/>
      <c r="H153" s="123"/>
    </row>
    <row r="154" spans="2:8" ht="19.95" customHeight="1" thickBot="1" x14ac:dyDescent="0.35">
      <c r="C154" s="112" t="s">
        <v>18</v>
      </c>
      <c r="D154" s="117" t="s">
        <v>124</v>
      </c>
      <c r="E154" s="118"/>
      <c r="F154" s="118"/>
      <c r="G154" s="118"/>
      <c r="H154" s="119"/>
    </row>
    <row r="155" spans="2:8" ht="19.95" customHeight="1" thickBot="1" x14ac:dyDescent="0.35">
      <c r="C155" s="112" t="s">
        <v>20</v>
      </c>
      <c r="D155" s="117" t="s">
        <v>125</v>
      </c>
      <c r="E155" s="118"/>
      <c r="F155" s="118"/>
      <c r="G155" s="118"/>
      <c r="H155" s="119"/>
    </row>
    <row r="156" spans="2:8" ht="5.25" customHeight="1" x14ac:dyDescent="0.3">
      <c r="C156" s="12"/>
      <c r="H156" s="13"/>
    </row>
    <row r="157" spans="2:8" ht="25.35" customHeight="1" thickBot="1" x14ac:dyDescent="0.35">
      <c r="B157" s="14"/>
      <c r="C157" s="113" t="s">
        <v>22</v>
      </c>
      <c r="D157" s="114" t="s">
        <v>23</v>
      </c>
      <c r="E157" s="114" t="s">
        <v>24</v>
      </c>
      <c r="F157" s="115" t="s">
        <v>8</v>
      </c>
      <c r="G157" s="114" t="s">
        <v>9</v>
      </c>
      <c r="H157" s="116" t="s">
        <v>10</v>
      </c>
    </row>
    <row r="158" spans="2:8" ht="19.95" customHeight="1" thickBot="1" x14ac:dyDescent="0.35">
      <c r="C158" s="15">
        <v>0</v>
      </c>
      <c r="D158" s="16">
        <v>0</v>
      </c>
      <c r="E158" s="16">
        <v>-1000</v>
      </c>
      <c r="F158" s="16">
        <v>-1000</v>
      </c>
      <c r="G158" s="16">
        <v>0</v>
      </c>
      <c r="H158" s="17">
        <v>-1000</v>
      </c>
    </row>
    <row r="159" spans="2:8" ht="13.05" customHeight="1" thickBot="1" x14ac:dyDescent="0.35"/>
    <row r="160" spans="2:8" ht="19.95" customHeight="1" thickBot="1" x14ac:dyDescent="0.35">
      <c r="C160" s="111" t="s">
        <v>16</v>
      </c>
      <c r="D160" s="120" t="s">
        <v>126</v>
      </c>
      <c r="E160" s="121"/>
      <c r="F160" s="122"/>
      <c r="G160" s="122"/>
      <c r="H160" s="123"/>
    </row>
    <row r="161" spans="2:8" ht="19.95" customHeight="1" thickBot="1" x14ac:dyDescent="0.35">
      <c r="C161" s="112" t="s">
        <v>18</v>
      </c>
      <c r="D161" s="117" t="s">
        <v>127</v>
      </c>
      <c r="E161" s="118"/>
      <c r="F161" s="118"/>
      <c r="G161" s="118"/>
      <c r="H161" s="119"/>
    </row>
    <row r="162" spans="2:8" ht="19.95" customHeight="1" thickBot="1" x14ac:dyDescent="0.35">
      <c r="C162" s="112" t="s">
        <v>20</v>
      </c>
      <c r="D162" s="117" t="s">
        <v>127</v>
      </c>
      <c r="E162" s="118"/>
      <c r="F162" s="118"/>
      <c r="G162" s="118"/>
      <c r="H162" s="119"/>
    </row>
    <row r="163" spans="2:8" ht="5.25" customHeight="1" x14ac:dyDescent="0.3">
      <c r="C163" s="12"/>
      <c r="H163" s="13"/>
    </row>
    <row r="164" spans="2:8" ht="25.35" customHeight="1" thickBot="1" x14ac:dyDescent="0.35">
      <c r="B164" s="14"/>
      <c r="C164" s="113" t="s">
        <v>22</v>
      </c>
      <c r="D164" s="114" t="s">
        <v>23</v>
      </c>
      <c r="E164" s="114" t="s">
        <v>24</v>
      </c>
      <c r="F164" s="115" t="s">
        <v>8</v>
      </c>
      <c r="G164" s="114" t="s">
        <v>9</v>
      </c>
      <c r="H164" s="116" t="s">
        <v>10</v>
      </c>
    </row>
    <row r="165" spans="2:8" ht="19.95" customHeight="1" thickBot="1" x14ac:dyDescent="0.35">
      <c r="C165" s="15">
        <v>0</v>
      </c>
      <c r="D165" s="16">
        <v>0</v>
      </c>
      <c r="E165" s="16">
        <v>-100</v>
      </c>
      <c r="F165" s="16">
        <v>-100</v>
      </c>
      <c r="G165" s="16">
        <v>0</v>
      </c>
      <c r="H165" s="17">
        <v>-100</v>
      </c>
    </row>
    <row r="166" spans="2:8" ht="13.05" customHeight="1" thickBot="1" x14ac:dyDescent="0.35"/>
    <row r="167" spans="2:8" ht="19.95" customHeight="1" thickBot="1" x14ac:dyDescent="0.35">
      <c r="C167" s="111" t="s">
        <v>16</v>
      </c>
      <c r="D167" s="120" t="s">
        <v>128</v>
      </c>
      <c r="E167" s="121"/>
      <c r="F167" s="122"/>
      <c r="G167" s="122"/>
      <c r="H167" s="123"/>
    </row>
    <row r="168" spans="2:8" ht="19.95" customHeight="1" thickBot="1" x14ac:dyDescent="0.35">
      <c r="C168" s="112" t="s">
        <v>18</v>
      </c>
      <c r="D168" s="117" t="s">
        <v>129</v>
      </c>
      <c r="E168" s="118"/>
      <c r="F168" s="118"/>
      <c r="G168" s="118"/>
      <c r="H168" s="119"/>
    </row>
    <row r="169" spans="2:8" ht="19.95" customHeight="1" thickBot="1" x14ac:dyDescent="0.35">
      <c r="C169" s="112" t="s">
        <v>20</v>
      </c>
      <c r="D169" s="117" t="s">
        <v>129</v>
      </c>
      <c r="E169" s="118"/>
      <c r="F169" s="118"/>
      <c r="G169" s="118"/>
      <c r="H169" s="119"/>
    </row>
    <row r="170" spans="2:8" ht="5.25" customHeight="1" x14ac:dyDescent="0.3">
      <c r="C170" s="12"/>
      <c r="H170" s="13"/>
    </row>
    <row r="171" spans="2:8" ht="25.35" customHeight="1" thickBot="1" x14ac:dyDescent="0.35">
      <c r="B171" s="14"/>
      <c r="C171" s="113" t="s">
        <v>22</v>
      </c>
      <c r="D171" s="114" t="s">
        <v>23</v>
      </c>
      <c r="E171" s="114" t="s">
        <v>24</v>
      </c>
      <c r="F171" s="115" t="s">
        <v>8</v>
      </c>
      <c r="G171" s="114" t="s">
        <v>9</v>
      </c>
      <c r="H171" s="116" t="s">
        <v>10</v>
      </c>
    </row>
    <row r="172" spans="2:8" ht="19.95" customHeight="1" thickBot="1" x14ac:dyDescent="0.35">
      <c r="C172" s="15">
        <v>0</v>
      </c>
      <c r="D172" s="16">
        <v>0</v>
      </c>
      <c r="E172" s="16">
        <v>-1200</v>
      </c>
      <c r="F172" s="16">
        <v>-1200</v>
      </c>
      <c r="G172" s="16">
        <v>0</v>
      </c>
      <c r="H172" s="17">
        <v>-1200</v>
      </c>
    </row>
    <row r="173" spans="2:8" ht="13.05" customHeight="1" thickBot="1" x14ac:dyDescent="0.35"/>
    <row r="174" spans="2:8" ht="18.45" customHeight="1" thickBot="1" x14ac:dyDescent="0.35">
      <c r="C174" s="124" t="s">
        <v>88</v>
      </c>
      <c r="D174" s="125"/>
      <c r="E174" s="125"/>
      <c r="F174" s="125"/>
      <c r="G174" s="125"/>
      <c r="H174" s="126"/>
    </row>
    <row r="175" spans="2:8" ht="19.5" customHeight="1" thickBot="1" x14ac:dyDescent="0.35"/>
    <row r="176" spans="2:8" ht="19.95" customHeight="1" thickBot="1" x14ac:dyDescent="0.35">
      <c r="C176" s="111" t="s">
        <v>16</v>
      </c>
      <c r="D176" s="120" t="s">
        <v>89</v>
      </c>
      <c r="E176" s="121"/>
      <c r="F176" s="122"/>
      <c r="G176" s="122"/>
      <c r="H176" s="123"/>
    </row>
    <row r="177" spans="2:8" ht="19.95" customHeight="1" thickBot="1" x14ac:dyDescent="0.35">
      <c r="C177" s="112" t="s">
        <v>18</v>
      </c>
      <c r="D177" s="117" t="s">
        <v>130</v>
      </c>
      <c r="E177" s="118"/>
      <c r="F177" s="118"/>
      <c r="G177" s="118"/>
      <c r="H177" s="119"/>
    </row>
    <row r="178" spans="2:8" ht="19.95" customHeight="1" thickBot="1" x14ac:dyDescent="0.35">
      <c r="C178" s="112" t="s">
        <v>20</v>
      </c>
      <c r="D178" s="117" t="s">
        <v>131</v>
      </c>
      <c r="E178" s="118"/>
      <c r="F178" s="118"/>
      <c r="G178" s="118"/>
      <c r="H178" s="119"/>
    </row>
    <row r="179" spans="2:8" ht="5.25" customHeight="1" x14ac:dyDescent="0.3">
      <c r="C179" s="12"/>
      <c r="H179" s="13"/>
    </row>
    <row r="180" spans="2:8" ht="25.35" customHeight="1" thickBot="1" x14ac:dyDescent="0.35">
      <c r="B180" s="14"/>
      <c r="C180" s="113" t="s">
        <v>22</v>
      </c>
      <c r="D180" s="114" t="s">
        <v>23</v>
      </c>
      <c r="E180" s="114" t="s">
        <v>24</v>
      </c>
      <c r="F180" s="115" t="s">
        <v>8</v>
      </c>
      <c r="G180" s="114" t="s">
        <v>9</v>
      </c>
      <c r="H180" s="116" t="s">
        <v>10</v>
      </c>
    </row>
    <row r="181" spans="2:8" ht="19.95" customHeight="1" thickBot="1" x14ac:dyDescent="0.35">
      <c r="C181" s="15">
        <v>0</v>
      </c>
      <c r="D181" s="16">
        <v>0</v>
      </c>
      <c r="E181" s="16">
        <v>0</v>
      </c>
      <c r="F181" s="16">
        <v>0</v>
      </c>
      <c r="G181" s="16">
        <v>-1910</v>
      </c>
      <c r="H181" s="17">
        <v>-1910</v>
      </c>
    </row>
    <row r="182" spans="2:8" ht="13.05" customHeight="1" thickBot="1" x14ac:dyDescent="0.35"/>
    <row r="183" spans="2:8" ht="19.95" customHeight="1" thickBot="1" x14ac:dyDescent="0.35">
      <c r="C183" s="111" t="s">
        <v>16</v>
      </c>
      <c r="D183" s="120" t="s">
        <v>132</v>
      </c>
      <c r="E183" s="121"/>
      <c r="F183" s="122"/>
      <c r="G183" s="122"/>
      <c r="H183" s="123"/>
    </row>
    <row r="184" spans="2:8" ht="19.95" customHeight="1" thickBot="1" x14ac:dyDescent="0.35">
      <c r="C184" s="112" t="s">
        <v>18</v>
      </c>
      <c r="D184" s="117" t="s">
        <v>133</v>
      </c>
      <c r="E184" s="118"/>
      <c r="F184" s="118"/>
      <c r="G184" s="118"/>
      <c r="H184" s="119"/>
    </row>
    <row r="185" spans="2:8" ht="19.95" customHeight="1" thickBot="1" x14ac:dyDescent="0.35">
      <c r="C185" s="112" t="s">
        <v>20</v>
      </c>
      <c r="D185" s="117" t="s">
        <v>1054</v>
      </c>
      <c r="E185" s="118"/>
      <c r="F185" s="118"/>
      <c r="G185" s="118"/>
      <c r="H185" s="119"/>
    </row>
    <row r="186" spans="2:8" ht="5.25" customHeight="1" x14ac:dyDescent="0.3">
      <c r="C186" s="12"/>
      <c r="H186" s="13"/>
    </row>
    <row r="187" spans="2:8" ht="25.35" customHeight="1" thickBot="1" x14ac:dyDescent="0.35">
      <c r="B187" s="14"/>
      <c r="C187" s="113" t="s">
        <v>22</v>
      </c>
      <c r="D187" s="114" t="s">
        <v>23</v>
      </c>
      <c r="E187" s="114" t="s">
        <v>24</v>
      </c>
      <c r="F187" s="115" t="s">
        <v>8</v>
      </c>
      <c r="G187" s="114" t="s">
        <v>9</v>
      </c>
      <c r="H187" s="116" t="s">
        <v>10</v>
      </c>
    </row>
    <row r="188" spans="2:8" ht="19.95" customHeight="1" thickBot="1" x14ac:dyDescent="0.35">
      <c r="C188" s="15">
        <v>0</v>
      </c>
      <c r="D188" s="16">
        <v>0</v>
      </c>
      <c r="E188" s="16">
        <v>0</v>
      </c>
      <c r="F188" s="16">
        <v>0</v>
      </c>
      <c r="G188" s="16">
        <v>-800</v>
      </c>
      <c r="H188" s="17">
        <v>-800</v>
      </c>
    </row>
    <row r="189" spans="2:8" ht="13.05" customHeight="1" thickBot="1" x14ac:dyDescent="0.35"/>
    <row r="190" spans="2:8" ht="19.95" customHeight="1" thickBot="1" x14ac:dyDescent="0.35">
      <c r="C190" s="111" t="s">
        <v>16</v>
      </c>
      <c r="D190" s="120" t="s">
        <v>91</v>
      </c>
      <c r="E190" s="121"/>
      <c r="F190" s="122"/>
      <c r="G190" s="122"/>
      <c r="H190" s="123"/>
    </row>
    <row r="191" spans="2:8" ht="19.95" customHeight="1" thickBot="1" x14ac:dyDescent="0.35">
      <c r="C191" s="112" t="s">
        <v>18</v>
      </c>
      <c r="D191" s="117" t="s">
        <v>134</v>
      </c>
      <c r="E191" s="118"/>
      <c r="F191" s="118"/>
      <c r="G191" s="118"/>
      <c r="H191" s="119"/>
    </row>
    <row r="192" spans="2:8" ht="19.95" customHeight="1" thickBot="1" x14ac:dyDescent="0.35">
      <c r="C192" s="112" t="s">
        <v>20</v>
      </c>
      <c r="D192" s="117" t="s">
        <v>135</v>
      </c>
      <c r="E192" s="118"/>
      <c r="F192" s="118"/>
      <c r="G192" s="118"/>
      <c r="H192" s="119"/>
    </row>
    <row r="193" spans="2:8" ht="5.25" customHeight="1" x14ac:dyDescent="0.3">
      <c r="C193" s="12"/>
      <c r="H193" s="13"/>
    </row>
    <row r="194" spans="2:8" ht="25.35" customHeight="1" thickBot="1" x14ac:dyDescent="0.35">
      <c r="B194" s="14"/>
      <c r="C194" s="113" t="s">
        <v>22</v>
      </c>
      <c r="D194" s="114" t="s">
        <v>23</v>
      </c>
      <c r="E194" s="114" t="s">
        <v>24</v>
      </c>
      <c r="F194" s="115" t="s">
        <v>8</v>
      </c>
      <c r="G194" s="114" t="s">
        <v>9</v>
      </c>
      <c r="H194" s="116" t="s">
        <v>10</v>
      </c>
    </row>
    <row r="195" spans="2:8" ht="19.95" customHeight="1" thickBot="1" x14ac:dyDescent="0.35">
      <c r="C195" s="15">
        <v>0</v>
      </c>
      <c r="D195" s="16">
        <v>0</v>
      </c>
      <c r="E195" s="16">
        <v>0</v>
      </c>
      <c r="F195" s="16">
        <v>0</v>
      </c>
      <c r="G195" s="16">
        <v>-990</v>
      </c>
      <c r="H195" s="17">
        <v>-990</v>
      </c>
    </row>
    <row r="196" spans="2:8" ht="13.05" customHeight="1" thickBot="1" x14ac:dyDescent="0.35"/>
    <row r="197" spans="2:8" ht="19.95" customHeight="1" thickBot="1" x14ac:dyDescent="0.35">
      <c r="C197" s="111" t="s">
        <v>16</v>
      </c>
      <c r="D197" s="120" t="s">
        <v>136</v>
      </c>
      <c r="E197" s="121"/>
      <c r="F197" s="122"/>
      <c r="G197" s="122"/>
      <c r="H197" s="123"/>
    </row>
    <row r="198" spans="2:8" ht="19.95" customHeight="1" thickBot="1" x14ac:dyDescent="0.35">
      <c r="C198" s="112" t="s">
        <v>18</v>
      </c>
      <c r="D198" s="117" t="s">
        <v>137</v>
      </c>
      <c r="E198" s="118"/>
      <c r="F198" s="118"/>
      <c r="G198" s="118"/>
      <c r="H198" s="119"/>
    </row>
    <row r="199" spans="2:8" ht="19.95" customHeight="1" thickBot="1" x14ac:dyDescent="0.35">
      <c r="C199" s="112" t="s">
        <v>20</v>
      </c>
      <c r="D199" s="117" t="s">
        <v>137</v>
      </c>
      <c r="E199" s="118"/>
      <c r="F199" s="118"/>
      <c r="G199" s="118"/>
      <c r="H199" s="119"/>
    </row>
    <row r="200" spans="2:8" ht="5.25" customHeight="1" x14ac:dyDescent="0.3">
      <c r="C200" s="12"/>
      <c r="H200" s="13"/>
    </row>
    <row r="201" spans="2:8" ht="25.35" customHeight="1" thickBot="1" x14ac:dyDescent="0.35">
      <c r="B201" s="14"/>
      <c r="C201" s="113" t="s">
        <v>22</v>
      </c>
      <c r="D201" s="114" t="s">
        <v>23</v>
      </c>
      <c r="E201" s="114" t="s">
        <v>24</v>
      </c>
      <c r="F201" s="115" t="s">
        <v>8</v>
      </c>
      <c r="G201" s="114" t="s">
        <v>9</v>
      </c>
      <c r="H201" s="116" t="s">
        <v>10</v>
      </c>
    </row>
    <row r="202" spans="2:8" ht="19.95" customHeight="1" thickBot="1" x14ac:dyDescent="0.35">
      <c r="C202" s="15">
        <v>0</v>
      </c>
      <c r="D202" s="16">
        <v>0</v>
      </c>
      <c r="E202" s="16">
        <v>0</v>
      </c>
      <c r="F202" s="16">
        <v>0</v>
      </c>
      <c r="G202" s="16">
        <v>-459</v>
      </c>
      <c r="H202" s="17">
        <v>-459</v>
      </c>
    </row>
    <row r="203" spans="2:8" ht="12.45" customHeight="1" x14ac:dyDescent="0.3"/>
    <row r="204" spans="2:8" ht="12.45" customHeight="1" x14ac:dyDescent="0.3"/>
    <row r="205" spans="2:8" ht="12.45" customHeight="1" x14ac:dyDescent="0.3"/>
    <row r="206" spans="2:8" ht="12.45" customHeight="1" x14ac:dyDescent="0.3"/>
    <row r="207" spans="2:8" ht="12.45" customHeight="1" x14ac:dyDescent="0.3">
      <c r="C207" s="20"/>
      <c r="D207" s="20"/>
      <c r="E207" s="20"/>
      <c r="F207" s="20"/>
      <c r="G207" s="20"/>
      <c r="H207" s="20"/>
    </row>
    <row r="208" spans="2:8" ht="12.45" customHeight="1" x14ac:dyDescent="0.3"/>
    <row r="209" ht="12.45" customHeight="1" x14ac:dyDescent="0.3"/>
  </sheetData>
  <mergeCells count="92">
    <mergeCell ref="D31:H31"/>
    <mergeCell ref="D2:E2"/>
    <mergeCell ref="D3:E3"/>
    <mergeCell ref="D6:H6"/>
    <mergeCell ref="C14:H14"/>
    <mergeCell ref="D16:H16"/>
    <mergeCell ref="D17:H17"/>
    <mergeCell ref="D18:H18"/>
    <mergeCell ref="D23:H23"/>
    <mergeCell ref="D24:H24"/>
    <mergeCell ref="D25:H25"/>
    <mergeCell ref="D30:H30"/>
    <mergeCell ref="D59:H59"/>
    <mergeCell ref="D32:H32"/>
    <mergeCell ref="D37:H37"/>
    <mergeCell ref="D38:H38"/>
    <mergeCell ref="D39:H39"/>
    <mergeCell ref="D44:H44"/>
    <mergeCell ref="D45:H45"/>
    <mergeCell ref="D46:H46"/>
    <mergeCell ref="D51:H51"/>
    <mergeCell ref="D52:H52"/>
    <mergeCell ref="D53:H53"/>
    <mergeCell ref="D58:H58"/>
    <mergeCell ref="D85:H85"/>
    <mergeCell ref="D60:H60"/>
    <mergeCell ref="D65:H65"/>
    <mergeCell ref="D66:H66"/>
    <mergeCell ref="D67:H67"/>
    <mergeCell ref="C74:H74"/>
    <mergeCell ref="D76:H76"/>
    <mergeCell ref="D77:H77"/>
    <mergeCell ref="D78:H78"/>
    <mergeCell ref="C79:E79"/>
    <mergeCell ref="F79:H79"/>
    <mergeCell ref="D84:H84"/>
    <mergeCell ref="C103:E103"/>
    <mergeCell ref="F103:H103"/>
    <mergeCell ref="D86:H86"/>
    <mergeCell ref="C87:E87"/>
    <mergeCell ref="F87:H87"/>
    <mergeCell ref="D92:H92"/>
    <mergeCell ref="D93:H93"/>
    <mergeCell ref="D94:H94"/>
    <mergeCell ref="C95:E95"/>
    <mergeCell ref="F95:H95"/>
    <mergeCell ref="D100:H100"/>
    <mergeCell ref="D101:H101"/>
    <mergeCell ref="D102:H102"/>
    <mergeCell ref="D127:H127"/>
    <mergeCell ref="D108:H108"/>
    <mergeCell ref="D109:H109"/>
    <mergeCell ref="D110:H110"/>
    <mergeCell ref="C111:E111"/>
    <mergeCell ref="F111:H111"/>
    <mergeCell ref="C116:H116"/>
    <mergeCell ref="D118:H118"/>
    <mergeCell ref="D119:H119"/>
    <mergeCell ref="D120:H120"/>
    <mergeCell ref="D125:H125"/>
    <mergeCell ref="D126:H126"/>
    <mergeCell ref="D155:H155"/>
    <mergeCell ref="D132:H132"/>
    <mergeCell ref="D133:H133"/>
    <mergeCell ref="D134:H134"/>
    <mergeCell ref="D139:H139"/>
    <mergeCell ref="D140:H140"/>
    <mergeCell ref="D141:H141"/>
    <mergeCell ref="D146:H146"/>
    <mergeCell ref="D147:H147"/>
    <mergeCell ref="D148:H148"/>
    <mergeCell ref="D153:H153"/>
    <mergeCell ref="D154:H154"/>
    <mergeCell ref="D184:H184"/>
    <mergeCell ref="D160:H160"/>
    <mergeCell ref="D161:H161"/>
    <mergeCell ref="D162:H162"/>
    <mergeCell ref="D167:H167"/>
    <mergeCell ref="D168:H168"/>
    <mergeCell ref="D169:H169"/>
    <mergeCell ref="C174:H174"/>
    <mergeCell ref="D176:H176"/>
    <mergeCell ref="D177:H177"/>
    <mergeCell ref="D178:H178"/>
    <mergeCell ref="D183:H183"/>
    <mergeCell ref="D199:H199"/>
    <mergeCell ref="D185:H185"/>
    <mergeCell ref="D190:H190"/>
    <mergeCell ref="D191:H191"/>
    <mergeCell ref="D192:H192"/>
    <mergeCell ref="D197:H197"/>
    <mergeCell ref="D198:H198"/>
  </mergeCells>
  <printOptions horizontalCentered="1"/>
  <pageMargins left="0.7" right="0.7" top="0.75" bottom="0.75" header="0.3" footer="0.3"/>
  <pageSetup paperSize="9" scale="6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B2:H86"/>
  <sheetViews>
    <sheetView showGridLines="0" showRowColHeaders="0" topLeftCell="A84" workbookViewId="0">
      <selection activeCell="D42" sqref="D4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1</v>
      </c>
      <c r="E2" s="132"/>
      <c r="F2" s="2"/>
    </row>
    <row r="3" spans="3:8" ht="13.05" customHeight="1" x14ac:dyDescent="0.3">
      <c r="C3" s="86" t="s">
        <v>2</v>
      </c>
      <c r="D3" s="132" t="s">
        <v>3</v>
      </c>
      <c r="E3" s="132"/>
      <c r="F3" s="2"/>
    </row>
    <row r="4" spans="3:8" ht="13.05" customHeight="1" x14ac:dyDescent="0.3">
      <c r="C4" s="86" t="s">
        <v>4</v>
      </c>
      <c r="D4" s="1" t="s">
        <v>138</v>
      </c>
      <c r="E4" s="1"/>
      <c r="F4" s="2"/>
    </row>
    <row r="5" spans="3:8" ht="12.45" customHeight="1" x14ac:dyDescent="0.3"/>
    <row r="6" spans="3:8" ht="144.75" customHeight="1" x14ac:dyDescent="0.3">
      <c r="C6" s="101" t="s">
        <v>6</v>
      </c>
      <c r="D6" s="133" t="s">
        <v>139</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26126.3</v>
      </c>
      <c r="E9" s="3">
        <v>-15669.175999999999</v>
      </c>
      <c r="F9" s="4">
        <v>10457.124</v>
      </c>
      <c r="H9" s="5">
        <v>348.47</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140</v>
      </c>
      <c r="E17" s="118"/>
      <c r="F17" s="118"/>
      <c r="G17" s="118"/>
      <c r="H17" s="119"/>
    </row>
    <row r="18" spans="2:8" ht="60" customHeight="1" thickBot="1" x14ac:dyDescent="0.35">
      <c r="C18" s="96" t="s">
        <v>20</v>
      </c>
      <c r="D18" s="117" t="s">
        <v>141</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72.31</v>
      </c>
      <c r="D21" s="16">
        <v>3514.9</v>
      </c>
      <c r="E21" s="16">
        <v>237</v>
      </c>
      <c r="F21" s="16">
        <v>3751.9</v>
      </c>
      <c r="G21" s="16">
        <v>-931.8</v>
      </c>
      <c r="H21" s="17">
        <v>2820.1000000000004</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142</v>
      </c>
      <c r="E24" s="118"/>
      <c r="F24" s="118"/>
      <c r="G24" s="118"/>
      <c r="H24" s="119"/>
    </row>
    <row r="25" spans="2:8" ht="60" customHeight="1" thickBot="1" x14ac:dyDescent="0.35">
      <c r="C25" s="96" t="s">
        <v>20</v>
      </c>
      <c r="D25" s="117" t="s">
        <v>143</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33.96</v>
      </c>
      <c r="D28" s="16">
        <v>1489.3</v>
      </c>
      <c r="E28" s="16">
        <v>434</v>
      </c>
      <c r="F28" s="16">
        <v>1923.3</v>
      </c>
      <c r="G28" s="16">
        <v>-1878.6</v>
      </c>
      <c r="H28" s="17">
        <v>44.700000000000045</v>
      </c>
    </row>
    <row r="29" spans="2:8" ht="13.05" customHeight="1" thickBot="1" x14ac:dyDescent="0.35"/>
    <row r="30" spans="2:8" ht="19.95" customHeight="1" thickBot="1" x14ac:dyDescent="0.35">
      <c r="C30" s="95" t="s">
        <v>16</v>
      </c>
      <c r="D30" s="120" t="s">
        <v>28</v>
      </c>
      <c r="E30" s="122"/>
      <c r="F30" s="122"/>
      <c r="G30" s="122"/>
      <c r="H30" s="123"/>
    </row>
    <row r="31" spans="2:8" ht="19.95" customHeight="1" thickBot="1" x14ac:dyDescent="0.35">
      <c r="C31" s="96" t="s">
        <v>18</v>
      </c>
      <c r="D31" s="117" t="s">
        <v>144</v>
      </c>
      <c r="E31" s="118"/>
      <c r="F31" s="118"/>
      <c r="G31" s="118"/>
      <c r="H31" s="119"/>
    </row>
    <row r="32" spans="2:8" ht="19.95" customHeight="1" thickBot="1" x14ac:dyDescent="0.35">
      <c r="C32" s="96" t="s">
        <v>20</v>
      </c>
      <c r="D32" s="117" t="s">
        <v>145</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0</v>
      </c>
      <c r="D35" s="16"/>
      <c r="E35" s="16">
        <v>9557.9</v>
      </c>
      <c r="F35" s="16">
        <v>9557.9</v>
      </c>
      <c r="G35" s="16">
        <v>-7000</v>
      </c>
      <c r="H35" s="17">
        <v>2557.8999999999996</v>
      </c>
    </row>
    <row r="36" spans="2:8" ht="13.05" customHeight="1" thickBot="1" x14ac:dyDescent="0.35"/>
    <row r="37" spans="2:8" ht="19.95" customHeight="1" thickBot="1" x14ac:dyDescent="0.35">
      <c r="C37" s="95" t="s">
        <v>16</v>
      </c>
      <c r="D37" s="120" t="s">
        <v>102</v>
      </c>
      <c r="E37" s="122"/>
      <c r="F37" s="122"/>
      <c r="G37" s="122"/>
      <c r="H37" s="123"/>
    </row>
    <row r="38" spans="2:8" ht="19.95" customHeight="1" thickBot="1" x14ac:dyDescent="0.35">
      <c r="C38" s="96" t="s">
        <v>18</v>
      </c>
      <c r="D38" s="117" t="s">
        <v>146</v>
      </c>
      <c r="E38" s="118"/>
      <c r="F38" s="118"/>
      <c r="G38" s="118"/>
      <c r="H38" s="119"/>
    </row>
    <row r="39" spans="2:8" ht="79.95" customHeight="1" thickBot="1" x14ac:dyDescent="0.35">
      <c r="C39" s="96" t="s">
        <v>20</v>
      </c>
      <c r="D39" s="117" t="s">
        <v>147</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0</v>
      </c>
      <c r="D42" s="16">
        <v>6</v>
      </c>
      <c r="E42" s="16">
        <v>0</v>
      </c>
      <c r="F42" s="16">
        <v>6</v>
      </c>
      <c r="G42" s="16">
        <v>0</v>
      </c>
      <c r="H42" s="17">
        <v>6</v>
      </c>
    </row>
    <row r="43" spans="2:8" ht="13.05" customHeight="1" thickBot="1" x14ac:dyDescent="0.35"/>
    <row r="44" spans="2:8" ht="19.95" customHeight="1" thickBot="1" x14ac:dyDescent="0.35">
      <c r="C44" s="95" t="s">
        <v>16</v>
      </c>
      <c r="D44" s="120" t="s">
        <v>31</v>
      </c>
      <c r="E44" s="122"/>
      <c r="F44" s="122"/>
      <c r="G44" s="122"/>
      <c r="H44" s="123"/>
    </row>
    <row r="45" spans="2:8" ht="19.95" customHeight="1" thickBot="1" x14ac:dyDescent="0.35">
      <c r="C45" s="96" t="s">
        <v>18</v>
      </c>
      <c r="D45" s="117" t="s">
        <v>148</v>
      </c>
      <c r="E45" s="118"/>
      <c r="F45" s="118"/>
      <c r="G45" s="118"/>
      <c r="H45" s="119"/>
    </row>
    <row r="46" spans="2:8" ht="40.049999999999997" customHeight="1" thickBot="1" x14ac:dyDescent="0.35">
      <c r="C46" s="96" t="s">
        <v>20</v>
      </c>
      <c r="D46" s="117" t="s">
        <v>1055</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51.85</v>
      </c>
      <c r="D49" s="16">
        <v>2863.4</v>
      </c>
      <c r="E49" s="16">
        <v>81.599999999999994</v>
      </c>
      <c r="F49" s="16">
        <v>2945</v>
      </c>
      <c r="G49" s="16">
        <v>-155</v>
      </c>
      <c r="H49" s="17">
        <v>2790</v>
      </c>
    </row>
    <row r="50" spans="2:8" ht="13.05" customHeight="1" thickBot="1" x14ac:dyDescent="0.35"/>
    <row r="51" spans="2:8" ht="19.95" customHeight="1" thickBot="1" x14ac:dyDescent="0.35">
      <c r="C51" s="95" t="s">
        <v>16</v>
      </c>
      <c r="D51" s="120" t="s">
        <v>34</v>
      </c>
      <c r="E51" s="122"/>
      <c r="F51" s="122"/>
      <c r="G51" s="122"/>
      <c r="H51" s="123"/>
    </row>
    <row r="52" spans="2:8" ht="19.95" customHeight="1" thickBot="1" x14ac:dyDescent="0.35">
      <c r="C52" s="96" t="s">
        <v>18</v>
      </c>
      <c r="D52" s="117" t="s">
        <v>149</v>
      </c>
      <c r="E52" s="118"/>
      <c r="F52" s="118"/>
      <c r="G52" s="118"/>
      <c r="H52" s="119"/>
    </row>
    <row r="53" spans="2:8" ht="19.95" customHeight="1" thickBot="1" x14ac:dyDescent="0.35">
      <c r="C53" s="96" t="s">
        <v>20</v>
      </c>
      <c r="D53" s="117" t="s">
        <v>150</v>
      </c>
      <c r="E53" s="118"/>
      <c r="F53" s="118"/>
      <c r="G53" s="118"/>
      <c r="H53" s="119"/>
    </row>
    <row r="54" spans="2:8" ht="5.25" customHeight="1" x14ac:dyDescent="0.3">
      <c r="C54" s="12"/>
      <c r="H54" s="13"/>
    </row>
    <row r="55" spans="2:8" ht="25.35" customHeight="1" thickBot="1" x14ac:dyDescent="0.35">
      <c r="B55" s="14"/>
      <c r="C55" s="97" t="s">
        <v>22</v>
      </c>
      <c r="D55" s="98" t="s">
        <v>23</v>
      </c>
      <c r="E55" s="98" t="s">
        <v>24</v>
      </c>
      <c r="F55" s="99" t="s">
        <v>8</v>
      </c>
      <c r="G55" s="98" t="s">
        <v>9</v>
      </c>
      <c r="H55" s="100" t="s">
        <v>10</v>
      </c>
    </row>
    <row r="56" spans="2:8" ht="19.95" customHeight="1" thickBot="1" x14ac:dyDescent="0.35">
      <c r="C56" s="15">
        <v>3</v>
      </c>
      <c r="D56" s="16">
        <v>312.89999999999998</v>
      </c>
      <c r="E56" s="16">
        <v>0</v>
      </c>
      <c r="F56" s="16">
        <v>312.89999999999998</v>
      </c>
      <c r="G56" s="16">
        <v>0</v>
      </c>
      <c r="H56" s="17">
        <v>312.89999999999998</v>
      </c>
    </row>
    <row r="57" spans="2:8" ht="13.05" customHeight="1" thickBot="1" x14ac:dyDescent="0.35"/>
    <row r="58" spans="2:8" ht="19.95" customHeight="1" thickBot="1" x14ac:dyDescent="0.35">
      <c r="C58" s="95" t="s">
        <v>16</v>
      </c>
      <c r="D58" s="120" t="s">
        <v>151</v>
      </c>
      <c r="E58" s="122"/>
      <c r="F58" s="122"/>
      <c r="G58" s="122"/>
      <c r="H58" s="123"/>
    </row>
    <row r="59" spans="2:8" ht="19.95" customHeight="1" thickBot="1" x14ac:dyDescent="0.35">
      <c r="C59" s="96" t="s">
        <v>18</v>
      </c>
      <c r="D59" s="117" t="s">
        <v>152</v>
      </c>
      <c r="E59" s="118"/>
      <c r="F59" s="118"/>
      <c r="G59" s="118"/>
      <c r="H59" s="119"/>
    </row>
    <row r="60" spans="2:8" ht="40.049999999999997" customHeight="1" thickBot="1" x14ac:dyDescent="0.35">
      <c r="C60" s="96" t="s">
        <v>20</v>
      </c>
      <c r="D60" s="117" t="s">
        <v>153</v>
      </c>
      <c r="E60" s="118"/>
      <c r="F60" s="118"/>
      <c r="G60" s="118"/>
      <c r="H60" s="119"/>
    </row>
    <row r="61" spans="2:8" ht="5.25" customHeight="1" x14ac:dyDescent="0.3">
      <c r="C61" s="12"/>
      <c r="H61" s="13"/>
    </row>
    <row r="62" spans="2:8" ht="25.35" customHeight="1" thickBot="1" x14ac:dyDescent="0.35">
      <c r="B62" s="14"/>
      <c r="C62" s="97" t="s">
        <v>22</v>
      </c>
      <c r="D62" s="98" t="s">
        <v>23</v>
      </c>
      <c r="E62" s="98" t="s">
        <v>24</v>
      </c>
      <c r="F62" s="99" t="s">
        <v>8</v>
      </c>
      <c r="G62" s="98" t="s">
        <v>9</v>
      </c>
      <c r="H62" s="100" t="s">
        <v>10</v>
      </c>
    </row>
    <row r="63" spans="2:8" ht="19.95" customHeight="1" thickBot="1" x14ac:dyDescent="0.35">
      <c r="C63" s="15">
        <v>187.35</v>
      </c>
      <c r="D63" s="16">
        <v>6813.9</v>
      </c>
      <c r="E63" s="16">
        <v>815.4</v>
      </c>
      <c r="F63" s="16">
        <v>7629.2999999999993</v>
      </c>
      <c r="G63" s="16">
        <v>-5703.7759999999998</v>
      </c>
      <c r="H63" s="17">
        <v>1925.5239999999994</v>
      </c>
    </row>
    <row r="64" spans="2:8" ht="12.45" customHeight="1" x14ac:dyDescent="0.3"/>
    <row r="65" spans="2:8" ht="12.45" customHeight="1" x14ac:dyDescent="0.3"/>
    <row r="66" spans="2:8" ht="8.25" customHeight="1" x14ac:dyDescent="0.3"/>
    <row r="67" spans="2:8" ht="18" customHeight="1" x14ac:dyDescent="0.3">
      <c r="C67" s="131" t="s">
        <v>58</v>
      </c>
      <c r="D67" s="131"/>
      <c r="E67" s="131"/>
      <c r="F67" s="131"/>
      <c r="G67" s="131"/>
      <c r="H67" s="131"/>
    </row>
    <row r="68" spans="2:8" ht="18.75" customHeight="1" thickBot="1" x14ac:dyDescent="0.35"/>
    <row r="69" spans="2:8" ht="19.95" customHeight="1" thickBot="1" x14ac:dyDescent="0.35">
      <c r="C69" s="102" t="s">
        <v>16</v>
      </c>
      <c r="D69" s="120" t="s">
        <v>59</v>
      </c>
      <c r="E69" s="121"/>
      <c r="F69" s="122"/>
      <c r="G69" s="122"/>
      <c r="H69" s="123"/>
    </row>
    <row r="70" spans="2:8" ht="19.95" customHeight="1" thickBot="1" x14ac:dyDescent="0.35">
      <c r="C70" s="103" t="s">
        <v>18</v>
      </c>
      <c r="D70" s="117" t="s">
        <v>60</v>
      </c>
      <c r="E70" s="118"/>
      <c r="F70" s="118"/>
      <c r="G70" s="118"/>
      <c r="H70" s="119"/>
    </row>
    <row r="71" spans="2:8" ht="19.95" customHeight="1" thickBot="1" x14ac:dyDescent="0.35">
      <c r="C71" s="103" t="s">
        <v>20</v>
      </c>
      <c r="D71" s="117" t="s">
        <v>66</v>
      </c>
      <c r="E71" s="118"/>
      <c r="F71" s="118"/>
      <c r="G71" s="118"/>
      <c r="H71" s="119"/>
    </row>
    <row r="72" spans="2:8" ht="12.45" customHeight="1" x14ac:dyDescent="0.3">
      <c r="C72" s="127"/>
      <c r="D72" s="128"/>
      <c r="E72" s="128"/>
      <c r="F72" s="129"/>
      <c r="G72" s="129"/>
      <c r="H72" s="130"/>
    </row>
    <row r="73" spans="2:8" ht="5.25" customHeight="1" x14ac:dyDescent="0.3">
      <c r="C73" s="12"/>
      <c r="H73" s="13"/>
    </row>
    <row r="74" spans="2:8" ht="25.35" customHeight="1" thickBot="1" x14ac:dyDescent="0.35">
      <c r="B74" s="14"/>
      <c r="C74" s="104" t="s">
        <v>22</v>
      </c>
      <c r="D74" s="105" t="s">
        <v>23</v>
      </c>
      <c r="E74" s="105" t="s">
        <v>24</v>
      </c>
      <c r="F74" s="106" t="s">
        <v>8</v>
      </c>
      <c r="G74" s="105" t="s">
        <v>9</v>
      </c>
      <c r="H74" s="107" t="s">
        <v>10</v>
      </c>
    </row>
    <row r="75" spans="2:8" ht="19.95" customHeight="1" thickBot="1" x14ac:dyDescent="0.35">
      <c r="C75" s="15">
        <v>0</v>
      </c>
      <c r="D75" s="18">
        <v>448</v>
      </c>
      <c r="E75" s="18">
        <v>0</v>
      </c>
      <c r="F75" s="18">
        <v>448</v>
      </c>
      <c r="G75" s="18">
        <v>0</v>
      </c>
      <c r="H75" s="19">
        <v>448</v>
      </c>
    </row>
    <row r="76" spans="2:8" ht="13.05" customHeight="1" thickBot="1" x14ac:dyDescent="0.35"/>
    <row r="77" spans="2:8" ht="18.45" customHeight="1" thickBot="1" x14ac:dyDescent="0.35">
      <c r="C77" s="124" t="s">
        <v>154</v>
      </c>
      <c r="D77" s="125"/>
      <c r="E77" s="125"/>
      <c r="F77" s="125"/>
      <c r="G77" s="125"/>
      <c r="H77" s="126"/>
    </row>
    <row r="78" spans="2:8" ht="19.5" customHeight="1" thickBot="1" x14ac:dyDescent="0.35"/>
    <row r="79" spans="2:8" ht="18.45" customHeight="1" thickBot="1" x14ac:dyDescent="0.35">
      <c r="C79" s="124" t="s">
        <v>155</v>
      </c>
      <c r="D79" s="125"/>
      <c r="E79" s="125"/>
      <c r="F79" s="125"/>
      <c r="G79" s="125"/>
      <c r="H79" s="126"/>
    </row>
    <row r="80" spans="2:8" ht="19.5" customHeight="1" x14ac:dyDescent="0.3"/>
    <row r="81" spans="3:8" ht="12.45" customHeight="1" x14ac:dyDescent="0.3"/>
    <row r="82" spans="3:8" ht="12.45" customHeight="1" x14ac:dyDescent="0.3"/>
    <row r="83" spans="3:8" ht="12.45" customHeight="1" x14ac:dyDescent="0.3"/>
    <row r="84" spans="3:8" ht="12.45" customHeight="1" x14ac:dyDescent="0.3">
      <c r="C84" s="20"/>
      <c r="D84" s="20"/>
      <c r="E84" s="20"/>
      <c r="F84" s="20"/>
      <c r="G84" s="20"/>
      <c r="H84" s="20"/>
    </row>
    <row r="85" spans="3:8" ht="12.45" customHeight="1" x14ac:dyDescent="0.3"/>
    <row r="86" spans="3:8" ht="12.45" customHeight="1" x14ac:dyDescent="0.3"/>
  </sheetData>
  <mergeCells count="33">
    <mergeCell ref="D31:H31"/>
    <mergeCell ref="D2:E2"/>
    <mergeCell ref="D3:E3"/>
    <mergeCell ref="D6:H6"/>
    <mergeCell ref="C14:H14"/>
    <mergeCell ref="D16:H16"/>
    <mergeCell ref="D17:H17"/>
    <mergeCell ref="D18:H18"/>
    <mergeCell ref="D23:H23"/>
    <mergeCell ref="D24:H24"/>
    <mergeCell ref="D25:H25"/>
    <mergeCell ref="D30:H30"/>
    <mergeCell ref="D59:H59"/>
    <mergeCell ref="D32:H32"/>
    <mergeCell ref="D37:H37"/>
    <mergeCell ref="D38:H38"/>
    <mergeCell ref="D39:H39"/>
    <mergeCell ref="D44:H44"/>
    <mergeCell ref="D45:H45"/>
    <mergeCell ref="D46:H46"/>
    <mergeCell ref="D51:H51"/>
    <mergeCell ref="D52:H52"/>
    <mergeCell ref="D53:H53"/>
    <mergeCell ref="D58:H58"/>
    <mergeCell ref="C77:H77"/>
    <mergeCell ref="C79:H79"/>
    <mergeCell ref="D60:H60"/>
    <mergeCell ref="C67:H67"/>
    <mergeCell ref="D69:H69"/>
    <mergeCell ref="D70:H70"/>
    <mergeCell ref="D71:H71"/>
    <mergeCell ref="C72:E72"/>
    <mergeCell ref="F72:H72"/>
  </mergeCells>
  <printOptions horizontalCentered="1"/>
  <pageMargins left="0.7" right="0.7" top="0.75" bottom="0.75" header="0.3" footer="0.3"/>
  <pageSetup paperSize="9" scale="6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B2:H44"/>
  <sheetViews>
    <sheetView showGridLines="0" showRowColHeaders="0" topLeftCell="A6" workbookViewId="0">
      <selection activeCell="C2" sqref="C2:H4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1</v>
      </c>
      <c r="E2" s="132"/>
      <c r="F2" s="2"/>
    </row>
    <row r="3" spans="3:8" ht="13.05" customHeight="1" x14ac:dyDescent="0.3">
      <c r="C3" s="86" t="s">
        <v>2</v>
      </c>
      <c r="D3" s="132" t="s">
        <v>3</v>
      </c>
      <c r="E3" s="132"/>
      <c r="F3" s="2"/>
    </row>
    <row r="4" spans="3:8" ht="13.05" customHeight="1" x14ac:dyDescent="0.3">
      <c r="C4" s="86" t="s">
        <v>4</v>
      </c>
      <c r="D4" s="1" t="s">
        <v>220</v>
      </c>
      <c r="E4" s="1"/>
      <c r="F4" s="2"/>
    </row>
    <row r="5" spans="3:8" ht="12.45" customHeight="1" x14ac:dyDescent="0.3"/>
    <row r="6" spans="3:8" ht="144.75" customHeight="1" x14ac:dyDescent="0.3">
      <c r="C6" s="101" t="s">
        <v>6</v>
      </c>
      <c r="D6" s="133" t="s">
        <v>221</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1615.9</v>
      </c>
      <c r="E9" s="3">
        <v>-39.4</v>
      </c>
      <c r="F9" s="4">
        <v>1576.5</v>
      </c>
      <c r="H9" s="5">
        <v>9</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222</v>
      </c>
      <c r="E17" s="118"/>
      <c r="F17" s="118"/>
      <c r="G17" s="118"/>
      <c r="H17" s="119"/>
    </row>
    <row r="18" spans="2:8" ht="19.95" customHeight="1" thickBot="1" x14ac:dyDescent="0.35">
      <c r="C18" s="96" t="s">
        <v>20</v>
      </c>
      <c r="D18" s="117" t="s">
        <v>223</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9</v>
      </c>
      <c r="D21" s="16">
        <v>1331.5</v>
      </c>
      <c r="E21" s="16">
        <v>284.39999999999998</v>
      </c>
      <c r="F21" s="16">
        <v>1615.9</v>
      </c>
      <c r="G21" s="16">
        <v>-39.4</v>
      </c>
      <c r="H21" s="17">
        <v>1576.5</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2"/>
      <c r="G27" s="122"/>
      <c r="H27" s="123"/>
    </row>
    <row r="28" spans="2:8" ht="19.95" customHeight="1" thickBot="1" x14ac:dyDescent="0.35">
      <c r="C28" s="103" t="s">
        <v>18</v>
      </c>
      <c r="D28" s="117" t="s">
        <v>60</v>
      </c>
      <c r="E28" s="118"/>
      <c r="F28" s="118"/>
      <c r="G28" s="118"/>
      <c r="H28" s="119"/>
    </row>
    <row r="29" spans="2:8" ht="19.95" customHeight="1" thickBot="1" x14ac:dyDescent="0.35">
      <c r="C29" s="103" t="s">
        <v>20</v>
      </c>
      <c r="D29" s="117" t="s">
        <v>66</v>
      </c>
      <c r="E29" s="118"/>
      <c r="F29" s="118"/>
      <c r="G29" s="118"/>
      <c r="H29" s="119"/>
    </row>
    <row r="30" spans="2:8" ht="12.45" customHeight="1" x14ac:dyDescent="0.3">
      <c r="C30" s="127"/>
      <c r="D30" s="128"/>
      <c r="E30" s="128"/>
      <c r="F30" s="129"/>
      <c r="G30" s="129"/>
      <c r="H30" s="130"/>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3:8" ht="19.95" customHeight="1" thickBot="1" x14ac:dyDescent="0.35">
      <c r="C33" s="15">
        <v>0</v>
      </c>
      <c r="D33" s="18">
        <v>31</v>
      </c>
      <c r="E33" s="18">
        <v>0</v>
      </c>
      <c r="F33" s="18">
        <v>31</v>
      </c>
      <c r="G33" s="18">
        <v>0</v>
      </c>
      <c r="H33" s="19">
        <v>31</v>
      </c>
    </row>
    <row r="34" spans="3:8" ht="13.05" customHeight="1" thickBot="1" x14ac:dyDescent="0.35"/>
    <row r="35" spans="3:8" ht="18.45" customHeight="1" thickBot="1" x14ac:dyDescent="0.35">
      <c r="C35" s="124" t="s">
        <v>154</v>
      </c>
      <c r="D35" s="125"/>
      <c r="E35" s="125"/>
      <c r="F35" s="125"/>
      <c r="G35" s="125"/>
      <c r="H35" s="126"/>
    </row>
    <row r="36" spans="3:8" ht="19.5" customHeight="1" thickBot="1" x14ac:dyDescent="0.35"/>
    <row r="37" spans="3:8" ht="18.45" customHeight="1" thickBot="1" x14ac:dyDescent="0.35">
      <c r="C37" s="124" t="s">
        <v>155</v>
      </c>
      <c r="D37" s="125"/>
      <c r="E37" s="125"/>
      <c r="F37" s="125"/>
      <c r="G37" s="125"/>
      <c r="H37" s="126"/>
    </row>
    <row r="38" spans="3:8" ht="19.5" customHeight="1" x14ac:dyDescent="0.3"/>
    <row r="39" spans="3:8" ht="12.45" customHeight="1" x14ac:dyDescent="0.3"/>
    <row r="40" spans="3:8" ht="12.45" customHeight="1" x14ac:dyDescent="0.3"/>
    <row r="41" spans="3:8" ht="12.45" customHeight="1" x14ac:dyDescent="0.3"/>
    <row r="42" spans="3:8" ht="12.45" customHeight="1" x14ac:dyDescent="0.3">
      <c r="C42" s="20"/>
      <c r="D42" s="20"/>
      <c r="E42" s="20"/>
      <c r="F42" s="20"/>
      <c r="G42" s="20"/>
      <c r="H42" s="20"/>
    </row>
    <row r="43" spans="3:8" ht="12.45" customHeight="1" x14ac:dyDescent="0.3"/>
    <row r="44" spans="3:8" ht="12.45" customHeight="1" x14ac:dyDescent="0.3"/>
  </sheetData>
  <mergeCells count="15">
    <mergeCell ref="D17:H17"/>
    <mergeCell ref="D2:E2"/>
    <mergeCell ref="D3:E3"/>
    <mergeCell ref="D6:H6"/>
    <mergeCell ref="C14:H14"/>
    <mergeCell ref="D16:H16"/>
    <mergeCell ref="C35:H35"/>
    <mergeCell ref="C37:H37"/>
    <mergeCell ref="D18:H18"/>
    <mergeCell ref="C25:H25"/>
    <mergeCell ref="D27:H27"/>
    <mergeCell ref="D28:H28"/>
    <mergeCell ref="D29:H29"/>
    <mergeCell ref="C30:E30"/>
    <mergeCell ref="F30:H30"/>
  </mergeCells>
  <printOptions horizontalCentered="1"/>
  <pageMargins left="0.7" right="0.7" top="0.75" bottom="0.75" header="0.3" footer="0.3"/>
  <pageSetup paperSize="9" scale="64"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2">
    <pageSetUpPr fitToPage="1"/>
  </sheetPr>
  <dimension ref="B2:H35"/>
  <sheetViews>
    <sheetView showGridLines="0" showRowColHeaders="0" topLeftCell="A18" workbookViewId="0">
      <selection activeCell="C26" sqref="C26:H28"/>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459</v>
      </c>
      <c r="E2" s="132"/>
      <c r="F2" s="2"/>
    </row>
    <row r="3" spans="3:8" ht="13.05" customHeight="1" x14ac:dyDescent="0.3">
      <c r="C3" s="86" t="s">
        <v>2</v>
      </c>
      <c r="D3" s="132" t="s">
        <v>460</v>
      </c>
      <c r="E3" s="132"/>
      <c r="F3" s="2"/>
    </row>
    <row r="4" spans="3:8" ht="13.05" customHeight="1" x14ac:dyDescent="0.3">
      <c r="C4" s="86" t="s">
        <v>4</v>
      </c>
      <c r="D4" s="1" t="s">
        <v>555</v>
      </c>
      <c r="E4" s="1"/>
      <c r="F4" s="2"/>
    </row>
    <row r="5" spans="3:8" ht="12.45" customHeight="1" x14ac:dyDescent="0.3"/>
    <row r="6" spans="3:8" ht="144.75" customHeight="1" x14ac:dyDescent="0.3">
      <c r="C6" s="101" t="s">
        <v>6</v>
      </c>
      <c r="D6" s="133" t="s">
        <v>556</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4563.1000000000004</v>
      </c>
      <c r="E9" s="3">
        <v>-3747.4</v>
      </c>
      <c r="F9" s="4">
        <v>815.70000000000027</v>
      </c>
      <c r="H9" s="5">
        <v>0</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557</v>
      </c>
      <c r="E17" s="118"/>
      <c r="F17" s="118"/>
      <c r="G17" s="118"/>
      <c r="H17" s="119"/>
    </row>
    <row r="18" spans="2:8" ht="60" customHeight="1" thickBot="1" x14ac:dyDescent="0.35">
      <c r="C18" s="96" t="s">
        <v>20</v>
      </c>
      <c r="D18" s="117" t="s">
        <v>558</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c r="E21" s="16">
        <v>4563.1000000000004</v>
      </c>
      <c r="F21" s="16">
        <v>4563.1000000000004</v>
      </c>
      <c r="G21" s="16">
        <v>-3747.4</v>
      </c>
      <c r="H21" s="17">
        <v>815.70000000000027</v>
      </c>
    </row>
    <row r="22" spans="2:8" ht="12.45" customHeight="1" x14ac:dyDescent="0.3"/>
    <row r="23" spans="2:8" ht="12.45" customHeight="1" x14ac:dyDescent="0.3"/>
    <row r="24" spans="2:8" ht="18" customHeight="1" x14ac:dyDescent="0.3">
      <c r="C24" s="131" t="s">
        <v>255</v>
      </c>
      <c r="D24" s="131"/>
      <c r="E24" s="131"/>
      <c r="F24" s="131"/>
      <c r="G24" s="131"/>
      <c r="H24" s="131"/>
    </row>
    <row r="25" spans="2:8" ht="18.75" customHeight="1" thickBot="1" x14ac:dyDescent="0.35"/>
    <row r="26" spans="2:8" ht="18.45" customHeight="1" thickBot="1" x14ac:dyDescent="0.35">
      <c r="C26" s="124" t="s">
        <v>154</v>
      </c>
      <c r="D26" s="125"/>
      <c r="E26" s="125"/>
      <c r="F26" s="125"/>
      <c r="G26" s="125"/>
      <c r="H26" s="126"/>
    </row>
    <row r="27" spans="2:8" ht="19.5" customHeight="1" thickBot="1" x14ac:dyDescent="0.35"/>
    <row r="28" spans="2:8" ht="18.45" customHeight="1" thickBot="1" x14ac:dyDescent="0.35">
      <c r="C28" s="124" t="s">
        <v>155</v>
      </c>
      <c r="D28" s="125"/>
      <c r="E28" s="125"/>
      <c r="F28" s="125"/>
      <c r="G28" s="125"/>
      <c r="H28" s="126"/>
    </row>
    <row r="29" spans="2:8" ht="19.5" customHeight="1" x14ac:dyDescent="0.3"/>
    <row r="30" spans="2:8" ht="12.45" customHeight="1" x14ac:dyDescent="0.3"/>
    <row r="31" spans="2:8" ht="12.45" customHeight="1" x14ac:dyDescent="0.3"/>
    <row r="32" spans="2:8" ht="12.45" customHeight="1" x14ac:dyDescent="0.3"/>
    <row r="33" spans="3:8" ht="12.45" customHeight="1" x14ac:dyDescent="0.3">
      <c r="C33" s="20"/>
      <c r="D33" s="20"/>
      <c r="E33" s="20"/>
      <c r="F33" s="20"/>
      <c r="G33" s="20"/>
      <c r="H33" s="20"/>
    </row>
    <row r="34" spans="3:8" ht="12.45" customHeight="1" x14ac:dyDescent="0.3"/>
    <row r="35" spans="3:8" ht="12.45" customHeight="1" x14ac:dyDescent="0.3"/>
  </sheetData>
  <mergeCells count="10">
    <mergeCell ref="D18:H18"/>
    <mergeCell ref="C24:H24"/>
    <mergeCell ref="C26:H26"/>
    <mergeCell ref="C28:H28"/>
    <mergeCell ref="D2:E2"/>
    <mergeCell ref="D3:E3"/>
    <mergeCell ref="D6:H6"/>
    <mergeCell ref="C14:H14"/>
    <mergeCell ref="D16:H16"/>
    <mergeCell ref="D17:H17"/>
  </mergeCells>
  <printOptions horizontalCentered="1"/>
  <pageMargins left="0.7" right="0.7" top="0.75" bottom="0.75" header="0.3" footer="0.3"/>
  <pageSetup paperSize="9" scale="64"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F96A9-ABEE-4BD2-96CD-08D12CC382C1}">
  <sheetPr>
    <pageSetUpPr fitToPage="1"/>
  </sheetPr>
  <dimension ref="B2:H65"/>
  <sheetViews>
    <sheetView showGridLines="0" showRowColHeaders="0" workbookViewId="0">
      <selection activeCell="A2" sqref="A2:XFD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459</v>
      </c>
      <c r="E2" s="132"/>
      <c r="F2" s="2"/>
    </row>
    <row r="3" spans="3:8" ht="13.05" customHeight="1" x14ac:dyDescent="0.3">
      <c r="C3" s="86" t="s">
        <v>2</v>
      </c>
      <c r="D3" s="132" t="s">
        <v>460</v>
      </c>
      <c r="E3" s="132"/>
      <c r="F3" s="2"/>
    </row>
    <row r="4" spans="3:8" ht="13.05" customHeight="1" x14ac:dyDescent="0.3">
      <c r="C4" s="86" t="s">
        <v>4</v>
      </c>
      <c r="D4" s="1" t="s">
        <v>520</v>
      </c>
      <c r="E4" s="1"/>
      <c r="F4" s="2"/>
    </row>
    <row r="5" spans="3:8" ht="12.45" customHeight="1" x14ac:dyDescent="0.3"/>
    <row r="6" spans="3:8" ht="144.75" customHeight="1" x14ac:dyDescent="0.3">
      <c r="C6" s="101" t="s">
        <v>6</v>
      </c>
      <c r="D6" s="133" t="s">
        <v>521</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16077</v>
      </c>
      <c r="E9" s="3">
        <v>-13170.7</v>
      </c>
      <c r="F9" s="4">
        <v>2906.2999999999993</v>
      </c>
      <c r="H9" s="5">
        <v>14.62</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522</v>
      </c>
      <c r="E17" s="118"/>
      <c r="F17" s="118"/>
      <c r="G17" s="118"/>
      <c r="H17" s="119"/>
    </row>
    <row r="18" spans="2:8" ht="53.55" customHeight="1" thickBot="1" x14ac:dyDescent="0.35">
      <c r="C18" s="96" t="s">
        <v>20</v>
      </c>
      <c r="D18" s="117" t="s">
        <v>1094</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v>13</v>
      </c>
      <c r="E21" s="16">
        <v>0</v>
      </c>
      <c r="F21" s="16">
        <v>13</v>
      </c>
      <c r="G21" s="16">
        <v>0</v>
      </c>
      <c r="H21" s="17">
        <v>13</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1091</v>
      </c>
      <c r="E24" s="118"/>
      <c r="F24" s="118"/>
      <c r="G24" s="118"/>
      <c r="H24" s="119"/>
    </row>
    <row r="25" spans="2:8" ht="19.95" customHeight="1" thickBot="1" x14ac:dyDescent="0.35">
      <c r="C25" s="96" t="s">
        <v>20</v>
      </c>
      <c r="D25" s="117" t="s">
        <v>523</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13.62</v>
      </c>
      <c r="D28" s="16">
        <v>386.1</v>
      </c>
      <c r="E28" s="16">
        <v>10775.9</v>
      </c>
      <c r="F28" s="16">
        <v>11162</v>
      </c>
      <c r="G28" s="16">
        <v>-10942</v>
      </c>
      <c r="H28" s="17">
        <v>220</v>
      </c>
    </row>
    <row r="29" spans="2:8" ht="13.05" customHeight="1" thickBot="1" x14ac:dyDescent="0.35"/>
    <row r="30" spans="2:8" ht="19.95" customHeight="1" thickBot="1" x14ac:dyDescent="0.35">
      <c r="C30" s="95" t="s">
        <v>16</v>
      </c>
      <c r="D30" s="120" t="s">
        <v>28</v>
      </c>
      <c r="E30" s="122"/>
      <c r="F30" s="122"/>
      <c r="G30" s="122"/>
      <c r="H30" s="123"/>
    </row>
    <row r="31" spans="2:8" ht="19.95" customHeight="1" thickBot="1" x14ac:dyDescent="0.35">
      <c r="C31" s="96" t="s">
        <v>18</v>
      </c>
      <c r="D31" s="117" t="s">
        <v>524</v>
      </c>
      <c r="E31" s="118"/>
      <c r="F31" s="118"/>
      <c r="G31" s="118"/>
      <c r="H31" s="119"/>
    </row>
    <row r="32" spans="2:8" ht="40.049999999999997" customHeight="1" thickBot="1" x14ac:dyDescent="0.35">
      <c r="C32" s="96" t="s">
        <v>20</v>
      </c>
      <c r="D32" s="117" t="s">
        <v>525</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1</v>
      </c>
      <c r="D35" s="16">
        <v>167.7</v>
      </c>
      <c r="E35" s="16">
        <v>3358.3</v>
      </c>
      <c r="F35" s="16">
        <v>3526</v>
      </c>
      <c r="G35" s="16">
        <v>-1965</v>
      </c>
      <c r="H35" s="17">
        <v>1561</v>
      </c>
    </row>
    <row r="36" spans="2:8" ht="13.05" customHeight="1" thickBot="1" x14ac:dyDescent="0.35"/>
    <row r="37" spans="2:8" ht="19.95" customHeight="1" thickBot="1" x14ac:dyDescent="0.35">
      <c r="C37" s="95" t="s">
        <v>16</v>
      </c>
      <c r="D37" s="120" t="s">
        <v>102</v>
      </c>
      <c r="E37" s="122"/>
      <c r="F37" s="122"/>
      <c r="G37" s="122"/>
      <c r="H37" s="123"/>
    </row>
    <row r="38" spans="2:8" ht="19.95" customHeight="1" thickBot="1" x14ac:dyDescent="0.35">
      <c r="C38" s="96" t="s">
        <v>18</v>
      </c>
      <c r="D38" s="117" t="s">
        <v>1092</v>
      </c>
      <c r="E38" s="118"/>
      <c r="F38" s="118"/>
      <c r="G38" s="118"/>
      <c r="H38" s="119"/>
    </row>
    <row r="39" spans="2:8" ht="231" customHeight="1" thickBot="1" x14ac:dyDescent="0.35">
      <c r="C39" s="96" t="s">
        <v>20</v>
      </c>
      <c r="D39" s="117" t="s">
        <v>1093</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0</v>
      </c>
      <c r="D42" s="16">
        <v>71.5</v>
      </c>
      <c r="E42" s="16">
        <v>1304.5</v>
      </c>
      <c r="F42" s="16">
        <v>1376</v>
      </c>
      <c r="G42" s="16">
        <v>-263.7</v>
      </c>
      <c r="H42" s="17">
        <v>1112.3</v>
      </c>
    </row>
    <row r="43" spans="2:8" ht="12.45" customHeight="1" x14ac:dyDescent="0.3"/>
    <row r="44" spans="2:8" ht="12.45" customHeight="1" x14ac:dyDescent="0.3"/>
    <row r="45" spans="2:8" ht="8.25" customHeight="1" x14ac:dyDescent="0.3"/>
    <row r="46" spans="2:8" ht="18" customHeight="1" x14ac:dyDescent="0.3">
      <c r="C46" s="131" t="s">
        <v>58</v>
      </c>
      <c r="D46" s="131"/>
      <c r="E46" s="131"/>
      <c r="F46" s="131"/>
      <c r="G46" s="131"/>
      <c r="H46" s="131"/>
    </row>
    <row r="47" spans="2:8" ht="18.75" customHeight="1" thickBot="1" x14ac:dyDescent="0.35"/>
    <row r="48" spans="2:8" ht="19.95" customHeight="1" thickBot="1" x14ac:dyDescent="0.35">
      <c r="C48" s="102" t="s">
        <v>16</v>
      </c>
      <c r="D48" s="120" t="s">
        <v>62</v>
      </c>
      <c r="E48" s="121"/>
      <c r="F48" s="122"/>
      <c r="G48" s="122"/>
      <c r="H48" s="123"/>
    </row>
    <row r="49" spans="2:8" ht="19.95" customHeight="1" thickBot="1" x14ac:dyDescent="0.35">
      <c r="C49" s="103" t="s">
        <v>18</v>
      </c>
      <c r="D49" s="117" t="s">
        <v>60</v>
      </c>
      <c r="E49" s="118"/>
      <c r="F49" s="118"/>
      <c r="G49" s="118"/>
      <c r="H49" s="119"/>
    </row>
    <row r="50" spans="2:8" ht="19.95" customHeight="1" thickBot="1" x14ac:dyDescent="0.35">
      <c r="C50" s="103" t="s">
        <v>20</v>
      </c>
      <c r="D50" s="117" t="s">
        <v>526</v>
      </c>
      <c r="E50" s="118"/>
      <c r="F50" s="118"/>
      <c r="G50" s="118"/>
      <c r="H50" s="119"/>
    </row>
    <row r="51" spans="2:8" ht="12.45" customHeight="1" x14ac:dyDescent="0.3">
      <c r="C51" s="127"/>
      <c r="D51" s="128"/>
      <c r="E51" s="128"/>
      <c r="F51" s="129"/>
      <c r="G51" s="129"/>
      <c r="H51" s="130"/>
    </row>
    <row r="52" spans="2:8" ht="5.25" customHeight="1" x14ac:dyDescent="0.3">
      <c r="C52" s="12"/>
      <c r="H52" s="13"/>
    </row>
    <row r="53" spans="2:8" ht="25.35" customHeight="1" thickBot="1" x14ac:dyDescent="0.35">
      <c r="B53" s="14"/>
      <c r="C53" s="104" t="s">
        <v>22</v>
      </c>
      <c r="D53" s="105" t="s">
        <v>23</v>
      </c>
      <c r="E53" s="105" t="s">
        <v>24</v>
      </c>
      <c r="F53" s="106" t="s">
        <v>8</v>
      </c>
      <c r="G53" s="105" t="s">
        <v>9</v>
      </c>
      <c r="H53" s="107" t="s">
        <v>10</v>
      </c>
    </row>
    <row r="54" spans="2:8" ht="19.95" customHeight="1" thickBot="1" x14ac:dyDescent="0.35">
      <c r="C54" s="15"/>
      <c r="D54" s="18">
        <v>8</v>
      </c>
      <c r="E54" s="18">
        <v>0</v>
      </c>
      <c r="F54" s="18">
        <v>8</v>
      </c>
      <c r="G54" s="18">
        <v>0</v>
      </c>
      <c r="H54" s="19">
        <v>8</v>
      </c>
    </row>
    <row r="55" spans="2:8" ht="13.05" customHeight="1" thickBot="1" x14ac:dyDescent="0.35"/>
    <row r="56" spans="2:8" ht="18.45" customHeight="1" thickBot="1" x14ac:dyDescent="0.35">
      <c r="C56" s="124" t="s">
        <v>154</v>
      </c>
      <c r="D56" s="125"/>
      <c r="E56" s="125"/>
      <c r="F56" s="125"/>
      <c r="G56" s="125"/>
      <c r="H56" s="126"/>
    </row>
    <row r="57" spans="2:8" ht="19.5" customHeight="1" thickBot="1" x14ac:dyDescent="0.35"/>
    <row r="58" spans="2:8" ht="18.45" customHeight="1" thickBot="1" x14ac:dyDescent="0.35">
      <c r="C58" s="124" t="s">
        <v>155</v>
      </c>
      <c r="D58" s="125"/>
      <c r="E58" s="125"/>
      <c r="F58" s="125"/>
      <c r="G58" s="125"/>
      <c r="H58" s="126"/>
    </row>
    <row r="59" spans="2:8" ht="19.5" customHeight="1" x14ac:dyDescent="0.3"/>
    <row r="60" spans="2:8" ht="12.45" customHeight="1" x14ac:dyDescent="0.3"/>
    <row r="61" spans="2:8" ht="12.45" customHeight="1" x14ac:dyDescent="0.3"/>
    <row r="62" spans="2:8" ht="12.45" customHeight="1" x14ac:dyDescent="0.3"/>
    <row r="63" spans="2:8" ht="12.45" customHeight="1" x14ac:dyDescent="0.3">
      <c r="C63" s="20"/>
      <c r="D63" s="20"/>
      <c r="E63" s="20"/>
      <c r="F63" s="20"/>
      <c r="G63" s="20"/>
      <c r="H63" s="20"/>
    </row>
    <row r="64" spans="2:8" ht="12.45" customHeight="1" x14ac:dyDescent="0.3"/>
    <row r="65" ht="12.45" customHeight="1" x14ac:dyDescent="0.3"/>
  </sheetData>
  <mergeCells count="24">
    <mergeCell ref="D31:H31"/>
    <mergeCell ref="D2:E2"/>
    <mergeCell ref="D3:E3"/>
    <mergeCell ref="D6:H6"/>
    <mergeCell ref="C14:H14"/>
    <mergeCell ref="D16:H16"/>
    <mergeCell ref="D17:H17"/>
    <mergeCell ref="D18:H18"/>
    <mergeCell ref="D23:H23"/>
    <mergeCell ref="D24:H24"/>
    <mergeCell ref="D25:H25"/>
    <mergeCell ref="D30:H30"/>
    <mergeCell ref="C58:H58"/>
    <mergeCell ref="D32:H32"/>
    <mergeCell ref="D37:H37"/>
    <mergeCell ref="D38:H38"/>
    <mergeCell ref="D39:H39"/>
    <mergeCell ref="C46:H46"/>
    <mergeCell ref="D48:H48"/>
    <mergeCell ref="D49:H49"/>
    <mergeCell ref="D50:H50"/>
    <mergeCell ref="C51:E51"/>
    <mergeCell ref="F51:H51"/>
    <mergeCell ref="C56:H56"/>
  </mergeCells>
  <printOptions horizontalCentered="1"/>
  <pageMargins left="0.7" right="0.7" top="0.75" bottom="0.75" header="0.3" footer="0.3"/>
  <pageSetup paperSize="9"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4">
    <pageSetUpPr fitToPage="1"/>
  </sheetPr>
  <dimension ref="B2:H75"/>
  <sheetViews>
    <sheetView showGridLines="0" showRowColHeaders="0" topLeftCell="A62" workbookViewId="0">
      <selection activeCell="B72" sqref="B7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225</v>
      </c>
      <c r="E3" s="132"/>
      <c r="F3" s="2"/>
    </row>
    <row r="4" spans="3:8" ht="13.05" customHeight="1" x14ac:dyDescent="0.3">
      <c r="C4" s="86" t="s">
        <v>4</v>
      </c>
      <c r="D4" s="1" t="s">
        <v>707</v>
      </c>
      <c r="E4" s="1"/>
      <c r="F4" s="2"/>
    </row>
    <row r="5" spans="3:8" ht="12.45" customHeight="1" x14ac:dyDescent="0.3"/>
    <row r="6" spans="3:8" ht="144.75" customHeight="1" x14ac:dyDescent="0.3">
      <c r="C6" s="101" t="s">
        <v>6</v>
      </c>
      <c r="D6" s="133" t="s">
        <v>708</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3699.8999999999996</v>
      </c>
      <c r="E9" s="3">
        <v>-5013.6000000000004</v>
      </c>
      <c r="F9" s="4">
        <v>-1313.7000000000007</v>
      </c>
      <c r="H9" s="5">
        <v>42.61</v>
      </c>
    </row>
    <row r="10" spans="3:8" ht="7.5" customHeight="1" x14ac:dyDescent="0.3">
      <c r="C10" s="88"/>
      <c r="F10" s="6"/>
      <c r="H10" s="7"/>
    </row>
    <row r="11" spans="3:8" ht="12.75" customHeight="1" thickBot="1" x14ac:dyDescent="0.35">
      <c r="C11" s="89" t="s">
        <v>13</v>
      </c>
      <c r="D11" s="8"/>
      <c r="E11" s="9"/>
      <c r="F11" s="10">
        <v>-95</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709</v>
      </c>
      <c r="E17" s="118"/>
      <c r="F17" s="118"/>
      <c r="G17" s="118"/>
      <c r="H17" s="119"/>
    </row>
    <row r="18" spans="2:8" ht="52.8" customHeight="1" thickBot="1" x14ac:dyDescent="0.35">
      <c r="C18" s="96" t="s">
        <v>20</v>
      </c>
      <c r="D18" s="117" t="s">
        <v>710</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42.61</v>
      </c>
      <c r="D21" s="16">
        <v>2089.1999999999998</v>
      </c>
      <c r="E21" s="16">
        <v>1610.7</v>
      </c>
      <c r="F21" s="16">
        <v>3699.8999999999996</v>
      </c>
      <c r="G21" s="16">
        <v>-5013.6000000000004</v>
      </c>
      <c r="H21" s="17">
        <v>-1313.7000000000007</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2"/>
      <c r="G27" s="122"/>
      <c r="H27" s="123"/>
    </row>
    <row r="28" spans="2:8" ht="19.95" customHeight="1" thickBot="1" x14ac:dyDescent="0.35">
      <c r="C28" s="103" t="s">
        <v>18</v>
      </c>
      <c r="D28" s="117" t="s">
        <v>63</v>
      </c>
      <c r="E28" s="118"/>
      <c r="F28" s="118"/>
      <c r="G28" s="118"/>
      <c r="H28" s="119"/>
    </row>
    <row r="29" spans="2:8" ht="19.95" customHeight="1" thickBot="1" x14ac:dyDescent="0.35">
      <c r="C29" s="103" t="s">
        <v>20</v>
      </c>
      <c r="D29" s="117" t="s">
        <v>711</v>
      </c>
      <c r="E29" s="118"/>
      <c r="F29" s="118"/>
      <c r="G29" s="118"/>
      <c r="H29" s="119"/>
    </row>
    <row r="30" spans="2:8" ht="12.45" customHeight="1" x14ac:dyDescent="0.3">
      <c r="C30" s="127"/>
      <c r="D30" s="128"/>
      <c r="E30" s="128"/>
      <c r="F30" s="129"/>
      <c r="G30" s="129"/>
      <c r="H30" s="130"/>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2:8" ht="19.95" customHeight="1" thickBot="1" x14ac:dyDescent="0.35">
      <c r="C33" s="15">
        <v>0</v>
      </c>
      <c r="D33" s="18">
        <v>0</v>
      </c>
      <c r="E33" s="18">
        <v>45</v>
      </c>
      <c r="F33" s="18">
        <v>45</v>
      </c>
      <c r="G33" s="18">
        <v>0</v>
      </c>
      <c r="H33" s="19">
        <v>45</v>
      </c>
    </row>
    <row r="34" spans="2:8" ht="13.05" customHeight="1" thickBot="1" x14ac:dyDescent="0.35"/>
    <row r="35" spans="2:8" ht="19.95" customHeight="1" thickBot="1" x14ac:dyDescent="0.35">
      <c r="C35" s="102" t="s">
        <v>16</v>
      </c>
      <c r="D35" s="120" t="s">
        <v>62</v>
      </c>
      <c r="E35" s="121"/>
      <c r="F35" s="122"/>
      <c r="G35" s="122"/>
      <c r="H35" s="123"/>
    </row>
    <row r="36" spans="2:8" ht="19.95" customHeight="1" thickBot="1" x14ac:dyDescent="0.35">
      <c r="C36" s="103" t="s">
        <v>18</v>
      </c>
      <c r="D36" s="117" t="s">
        <v>63</v>
      </c>
      <c r="E36" s="118"/>
      <c r="F36" s="118"/>
      <c r="G36" s="118"/>
      <c r="H36" s="119"/>
    </row>
    <row r="37" spans="2:8" ht="19.95" customHeight="1" thickBot="1" x14ac:dyDescent="0.35">
      <c r="C37" s="103" t="s">
        <v>20</v>
      </c>
      <c r="D37" s="117" t="s">
        <v>712</v>
      </c>
      <c r="E37" s="118"/>
      <c r="F37" s="118"/>
      <c r="G37" s="118"/>
      <c r="H37" s="119"/>
    </row>
    <row r="38" spans="2:8" ht="12.45" customHeight="1" x14ac:dyDescent="0.3">
      <c r="C38" s="127"/>
      <c r="D38" s="128"/>
      <c r="E38" s="128"/>
      <c r="F38" s="129"/>
      <c r="G38" s="129"/>
      <c r="H38" s="130"/>
    </row>
    <row r="39" spans="2:8" ht="5.25" customHeight="1" x14ac:dyDescent="0.3">
      <c r="C39" s="12"/>
      <c r="H39" s="13"/>
    </row>
    <row r="40" spans="2:8" ht="25.35" customHeight="1" thickBot="1" x14ac:dyDescent="0.35">
      <c r="B40" s="14"/>
      <c r="C40" s="104" t="s">
        <v>22</v>
      </c>
      <c r="D40" s="105" t="s">
        <v>23</v>
      </c>
      <c r="E40" s="105" t="s">
        <v>24</v>
      </c>
      <c r="F40" s="106" t="s">
        <v>8</v>
      </c>
      <c r="G40" s="105" t="s">
        <v>9</v>
      </c>
      <c r="H40" s="107" t="s">
        <v>10</v>
      </c>
    </row>
    <row r="41" spans="2:8" ht="19.95" customHeight="1" thickBot="1" x14ac:dyDescent="0.35">
      <c r="C41" s="15"/>
      <c r="D41" s="18">
        <v>0</v>
      </c>
      <c r="E41" s="18">
        <v>52</v>
      </c>
      <c r="F41" s="18">
        <v>52</v>
      </c>
      <c r="G41" s="18">
        <v>0</v>
      </c>
      <c r="H41" s="19">
        <v>52</v>
      </c>
    </row>
    <row r="42" spans="2:8" ht="13.05" customHeight="1" thickBot="1" x14ac:dyDescent="0.35"/>
    <row r="43" spans="2:8" ht="19.95" customHeight="1" thickBot="1" x14ac:dyDescent="0.35">
      <c r="C43" s="102" t="s">
        <v>16</v>
      </c>
      <c r="D43" s="120" t="s">
        <v>65</v>
      </c>
      <c r="E43" s="121"/>
      <c r="F43" s="122"/>
      <c r="G43" s="122"/>
      <c r="H43" s="123"/>
    </row>
    <row r="44" spans="2:8" ht="19.95" customHeight="1" thickBot="1" x14ac:dyDescent="0.35">
      <c r="C44" s="103" t="s">
        <v>18</v>
      </c>
      <c r="D44" s="117" t="s">
        <v>63</v>
      </c>
      <c r="E44" s="118"/>
      <c r="F44" s="118"/>
      <c r="G44" s="118"/>
      <c r="H44" s="119"/>
    </row>
    <row r="45" spans="2:8" ht="19.95" customHeight="1" thickBot="1" x14ac:dyDescent="0.35">
      <c r="C45" s="103" t="s">
        <v>20</v>
      </c>
      <c r="D45" s="117" t="s">
        <v>713</v>
      </c>
      <c r="E45" s="118"/>
      <c r="F45" s="118"/>
      <c r="G45" s="118"/>
      <c r="H45" s="119"/>
    </row>
    <row r="46" spans="2:8" ht="12.45" customHeight="1" x14ac:dyDescent="0.3">
      <c r="C46" s="127"/>
      <c r="D46" s="128"/>
      <c r="E46" s="128"/>
      <c r="F46" s="129"/>
      <c r="G46" s="129"/>
      <c r="H46" s="130"/>
    </row>
    <row r="47" spans="2:8" ht="5.25" customHeight="1" x14ac:dyDescent="0.3">
      <c r="C47" s="12"/>
      <c r="H47" s="13"/>
    </row>
    <row r="48" spans="2:8" ht="25.35" customHeight="1" thickBot="1" x14ac:dyDescent="0.35">
      <c r="B48" s="14"/>
      <c r="C48" s="104" t="s">
        <v>22</v>
      </c>
      <c r="D48" s="105" t="s">
        <v>23</v>
      </c>
      <c r="E48" s="105" t="s">
        <v>24</v>
      </c>
      <c r="F48" s="106" t="s">
        <v>8</v>
      </c>
      <c r="G48" s="105" t="s">
        <v>9</v>
      </c>
      <c r="H48" s="107" t="s">
        <v>10</v>
      </c>
    </row>
    <row r="49" spans="2:8" ht="19.95" customHeight="1" thickBot="1" x14ac:dyDescent="0.35">
      <c r="C49" s="15"/>
      <c r="D49" s="18">
        <v>0</v>
      </c>
      <c r="E49" s="18">
        <v>50</v>
      </c>
      <c r="F49" s="18">
        <v>50</v>
      </c>
      <c r="G49" s="18">
        <v>0</v>
      </c>
      <c r="H49" s="19">
        <v>50</v>
      </c>
    </row>
    <row r="50" spans="2:8" ht="13.05" customHeight="1" thickBot="1" x14ac:dyDescent="0.35"/>
    <row r="51" spans="2:8" ht="19.95" customHeight="1" thickBot="1" x14ac:dyDescent="0.35">
      <c r="C51" s="102" t="s">
        <v>16</v>
      </c>
      <c r="D51" s="120" t="s">
        <v>67</v>
      </c>
      <c r="E51" s="121"/>
      <c r="F51" s="122"/>
      <c r="G51" s="122"/>
      <c r="H51" s="123"/>
    </row>
    <row r="52" spans="2:8" ht="19.95" customHeight="1" thickBot="1" x14ac:dyDescent="0.35">
      <c r="C52" s="103" t="s">
        <v>18</v>
      </c>
      <c r="D52" s="117" t="s">
        <v>63</v>
      </c>
      <c r="E52" s="118"/>
      <c r="F52" s="118"/>
      <c r="G52" s="118"/>
      <c r="H52" s="119"/>
    </row>
    <row r="53" spans="2:8" ht="19.95" customHeight="1" thickBot="1" x14ac:dyDescent="0.35">
      <c r="C53" s="103" t="s">
        <v>20</v>
      </c>
      <c r="D53" s="117" t="s">
        <v>714</v>
      </c>
      <c r="E53" s="118"/>
      <c r="F53" s="118"/>
      <c r="G53" s="118"/>
      <c r="H53" s="119"/>
    </row>
    <row r="54" spans="2:8" ht="12.45" customHeight="1" x14ac:dyDescent="0.3">
      <c r="C54" s="127"/>
      <c r="D54" s="128"/>
      <c r="E54" s="128"/>
      <c r="F54" s="129"/>
      <c r="G54" s="129"/>
      <c r="H54" s="130"/>
    </row>
    <row r="55" spans="2:8" ht="5.25" customHeight="1" x14ac:dyDescent="0.3">
      <c r="C55" s="12"/>
      <c r="H55" s="13"/>
    </row>
    <row r="56" spans="2:8" ht="25.35" customHeight="1" thickBot="1" x14ac:dyDescent="0.35">
      <c r="B56" s="14"/>
      <c r="C56" s="104" t="s">
        <v>22</v>
      </c>
      <c r="D56" s="105" t="s">
        <v>23</v>
      </c>
      <c r="E56" s="105" t="s">
        <v>24</v>
      </c>
      <c r="F56" s="106" t="s">
        <v>8</v>
      </c>
      <c r="G56" s="105" t="s">
        <v>9</v>
      </c>
      <c r="H56" s="107" t="s">
        <v>10</v>
      </c>
    </row>
    <row r="57" spans="2:8" ht="19.95" customHeight="1" thickBot="1" x14ac:dyDescent="0.35">
      <c r="C57" s="15"/>
      <c r="D57" s="18">
        <v>0</v>
      </c>
      <c r="E57" s="18">
        <v>25</v>
      </c>
      <c r="F57" s="18">
        <v>25</v>
      </c>
      <c r="G57" s="18">
        <v>0</v>
      </c>
      <c r="H57" s="19">
        <v>25</v>
      </c>
    </row>
    <row r="58" spans="2:8" ht="13.05" customHeight="1" thickBot="1" x14ac:dyDescent="0.35"/>
    <row r="59" spans="2:8" ht="18.45" customHeight="1" thickBot="1" x14ac:dyDescent="0.35">
      <c r="C59" s="124" t="s">
        <v>154</v>
      </c>
      <c r="D59" s="125"/>
      <c r="E59" s="125"/>
      <c r="F59" s="125"/>
      <c r="G59" s="125"/>
      <c r="H59" s="126"/>
    </row>
    <row r="60" spans="2:8" ht="19.5" customHeight="1" thickBot="1" x14ac:dyDescent="0.35"/>
    <row r="61" spans="2:8" ht="18.45" customHeight="1" thickBot="1" x14ac:dyDescent="0.35">
      <c r="C61" s="124" t="s">
        <v>88</v>
      </c>
      <c r="D61" s="125"/>
      <c r="E61" s="125"/>
      <c r="F61" s="125"/>
      <c r="G61" s="125"/>
      <c r="H61" s="126"/>
    </row>
    <row r="62" spans="2:8" ht="19.5" customHeight="1" thickBot="1" x14ac:dyDescent="0.35"/>
    <row r="63" spans="2:8" ht="19.95" customHeight="1" thickBot="1" x14ac:dyDescent="0.35">
      <c r="C63" s="111" t="s">
        <v>16</v>
      </c>
      <c r="D63" s="120" t="s">
        <v>89</v>
      </c>
      <c r="E63" s="121"/>
      <c r="F63" s="122"/>
      <c r="G63" s="122"/>
      <c r="H63" s="123"/>
    </row>
    <row r="64" spans="2:8" ht="19.95" customHeight="1" thickBot="1" x14ac:dyDescent="0.35">
      <c r="C64" s="112" t="s">
        <v>18</v>
      </c>
      <c r="D64" s="117" t="s">
        <v>715</v>
      </c>
      <c r="E64" s="118"/>
      <c r="F64" s="118"/>
      <c r="G64" s="118"/>
      <c r="H64" s="119"/>
    </row>
    <row r="65" spans="2:8" ht="40.049999999999997" customHeight="1" thickBot="1" x14ac:dyDescent="0.35">
      <c r="C65" s="112" t="s">
        <v>20</v>
      </c>
      <c r="D65" s="117" t="s">
        <v>716</v>
      </c>
      <c r="E65" s="118"/>
      <c r="F65" s="118"/>
      <c r="G65" s="118"/>
      <c r="H65" s="119"/>
    </row>
    <row r="66" spans="2:8" ht="5.25" customHeight="1" x14ac:dyDescent="0.3">
      <c r="C66" s="12"/>
      <c r="H66" s="13"/>
    </row>
    <row r="67" spans="2:8" ht="25.35" customHeight="1" thickBot="1" x14ac:dyDescent="0.35">
      <c r="B67" s="14"/>
      <c r="C67" s="113" t="s">
        <v>22</v>
      </c>
      <c r="D67" s="114" t="s">
        <v>23</v>
      </c>
      <c r="E67" s="114" t="s">
        <v>24</v>
      </c>
      <c r="F67" s="115" t="s">
        <v>8</v>
      </c>
      <c r="G67" s="114" t="s">
        <v>9</v>
      </c>
      <c r="H67" s="116" t="s">
        <v>10</v>
      </c>
    </row>
    <row r="68" spans="2:8" ht="19.95" customHeight="1" thickBot="1" x14ac:dyDescent="0.35">
      <c r="C68" s="15">
        <v>0</v>
      </c>
      <c r="D68" s="16">
        <v>0</v>
      </c>
      <c r="E68" s="16">
        <v>0</v>
      </c>
      <c r="F68" s="16">
        <v>0</v>
      </c>
      <c r="G68" s="16">
        <v>-95</v>
      </c>
      <c r="H68" s="17">
        <v>-95</v>
      </c>
    </row>
    <row r="69" spans="2:8" ht="12.45" customHeight="1" x14ac:dyDescent="0.3"/>
    <row r="70" spans="2:8" ht="12.45" customHeight="1" x14ac:dyDescent="0.3"/>
    <row r="71" spans="2:8" ht="12.45" customHeight="1" x14ac:dyDescent="0.3"/>
    <row r="72" spans="2:8" ht="12.45" customHeight="1" x14ac:dyDescent="0.3"/>
    <row r="73" spans="2:8" ht="12.45" customHeight="1" x14ac:dyDescent="0.3">
      <c r="C73" s="20"/>
      <c r="D73" s="20"/>
      <c r="E73" s="20"/>
      <c r="F73" s="20"/>
      <c r="G73" s="20"/>
      <c r="H73" s="20"/>
    </row>
    <row r="74" spans="2:8" ht="12.45" customHeight="1" x14ac:dyDescent="0.3"/>
    <row r="75" spans="2:8" ht="12.45" customHeight="1" x14ac:dyDescent="0.3"/>
  </sheetData>
  <mergeCells count="33">
    <mergeCell ref="C30:E30"/>
    <mergeCell ref="F30:H30"/>
    <mergeCell ref="D2:E2"/>
    <mergeCell ref="D3:E3"/>
    <mergeCell ref="D6:H6"/>
    <mergeCell ref="C14:H14"/>
    <mergeCell ref="D16:H16"/>
    <mergeCell ref="D17:H17"/>
    <mergeCell ref="D18:H18"/>
    <mergeCell ref="C25:H25"/>
    <mergeCell ref="D27:H27"/>
    <mergeCell ref="D28:H28"/>
    <mergeCell ref="D29:H29"/>
    <mergeCell ref="D52:H52"/>
    <mergeCell ref="D35:H35"/>
    <mergeCell ref="D36:H36"/>
    <mergeCell ref="D37:H37"/>
    <mergeCell ref="C38:E38"/>
    <mergeCell ref="F38:H38"/>
    <mergeCell ref="D43:H43"/>
    <mergeCell ref="D44:H44"/>
    <mergeCell ref="D45:H45"/>
    <mergeCell ref="C46:E46"/>
    <mergeCell ref="F46:H46"/>
    <mergeCell ref="D51:H51"/>
    <mergeCell ref="D64:H64"/>
    <mergeCell ref="D65:H65"/>
    <mergeCell ref="D53:H53"/>
    <mergeCell ref="C54:E54"/>
    <mergeCell ref="F54:H54"/>
    <mergeCell ref="C59:H59"/>
    <mergeCell ref="C61:H61"/>
    <mergeCell ref="D63:H63"/>
  </mergeCells>
  <printOptions horizontalCentered="1"/>
  <pageMargins left="0.7" right="0.7" top="0.75" bottom="0.75" header="0.3" footer="0.3"/>
  <pageSetup paperSize="9" scale="74"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5">
    <pageSetUpPr fitToPage="1"/>
  </sheetPr>
  <dimension ref="B2:H51"/>
  <sheetViews>
    <sheetView showGridLines="0" showRowColHeaders="0" topLeftCell="A41" workbookViewId="0">
      <selection activeCell="C2" sqref="C2:H5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633</v>
      </c>
      <c r="E3" s="132"/>
      <c r="F3" s="2"/>
    </row>
    <row r="4" spans="3:8" ht="13.05" customHeight="1" x14ac:dyDescent="0.3">
      <c r="C4" s="86" t="s">
        <v>4</v>
      </c>
      <c r="D4" s="1" t="s">
        <v>634</v>
      </c>
      <c r="E4" s="1"/>
      <c r="F4" s="2"/>
    </row>
    <row r="5" spans="3:8" ht="12.45" customHeight="1" x14ac:dyDescent="0.3"/>
    <row r="6" spans="3:8" ht="144.75" customHeight="1" x14ac:dyDescent="0.3">
      <c r="C6" s="101" t="s">
        <v>6</v>
      </c>
      <c r="D6" s="133" t="s">
        <v>635</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1158.623</v>
      </c>
      <c r="E9" s="3">
        <v>0</v>
      </c>
      <c r="F9" s="4">
        <v>1158.623</v>
      </c>
      <c r="H9" s="5">
        <v>11.55</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25</v>
      </c>
      <c r="E16" s="122"/>
      <c r="F16" s="122"/>
      <c r="G16" s="122"/>
      <c r="H16" s="123"/>
    </row>
    <row r="17" spans="2:8" ht="19.95" customHeight="1" thickBot="1" x14ac:dyDescent="0.35">
      <c r="C17" s="96" t="s">
        <v>18</v>
      </c>
      <c r="D17" s="117" t="s">
        <v>636</v>
      </c>
      <c r="E17" s="118"/>
      <c r="F17" s="118"/>
      <c r="G17" s="118"/>
      <c r="H17" s="119"/>
    </row>
    <row r="18" spans="2:8" ht="19.95" customHeight="1" thickBot="1" x14ac:dyDescent="0.35">
      <c r="C18" s="96" t="s">
        <v>20</v>
      </c>
      <c r="D18" s="117" t="s">
        <v>637</v>
      </c>
      <c r="E18" s="118"/>
      <c r="F18" s="118"/>
      <c r="G18" s="118"/>
      <c r="H18" s="119"/>
    </row>
    <row r="19" spans="2:8" ht="5.25" customHeight="1" x14ac:dyDescent="0.3">
      <c r="C19" s="12"/>
      <c r="H19" s="13"/>
    </row>
    <row r="20" spans="2:8" ht="25.35" customHeight="1" thickBot="1" x14ac:dyDescent="0.35">
      <c r="B20" s="14"/>
      <c r="C20" s="97" t="s">
        <v>22</v>
      </c>
      <c r="D20" s="98" t="s">
        <v>23</v>
      </c>
      <c r="E20" s="98" t="s">
        <v>24</v>
      </c>
      <c r="F20" s="99" t="s">
        <v>8</v>
      </c>
      <c r="G20" s="98" t="s">
        <v>9</v>
      </c>
      <c r="H20" s="100" t="s">
        <v>10</v>
      </c>
    </row>
    <row r="21" spans="2:8" ht="19.95" customHeight="1" thickBot="1" x14ac:dyDescent="0.35">
      <c r="C21" s="15">
        <v>7.86</v>
      </c>
      <c r="D21" s="16">
        <v>648.79999999999995</v>
      </c>
      <c r="E21" s="16">
        <v>15</v>
      </c>
      <c r="F21" s="16">
        <v>663.8</v>
      </c>
      <c r="G21" s="16">
        <v>0</v>
      </c>
      <c r="H21" s="17">
        <v>663.8</v>
      </c>
    </row>
    <row r="22" spans="2:8" ht="13.05" customHeight="1" thickBot="1" x14ac:dyDescent="0.35"/>
    <row r="23" spans="2:8" ht="19.95" customHeight="1" thickBot="1" x14ac:dyDescent="0.35">
      <c r="C23" s="95" t="s">
        <v>16</v>
      </c>
      <c r="D23" s="120" t="s">
        <v>28</v>
      </c>
      <c r="E23" s="122"/>
      <c r="F23" s="122"/>
      <c r="G23" s="122"/>
      <c r="H23" s="123"/>
    </row>
    <row r="24" spans="2:8" ht="19.95" customHeight="1" thickBot="1" x14ac:dyDescent="0.35">
      <c r="C24" s="96" t="s">
        <v>18</v>
      </c>
      <c r="D24" s="117" t="s">
        <v>638</v>
      </c>
      <c r="E24" s="118"/>
      <c r="F24" s="118"/>
      <c r="G24" s="118"/>
      <c r="H24" s="119"/>
    </row>
    <row r="25" spans="2:8" ht="52.8" customHeight="1" thickBot="1" x14ac:dyDescent="0.35">
      <c r="C25" s="96" t="s">
        <v>20</v>
      </c>
      <c r="D25" s="117" t="s">
        <v>639</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3.69</v>
      </c>
      <c r="D28" s="16">
        <v>490.10599999999999</v>
      </c>
      <c r="E28" s="16">
        <v>4.7169999999999996</v>
      </c>
      <c r="F28" s="16">
        <v>494.82299999999998</v>
      </c>
      <c r="G28" s="16">
        <v>0</v>
      </c>
      <c r="H28" s="17">
        <v>494.82299999999998</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2"/>
      <c r="G34" s="122"/>
      <c r="H34" s="123"/>
    </row>
    <row r="35" spans="2:8" ht="19.95" customHeight="1" thickBot="1" x14ac:dyDescent="0.35">
      <c r="C35" s="103" t="s">
        <v>18</v>
      </c>
      <c r="D35" s="117" t="s">
        <v>60</v>
      </c>
      <c r="E35" s="118"/>
      <c r="F35" s="118"/>
      <c r="G35" s="118"/>
      <c r="H35" s="119"/>
    </row>
    <row r="36" spans="2:8" ht="19.95" customHeight="1" thickBot="1" x14ac:dyDescent="0.35">
      <c r="C36" s="103" t="s">
        <v>20</v>
      </c>
      <c r="D36" s="117" t="s">
        <v>66</v>
      </c>
      <c r="E36" s="118"/>
      <c r="F36" s="118"/>
      <c r="G36" s="118"/>
      <c r="H36" s="119"/>
    </row>
    <row r="37" spans="2:8" ht="12.45" customHeight="1" x14ac:dyDescent="0.3">
      <c r="C37" s="127"/>
      <c r="D37" s="128"/>
      <c r="E37" s="128"/>
      <c r="F37" s="129"/>
      <c r="G37" s="129"/>
      <c r="H37" s="130"/>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54</v>
      </c>
      <c r="E40" s="18">
        <v>0</v>
      </c>
      <c r="F40" s="18">
        <v>54</v>
      </c>
      <c r="G40" s="18">
        <v>0</v>
      </c>
      <c r="H40" s="19">
        <v>54</v>
      </c>
    </row>
    <row r="41" spans="2:8" ht="13.05" customHeight="1" thickBot="1" x14ac:dyDescent="0.35"/>
    <row r="42" spans="2:8" ht="18.45" customHeight="1" thickBot="1" x14ac:dyDescent="0.35">
      <c r="C42" s="124" t="s">
        <v>154</v>
      </c>
      <c r="D42" s="125"/>
      <c r="E42" s="125"/>
      <c r="F42" s="125"/>
      <c r="G42" s="125"/>
      <c r="H42" s="126"/>
    </row>
    <row r="43" spans="2:8" ht="19.5" customHeight="1" thickBot="1" x14ac:dyDescent="0.35"/>
    <row r="44" spans="2:8" ht="18.45" customHeight="1" thickBot="1" x14ac:dyDescent="0.35">
      <c r="C44" s="124" t="s">
        <v>155</v>
      </c>
      <c r="D44" s="125"/>
      <c r="E44" s="125"/>
      <c r="F44" s="125"/>
      <c r="G44" s="125"/>
      <c r="H44" s="126"/>
    </row>
    <row r="45" spans="2:8" ht="19.5" customHeight="1" x14ac:dyDescent="0.3"/>
    <row r="46" spans="2:8" ht="12.45" customHeight="1" x14ac:dyDescent="0.3"/>
    <row r="47" spans="2:8" ht="12.45" customHeight="1" x14ac:dyDescent="0.3"/>
    <row r="48" spans="2:8" ht="12.45" customHeight="1" x14ac:dyDescent="0.3"/>
    <row r="49" spans="3:8" ht="12.45" customHeight="1" x14ac:dyDescent="0.3">
      <c r="C49" s="20"/>
      <c r="D49" s="20"/>
      <c r="E49" s="20"/>
      <c r="F49" s="20"/>
      <c r="G49" s="20"/>
      <c r="H49" s="20"/>
    </row>
    <row r="50" spans="3:8" ht="12.45" customHeight="1" x14ac:dyDescent="0.3"/>
    <row r="51" spans="3:8" ht="12.45" customHeight="1" x14ac:dyDescent="0.3"/>
  </sheetData>
  <mergeCells count="18">
    <mergeCell ref="D17:H17"/>
    <mergeCell ref="D2:E2"/>
    <mergeCell ref="D3:E3"/>
    <mergeCell ref="D6:H6"/>
    <mergeCell ref="C14:H14"/>
    <mergeCell ref="D16:H16"/>
    <mergeCell ref="C44:H44"/>
    <mergeCell ref="D18:H18"/>
    <mergeCell ref="D23:H23"/>
    <mergeCell ref="D24:H24"/>
    <mergeCell ref="D25:H25"/>
    <mergeCell ref="C32:H32"/>
    <mergeCell ref="D34:H34"/>
    <mergeCell ref="D35:H35"/>
    <mergeCell ref="D36:H36"/>
    <mergeCell ref="C37:E37"/>
    <mergeCell ref="F37:H37"/>
    <mergeCell ref="C42:H42"/>
  </mergeCells>
  <printOptions horizontalCentered="1"/>
  <pageMargins left="0.7" right="0.7" top="0.75" bottom="0.75" header="0.3" footer="0.3"/>
  <pageSetup paperSize="9" scale="64"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B2:H51"/>
  <sheetViews>
    <sheetView showGridLines="0" showRowColHeaders="0" workbookViewId="0">
      <selection activeCell="C2" sqref="C2:H5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256</v>
      </c>
      <c r="E3" s="132"/>
      <c r="F3" s="2"/>
    </row>
    <row r="4" spans="3:8" ht="13.05" customHeight="1" x14ac:dyDescent="0.3">
      <c r="C4" s="86" t="s">
        <v>4</v>
      </c>
      <c r="D4" s="1" t="s">
        <v>287</v>
      </c>
      <c r="E4" s="1"/>
      <c r="F4" s="2"/>
    </row>
    <row r="5" spans="3:8" ht="12.45" customHeight="1" x14ac:dyDescent="0.3"/>
    <row r="6" spans="3:8" ht="144.75" customHeight="1" x14ac:dyDescent="0.3">
      <c r="C6" s="101" t="s">
        <v>6</v>
      </c>
      <c r="D6" s="133" t="s">
        <v>1056</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390</v>
      </c>
      <c r="E9" s="3">
        <v>40</v>
      </c>
      <c r="F9" s="4">
        <v>430</v>
      </c>
      <c r="H9" s="5">
        <v>5</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288</v>
      </c>
      <c r="E17" s="118"/>
      <c r="F17" s="118"/>
      <c r="G17" s="118"/>
      <c r="H17" s="119"/>
    </row>
    <row r="18" spans="2:8" ht="19.95" customHeight="1" thickBot="1" x14ac:dyDescent="0.35">
      <c r="C18" s="96" t="s">
        <v>20</v>
      </c>
      <c r="D18" s="117" t="s">
        <v>289</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v>-37.799999999999997</v>
      </c>
      <c r="E21" s="16"/>
      <c r="F21" s="16">
        <v>-37.799999999999997</v>
      </c>
      <c r="G21" s="16">
        <v>40</v>
      </c>
      <c r="H21" s="17">
        <v>2.2000000000000028</v>
      </c>
    </row>
    <row r="22" spans="2:8" ht="19.95" customHeight="1" thickBot="1" x14ac:dyDescent="0.35">
      <c r="C22" s="84"/>
      <c r="D22" s="3"/>
      <c r="E22" s="3"/>
      <c r="F22" s="3"/>
      <c r="G22" s="3"/>
      <c r="H22" s="3"/>
    </row>
    <row r="23" spans="2:8" ht="19.95" customHeight="1" thickBot="1" x14ac:dyDescent="0.35">
      <c r="C23" s="95" t="s">
        <v>16</v>
      </c>
      <c r="D23" s="120" t="s">
        <v>25</v>
      </c>
      <c r="E23" s="122"/>
      <c r="F23" s="122"/>
      <c r="G23" s="122"/>
      <c r="H23" s="123"/>
    </row>
    <row r="24" spans="2:8" ht="19.95" customHeight="1" thickBot="1" x14ac:dyDescent="0.35">
      <c r="C24" s="96" t="s">
        <v>18</v>
      </c>
      <c r="D24" s="117" t="s">
        <v>1087</v>
      </c>
      <c r="E24" s="118"/>
      <c r="F24" s="118"/>
      <c r="G24" s="118"/>
      <c r="H24" s="119"/>
    </row>
    <row r="25" spans="2:8" ht="80.55" customHeight="1" thickBot="1" x14ac:dyDescent="0.35">
      <c r="C25" s="96" t="s">
        <v>20</v>
      </c>
      <c r="D25" s="117" t="s">
        <v>1090</v>
      </c>
      <c r="E25" s="118"/>
      <c r="F25" s="118"/>
      <c r="G25" s="118"/>
      <c r="H25" s="119"/>
    </row>
    <row r="26" spans="2:8" ht="9" customHeight="1" x14ac:dyDescent="0.3">
      <c r="C26" s="12"/>
      <c r="H26" s="13"/>
    </row>
    <row r="27" spans="2:8" ht="28.95" customHeight="1" thickBot="1" x14ac:dyDescent="0.35">
      <c r="C27" s="97" t="s">
        <v>22</v>
      </c>
      <c r="D27" s="98" t="s">
        <v>23</v>
      </c>
      <c r="E27" s="98" t="s">
        <v>24</v>
      </c>
      <c r="F27" s="99" t="s">
        <v>8</v>
      </c>
      <c r="G27" s="98" t="s">
        <v>9</v>
      </c>
      <c r="H27" s="100" t="s">
        <v>10</v>
      </c>
    </row>
    <row r="28" spans="2:8" ht="19.95" customHeight="1" thickBot="1" x14ac:dyDescent="0.35">
      <c r="C28" s="15">
        <v>5</v>
      </c>
      <c r="D28" s="16">
        <v>428</v>
      </c>
      <c r="E28" s="16">
        <v>0</v>
      </c>
      <c r="F28" s="16">
        <v>428</v>
      </c>
      <c r="G28" s="16">
        <v>0</v>
      </c>
      <c r="H28" s="17">
        <v>428</v>
      </c>
    </row>
    <row r="29" spans="2:8" ht="12.45" customHeight="1" x14ac:dyDescent="0.3"/>
    <row r="30" spans="2:8" ht="12.45" customHeight="1" x14ac:dyDescent="0.3"/>
    <row r="31" spans="2:8" ht="7.9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2"/>
      <c r="G34" s="122"/>
      <c r="H34" s="123"/>
    </row>
    <row r="35" spans="2:8" ht="19.95" customHeight="1" thickBot="1" x14ac:dyDescent="0.35">
      <c r="C35" s="103" t="s">
        <v>18</v>
      </c>
      <c r="D35" s="117" t="s">
        <v>60</v>
      </c>
      <c r="E35" s="118"/>
      <c r="F35" s="118"/>
      <c r="G35" s="118"/>
      <c r="H35" s="119"/>
    </row>
    <row r="36" spans="2:8" ht="19.95" customHeight="1" thickBot="1" x14ac:dyDescent="0.35">
      <c r="C36" s="103" t="s">
        <v>20</v>
      </c>
      <c r="D36" s="117" t="s">
        <v>66</v>
      </c>
      <c r="E36" s="118"/>
      <c r="F36" s="118"/>
      <c r="G36" s="118"/>
      <c r="H36" s="119"/>
    </row>
    <row r="37" spans="2:8" ht="12.45" customHeight="1" x14ac:dyDescent="0.3">
      <c r="C37" s="127"/>
      <c r="D37" s="128"/>
      <c r="E37" s="128"/>
      <c r="F37" s="129"/>
      <c r="G37" s="129"/>
      <c r="H37" s="130"/>
    </row>
    <row r="38" spans="2:8" ht="4.9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427.6</v>
      </c>
      <c r="E40" s="18">
        <v>0</v>
      </c>
      <c r="F40" s="18">
        <v>427.6</v>
      </c>
      <c r="G40" s="18">
        <v>0</v>
      </c>
      <c r="H40" s="19">
        <v>427.6</v>
      </c>
    </row>
    <row r="41" spans="2:8" ht="13.05" customHeight="1" thickBot="1" x14ac:dyDescent="0.35"/>
    <row r="42" spans="2:8" ht="18.45" customHeight="1" thickBot="1" x14ac:dyDescent="0.35">
      <c r="C42" s="124" t="s">
        <v>154</v>
      </c>
      <c r="D42" s="125"/>
      <c r="E42" s="125"/>
      <c r="F42" s="125"/>
      <c r="G42" s="125"/>
      <c r="H42" s="126"/>
    </row>
    <row r="43" spans="2:8" ht="19.5" customHeight="1" thickBot="1" x14ac:dyDescent="0.35"/>
    <row r="44" spans="2:8" ht="18.45" customHeight="1" thickBot="1" x14ac:dyDescent="0.35">
      <c r="C44" s="124" t="s">
        <v>155</v>
      </c>
      <c r="D44" s="125"/>
      <c r="E44" s="125"/>
      <c r="F44" s="125"/>
      <c r="G44" s="125"/>
      <c r="H44" s="126"/>
    </row>
    <row r="45" spans="2:8" ht="19.5" customHeight="1" x14ac:dyDescent="0.3"/>
    <row r="46" spans="2:8" ht="12.45" customHeight="1" x14ac:dyDescent="0.3"/>
    <row r="47" spans="2:8" ht="12.45" customHeight="1" x14ac:dyDescent="0.3"/>
    <row r="48" spans="2:8" ht="12.45" customHeight="1" x14ac:dyDescent="0.3"/>
    <row r="49" spans="3:8" ht="12.45" customHeight="1" x14ac:dyDescent="0.3">
      <c r="C49" s="20"/>
      <c r="D49" s="20"/>
      <c r="E49" s="20"/>
      <c r="F49" s="20"/>
      <c r="G49" s="20"/>
      <c r="H49" s="20"/>
    </row>
    <row r="50" spans="3:8" ht="12.45" customHeight="1" x14ac:dyDescent="0.3"/>
    <row r="51" spans="3:8" ht="12.45" customHeight="1" x14ac:dyDescent="0.3"/>
  </sheetData>
  <mergeCells count="18">
    <mergeCell ref="D17:H17"/>
    <mergeCell ref="D2:E2"/>
    <mergeCell ref="D3:E3"/>
    <mergeCell ref="D6:H6"/>
    <mergeCell ref="C14:H14"/>
    <mergeCell ref="D16:H16"/>
    <mergeCell ref="C42:H42"/>
    <mergeCell ref="C44:H44"/>
    <mergeCell ref="D18:H18"/>
    <mergeCell ref="C32:H32"/>
    <mergeCell ref="D34:H34"/>
    <mergeCell ref="D35:H35"/>
    <mergeCell ref="D36:H36"/>
    <mergeCell ref="C37:E37"/>
    <mergeCell ref="F37:H37"/>
    <mergeCell ref="D23:H23"/>
    <mergeCell ref="D24:H24"/>
    <mergeCell ref="D25:H25"/>
  </mergeCells>
  <printOptions horizontalCentered="1"/>
  <pageMargins left="0.7" right="0.7" top="0.75" bottom="0.75" header="0.3" footer="0.3"/>
  <pageSetup paperSize="9" scale="74"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2:H49"/>
  <sheetViews>
    <sheetView showGridLines="0" showRowColHeaders="0" topLeftCell="A6" workbookViewId="0">
      <selection activeCell="C40" sqref="C40:H4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246</v>
      </c>
      <c r="E3" s="132"/>
      <c r="F3" s="2"/>
    </row>
    <row r="4" spans="3:8" ht="13.05" customHeight="1" x14ac:dyDescent="0.3">
      <c r="C4" s="86" t="s">
        <v>4</v>
      </c>
      <c r="D4" s="1" t="s">
        <v>247</v>
      </c>
      <c r="E4" s="1"/>
      <c r="F4" s="2"/>
    </row>
    <row r="5" spans="3:8" ht="12.45" customHeight="1" x14ac:dyDescent="0.3"/>
    <row r="6" spans="3:8" ht="144.75" customHeight="1" x14ac:dyDescent="0.3">
      <c r="C6" s="101" t="s">
        <v>6</v>
      </c>
      <c r="D6" s="133" t="s">
        <v>248</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5341.8</v>
      </c>
      <c r="E9" s="3">
        <v>-2816.6</v>
      </c>
      <c r="F9" s="4">
        <v>2525.2000000000003</v>
      </c>
      <c r="H9" s="5">
        <v>125.84</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249</v>
      </c>
      <c r="E17" s="118"/>
      <c r="F17" s="118"/>
      <c r="G17" s="118"/>
      <c r="H17" s="119"/>
    </row>
    <row r="18" spans="2:8" ht="19.95" customHeight="1" thickBot="1" x14ac:dyDescent="0.35">
      <c r="C18" s="96" t="s">
        <v>20</v>
      </c>
      <c r="D18" s="117" t="s">
        <v>250</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v>
      </c>
      <c r="D21" s="16">
        <v>2</v>
      </c>
      <c r="E21" s="16">
        <v>0</v>
      </c>
      <c r="F21" s="16">
        <v>2</v>
      </c>
      <c r="G21" s="16">
        <v>0</v>
      </c>
      <c r="H21" s="17">
        <v>2</v>
      </c>
    </row>
    <row r="22" spans="2:8" ht="13.05" customHeight="1" thickBot="1" x14ac:dyDescent="0.35"/>
    <row r="23" spans="2:8" ht="19.95" customHeight="1" thickBot="1" x14ac:dyDescent="0.35">
      <c r="C23" s="95" t="s">
        <v>16</v>
      </c>
      <c r="D23" s="120" t="s">
        <v>28</v>
      </c>
      <c r="E23" s="122"/>
      <c r="F23" s="122"/>
      <c r="G23" s="122"/>
      <c r="H23" s="123"/>
    </row>
    <row r="24" spans="2:8" ht="19.95" customHeight="1" thickBot="1" x14ac:dyDescent="0.35">
      <c r="C24" s="96" t="s">
        <v>18</v>
      </c>
      <c r="D24" s="117" t="s">
        <v>251</v>
      </c>
      <c r="E24" s="118"/>
      <c r="F24" s="118"/>
      <c r="G24" s="118"/>
      <c r="H24" s="119"/>
    </row>
    <row r="25" spans="2:8" ht="60" customHeight="1" thickBot="1" x14ac:dyDescent="0.35">
      <c r="C25" s="96" t="s">
        <v>20</v>
      </c>
      <c r="D25" s="117" t="s">
        <v>252</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35.46</v>
      </c>
      <c r="D28" s="16">
        <v>1740.6</v>
      </c>
      <c r="E28" s="16">
        <v>139</v>
      </c>
      <c r="F28" s="16">
        <v>1879.6</v>
      </c>
      <c r="G28" s="16">
        <v>-485</v>
      </c>
      <c r="H28" s="17">
        <v>1394.6</v>
      </c>
    </row>
    <row r="29" spans="2:8" ht="13.05" customHeight="1" thickBot="1" x14ac:dyDescent="0.35"/>
    <row r="30" spans="2:8" ht="19.95" customHeight="1" thickBot="1" x14ac:dyDescent="0.35">
      <c r="C30" s="95" t="s">
        <v>16</v>
      </c>
      <c r="D30" s="120" t="s">
        <v>102</v>
      </c>
      <c r="E30" s="122"/>
      <c r="F30" s="122"/>
      <c r="G30" s="122"/>
      <c r="H30" s="123"/>
    </row>
    <row r="31" spans="2:8" ht="19.95" customHeight="1" thickBot="1" x14ac:dyDescent="0.35">
      <c r="C31" s="96" t="s">
        <v>18</v>
      </c>
      <c r="D31" s="117" t="s">
        <v>253</v>
      </c>
      <c r="E31" s="118"/>
      <c r="F31" s="118"/>
      <c r="G31" s="118"/>
      <c r="H31" s="119"/>
    </row>
    <row r="32" spans="2:8" ht="79.95" customHeight="1" thickBot="1" x14ac:dyDescent="0.35">
      <c r="C32" s="96" t="s">
        <v>20</v>
      </c>
      <c r="D32" s="117" t="s">
        <v>254</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88.38</v>
      </c>
      <c r="D35" s="16">
        <v>2851.8</v>
      </c>
      <c r="E35" s="16">
        <v>608.4</v>
      </c>
      <c r="F35" s="16">
        <v>3460.2000000000003</v>
      </c>
      <c r="G35" s="16">
        <v>-2331.6</v>
      </c>
      <c r="H35" s="17">
        <v>1128.6000000000004</v>
      </c>
    </row>
    <row r="36" spans="2:8" ht="12.45" customHeight="1" x14ac:dyDescent="0.3"/>
    <row r="37" spans="2:8" ht="12.45" customHeight="1" x14ac:dyDescent="0.3"/>
    <row r="38" spans="2:8" ht="18" customHeight="1" x14ac:dyDescent="0.3">
      <c r="C38" s="131" t="s">
        <v>255</v>
      </c>
      <c r="D38" s="131"/>
      <c r="E38" s="131"/>
      <c r="F38" s="131"/>
      <c r="G38" s="131"/>
      <c r="H38" s="131"/>
    </row>
    <row r="39" spans="2:8" ht="18.75" customHeight="1" thickBot="1" x14ac:dyDescent="0.35"/>
    <row r="40" spans="2:8" ht="18.45" customHeight="1" thickBot="1" x14ac:dyDescent="0.35">
      <c r="C40" s="124" t="s">
        <v>154</v>
      </c>
      <c r="D40" s="125"/>
      <c r="E40" s="125"/>
      <c r="F40" s="125"/>
      <c r="G40" s="125"/>
      <c r="H40" s="126"/>
    </row>
    <row r="41" spans="2:8" ht="19.5" customHeight="1" thickBot="1" x14ac:dyDescent="0.35"/>
    <row r="42" spans="2:8" ht="18.45" customHeight="1" thickBot="1" x14ac:dyDescent="0.35">
      <c r="C42" s="124" t="s">
        <v>155</v>
      </c>
      <c r="D42" s="125"/>
      <c r="E42" s="125"/>
      <c r="F42" s="125"/>
      <c r="G42" s="125"/>
      <c r="H42" s="126"/>
    </row>
    <row r="43" spans="2:8" ht="19.5" customHeight="1" x14ac:dyDescent="0.3"/>
    <row r="44" spans="2:8" ht="12.45" customHeight="1" x14ac:dyDescent="0.3"/>
    <row r="45" spans="2:8" ht="12.45" customHeight="1" x14ac:dyDescent="0.3"/>
    <row r="46" spans="2:8" ht="12.45" customHeight="1" x14ac:dyDescent="0.3"/>
    <row r="47" spans="2:8" ht="12.45" customHeight="1" x14ac:dyDescent="0.3">
      <c r="C47" s="20"/>
      <c r="D47" s="20"/>
      <c r="E47" s="20"/>
      <c r="F47" s="20"/>
      <c r="G47" s="20"/>
      <c r="H47" s="20"/>
    </row>
    <row r="48" spans="2:8" ht="12.45" customHeight="1" x14ac:dyDescent="0.3"/>
    <row r="49" ht="12.45" customHeight="1" x14ac:dyDescent="0.3"/>
  </sheetData>
  <mergeCells count="16">
    <mergeCell ref="D17:H17"/>
    <mergeCell ref="D2:E2"/>
    <mergeCell ref="D3:E3"/>
    <mergeCell ref="D6:H6"/>
    <mergeCell ref="C14:H14"/>
    <mergeCell ref="D16:H16"/>
    <mergeCell ref="D32:H32"/>
    <mergeCell ref="C38:H38"/>
    <mergeCell ref="C40:H40"/>
    <mergeCell ref="C42:H42"/>
    <mergeCell ref="D18:H18"/>
    <mergeCell ref="D23:H23"/>
    <mergeCell ref="D24:H24"/>
    <mergeCell ref="D25:H25"/>
    <mergeCell ref="D30:H30"/>
    <mergeCell ref="D31:H31"/>
  </mergeCells>
  <printOptions horizontalCentered="1"/>
  <pageMargins left="0.7" right="0.7" top="0.75" bottom="0.75" header="0.3" footer="0.3"/>
  <pageSetup paperSize="9" scale="64"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fitToPage="1"/>
  </sheetPr>
  <dimension ref="B2:H59"/>
  <sheetViews>
    <sheetView showGridLines="0" showRowColHeaders="0" topLeftCell="B32" workbookViewId="0">
      <selection activeCell="C50" sqref="C50:H5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261</v>
      </c>
      <c r="E3" s="132"/>
      <c r="F3" s="2"/>
    </row>
    <row r="4" spans="3:8" ht="13.05" customHeight="1" x14ac:dyDescent="0.3">
      <c r="C4" s="86" t="s">
        <v>4</v>
      </c>
      <c r="D4" s="1" t="s">
        <v>262</v>
      </c>
      <c r="E4" s="1"/>
      <c r="F4" s="2"/>
    </row>
    <row r="5" spans="3:8" ht="12.45" customHeight="1" x14ac:dyDescent="0.3"/>
    <row r="6" spans="3:8" ht="144.75" customHeight="1" x14ac:dyDescent="0.3">
      <c r="C6" s="101" t="s">
        <v>6</v>
      </c>
      <c r="D6" s="133" t="s">
        <v>1057</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3962.6</v>
      </c>
      <c r="E9" s="3">
        <v>-1408</v>
      </c>
      <c r="F9" s="4">
        <v>2554.6</v>
      </c>
      <c r="H9" s="5">
        <v>49.79</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263</v>
      </c>
      <c r="E17" s="118"/>
      <c r="F17" s="118"/>
      <c r="G17" s="118"/>
      <c r="H17" s="119"/>
    </row>
    <row r="18" spans="2:8" ht="60" customHeight="1" thickBot="1" x14ac:dyDescent="0.35">
      <c r="C18" s="96" t="s">
        <v>20</v>
      </c>
      <c r="D18" s="117" t="s">
        <v>264</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48.15</v>
      </c>
      <c r="D21" s="16">
        <v>2524.1</v>
      </c>
      <c r="E21" s="16">
        <v>440</v>
      </c>
      <c r="F21" s="16">
        <v>2964.1</v>
      </c>
      <c r="G21" s="16">
        <v>-518</v>
      </c>
      <c r="H21" s="17">
        <v>2446.1</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265</v>
      </c>
      <c r="E24" s="118"/>
      <c r="F24" s="118"/>
      <c r="G24" s="118"/>
      <c r="H24" s="119"/>
    </row>
    <row r="25" spans="2:8" ht="92.7" customHeight="1" thickBot="1" x14ac:dyDescent="0.35">
      <c r="C25" s="96" t="s">
        <v>20</v>
      </c>
      <c r="D25" s="117" t="s">
        <v>266</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1.64</v>
      </c>
      <c r="D28" s="16">
        <v>452.5</v>
      </c>
      <c r="E28" s="16">
        <v>546</v>
      </c>
      <c r="F28" s="16">
        <v>998.5</v>
      </c>
      <c r="G28" s="16">
        <v>-890</v>
      </c>
      <c r="H28" s="17">
        <v>108.5</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2"/>
      <c r="G34" s="122"/>
      <c r="H34" s="123"/>
    </row>
    <row r="35" spans="2:8" ht="19.95" customHeight="1" thickBot="1" x14ac:dyDescent="0.35">
      <c r="C35" s="103" t="s">
        <v>18</v>
      </c>
      <c r="D35" s="117" t="s">
        <v>211</v>
      </c>
      <c r="E35" s="118"/>
      <c r="F35" s="118"/>
      <c r="G35" s="118"/>
      <c r="H35" s="119"/>
    </row>
    <row r="36" spans="2:8" ht="19.95" customHeight="1" thickBot="1" x14ac:dyDescent="0.35">
      <c r="C36" s="103" t="s">
        <v>20</v>
      </c>
      <c r="D36" s="117" t="s">
        <v>267</v>
      </c>
      <c r="E36" s="118"/>
      <c r="F36" s="118"/>
      <c r="G36" s="118"/>
      <c r="H36" s="119"/>
    </row>
    <row r="37" spans="2:8" ht="12.45" customHeight="1" x14ac:dyDescent="0.3">
      <c r="C37" s="127"/>
      <c r="D37" s="128"/>
      <c r="E37" s="128"/>
      <c r="F37" s="129"/>
      <c r="G37" s="129"/>
      <c r="H37" s="130"/>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495</v>
      </c>
      <c r="E40" s="18">
        <v>0</v>
      </c>
      <c r="F40" s="18">
        <v>495</v>
      </c>
      <c r="G40" s="18">
        <v>0</v>
      </c>
      <c r="H40" s="19">
        <v>495</v>
      </c>
    </row>
    <row r="41" spans="2:8" ht="13.05" customHeight="1" thickBot="1" x14ac:dyDescent="0.35"/>
    <row r="42" spans="2:8" ht="19.95" customHeight="1" thickBot="1" x14ac:dyDescent="0.35">
      <c r="C42" s="102" t="s">
        <v>16</v>
      </c>
      <c r="D42" s="120" t="s">
        <v>62</v>
      </c>
      <c r="E42" s="121"/>
      <c r="F42" s="122"/>
      <c r="G42" s="122"/>
      <c r="H42" s="123"/>
    </row>
    <row r="43" spans="2:8" ht="19.95" customHeight="1" thickBot="1" x14ac:dyDescent="0.35">
      <c r="C43" s="103" t="s">
        <v>18</v>
      </c>
      <c r="D43" s="117" t="s">
        <v>63</v>
      </c>
      <c r="E43" s="118"/>
      <c r="F43" s="118"/>
      <c r="G43" s="118"/>
      <c r="H43" s="119"/>
    </row>
    <row r="44" spans="2:8" ht="19.95" customHeight="1" thickBot="1" x14ac:dyDescent="0.35">
      <c r="C44" s="103" t="s">
        <v>20</v>
      </c>
      <c r="D44" s="117" t="s">
        <v>268</v>
      </c>
      <c r="E44" s="118"/>
      <c r="F44" s="118"/>
      <c r="G44" s="118"/>
      <c r="H44" s="119"/>
    </row>
    <row r="45" spans="2:8" ht="12.45" customHeight="1" x14ac:dyDescent="0.3">
      <c r="C45" s="127"/>
      <c r="D45" s="128"/>
      <c r="E45" s="128"/>
      <c r="F45" s="129"/>
      <c r="G45" s="129"/>
      <c r="H45" s="130"/>
    </row>
    <row r="46" spans="2:8" ht="5.25" customHeight="1" x14ac:dyDescent="0.3">
      <c r="C46" s="12"/>
      <c r="H46" s="13"/>
    </row>
    <row r="47" spans="2:8" ht="25.35" customHeight="1" thickBot="1" x14ac:dyDescent="0.35">
      <c r="B47" s="14"/>
      <c r="C47" s="104" t="s">
        <v>22</v>
      </c>
      <c r="D47" s="105" t="s">
        <v>23</v>
      </c>
      <c r="E47" s="105" t="s">
        <v>24</v>
      </c>
      <c r="F47" s="106" t="s">
        <v>8</v>
      </c>
      <c r="G47" s="105" t="s">
        <v>9</v>
      </c>
      <c r="H47" s="107" t="s">
        <v>10</v>
      </c>
    </row>
    <row r="48" spans="2:8" ht="19.95" customHeight="1" thickBot="1" x14ac:dyDescent="0.35">
      <c r="C48" s="15"/>
      <c r="D48" s="18">
        <v>0</v>
      </c>
      <c r="E48" s="18">
        <v>355</v>
      </c>
      <c r="F48" s="18">
        <v>355</v>
      </c>
      <c r="G48" s="18">
        <v>0</v>
      </c>
      <c r="H48" s="19">
        <v>355</v>
      </c>
    </row>
    <row r="49" spans="3:8" ht="13.05" customHeight="1" thickBot="1" x14ac:dyDescent="0.35"/>
    <row r="50" spans="3:8" ht="18.45" customHeight="1" thickBot="1" x14ac:dyDescent="0.35">
      <c r="C50" s="124" t="s">
        <v>154</v>
      </c>
      <c r="D50" s="125"/>
      <c r="E50" s="125"/>
      <c r="F50" s="125"/>
      <c r="G50" s="125"/>
      <c r="H50" s="126"/>
    </row>
    <row r="51" spans="3:8" ht="19.5" customHeight="1" thickBot="1" x14ac:dyDescent="0.35"/>
    <row r="52" spans="3:8" ht="18.45" customHeight="1" thickBot="1" x14ac:dyDescent="0.35">
      <c r="C52" s="124" t="s">
        <v>155</v>
      </c>
      <c r="D52" s="125"/>
      <c r="E52" s="125"/>
      <c r="F52" s="125"/>
      <c r="G52" s="125"/>
      <c r="H52" s="126"/>
    </row>
    <row r="53" spans="3:8" ht="19.5" customHeight="1" x14ac:dyDescent="0.3"/>
    <row r="54" spans="3:8" ht="12.45" customHeight="1" x14ac:dyDescent="0.3"/>
    <row r="55" spans="3:8" ht="12.45" customHeight="1" x14ac:dyDescent="0.3"/>
    <row r="56" spans="3:8" ht="12.45" customHeight="1" x14ac:dyDescent="0.3"/>
    <row r="57" spans="3:8" ht="12.45" customHeight="1" x14ac:dyDescent="0.3">
      <c r="C57" s="20"/>
      <c r="D57" s="20"/>
      <c r="E57" s="20"/>
      <c r="F57" s="20"/>
      <c r="G57" s="20"/>
      <c r="H57" s="20"/>
    </row>
    <row r="58" spans="3:8" ht="12.45" customHeight="1" x14ac:dyDescent="0.3"/>
    <row r="59" spans="3:8" ht="12.45" customHeight="1" x14ac:dyDescent="0.3"/>
  </sheetData>
  <mergeCells count="23">
    <mergeCell ref="D17:H17"/>
    <mergeCell ref="D2:E2"/>
    <mergeCell ref="D3:E3"/>
    <mergeCell ref="D6:H6"/>
    <mergeCell ref="C14:H14"/>
    <mergeCell ref="D16:H16"/>
    <mergeCell ref="D43:H43"/>
    <mergeCell ref="D18:H18"/>
    <mergeCell ref="D23:H23"/>
    <mergeCell ref="D24:H24"/>
    <mergeCell ref="D25:H25"/>
    <mergeCell ref="C32:H32"/>
    <mergeCell ref="D34:H34"/>
    <mergeCell ref="D35:H35"/>
    <mergeCell ref="D36:H36"/>
    <mergeCell ref="C37:E37"/>
    <mergeCell ref="F37:H37"/>
    <mergeCell ref="D42:H42"/>
    <mergeCell ref="D44:H44"/>
    <mergeCell ref="C45:E45"/>
    <mergeCell ref="F45:H45"/>
    <mergeCell ref="C50:H50"/>
    <mergeCell ref="C52:H52"/>
  </mergeCells>
  <printOptions horizontalCentered="1"/>
  <pageMargins left="0.7" right="0.7" top="0.75" bottom="0.75" header="0.3" footer="0.3"/>
  <pageSetup paperSize="9" scale="64"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9">
    <pageSetUpPr fitToPage="1"/>
  </sheetPr>
  <dimension ref="B2:H51"/>
  <sheetViews>
    <sheetView showGridLines="0" showRowColHeaders="0" topLeftCell="A28" workbookViewId="0">
      <selection activeCell="D6" sqref="D6:H6"/>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225</v>
      </c>
      <c r="E3" s="132"/>
      <c r="F3" s="2"/>
    </row>
    <row r="4" spans="3:8" ht="13.05" customHeight="1" x14ac:dyDescent="0.3">
      <c r="C4" s="86" t="s">
        <v>4</v>
      </c>
      <c r="D4" s="1" t="s">
        <v>578</v>
      </c>
      <c r="E4" s="1"/>
      <c r="F4" s="2"/>
    </row>
    <row r="5" spans="3:8" ht="12.45" customHeight="1" x14ac:dyDescent="0.3"/>
    <row r="6" spans="3:8" ht="144.75" customHeight="1" x14ac:dyDescent="0.3">
      <c r="C6" s="101" t="s">
        <v>6</v>
      </c>
      <c r="D6" s="133" t="s">
        <v>1058</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2496.3000000000002</v>
      </c>
      <c r="E9" s="3">
        <v>-716.6</v>
      </c>
      <c r="F9" s="4">
        <v>1779.7000000000003</v>
      </c>
      <c r="H9" s="5">
        <v>16</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579</v>
      </c>
      <c r="E17" s="118"/>
      <c r="F17" s="118"/>
      <c r="G17" s="118"/>
      <c r="H17" s="119"/>
    </row>
    <row r="18" spans="2:8" ht="60" customHeight="1" thickBot="1" x14ac:dyDescent="0.35">
      <c r="C18" s="96" t="s">
        <v>20</v>
      </c>
      <c r="D18" s="117" t="s">
        <v>580</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8</v>
      </c>
      <c r="D21" s="16">
        <v>701.6</v>
      </c>
      <c r="E21" s="16">
        <v>762.3</v>
      </c>
      <c r="F21" s="16">
        <v>1463.9</v>
      </c>
      <c r="G21" s="16">
        <v>-645.5</v>
      </c>
      <c r="H21" s="17">
        <v>818.40000000000009</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581</v>
      </c>
      <c r="E24" s="118"/>
      <c r="F24" s="118"/>
      <c r="G24" s="118"/>
      <c r="H24" s="119"/>
    </row>
    <row r="25" spans="2:8" ht="92.7" customHeight="1" thickBot="1" x14ac:dyDescent="0.35">
      <c r="C25" s="96" t="s">
        <v>20</v>
      </c>
      <c r="D25" s="117" t="s">
        <v>582</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8</v>
      </c>
      <c r="D28" s="16">
        <v>433.8</v>
      </c>
      <c r="E28" s="16">
        <v>598.6</v>
      </c>
      <c r="F28" s="16">
        <v>1032.4000000000001</v>
      </c>
      <c r="G28" s="16">
        <v>-71.099999999999994</v>
      </c>
      <c r="H28" s="17">
        <v>961.30000000000007</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2"/>
      <c r="G34" s="122"/>
      <c r="H34" s="123"/>
    </row>
    <row r="35" spans="2:8" ht="19.95" customHeight="1" thickBot="1" x14ac:dyDescent="0.35">
      <c r="C35" s="103" t="s">
        <v>18</v>
      </c>
      <c r="D35" s="117" t="s">
        <v>63</v>
      </c>
      <c r="E35" s="118"/>
      <c r="F35" s="118"/>
      <c r="G35" s="118"/>
      <c r="H35" s="119"/>
    </row>
    <row r="36" spans="2:8" ht="19.95" customHeight="1" thickBot="1" x14ac:dyDescent="0.35">
      <c r="C36" s="103" t="s">
        <v>20</v>
      </c>
      <c r="D36" s="117" t="s">
        <v>583</v>
      </c>
      <c r="E36" s="118"/>
      <c r="F36" s="118"/>
      <c r="G36" s="118"/>
      <c r="H36" s="119"/>
    </row>
    <row r="37" spans="2:8" ht="12.45" customHeight="1" x14ac:dyDescent="0.3">
      <c r="C37" s="127"/>
      <c r="D37" s="128"/>
      <c r="E37" s="128"/>
      <c r="F37" s="129"/>
      <c r="G37" s="129"/>
      <c r="H37" s="130"/>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0</v>
      </c>
      <c r="E40" s="18">
        <v>75</v>
      </c>
      <c r="F40" s="18">
        <v>75</v>
      </c>
      <c r="G40" s="18">
        <v>0</v>
      </c>
      <c r="H40" s="19">
        <v>75</v>
      </c>
    </row>
    <row r="41" spans="2:8" ht="13.05" customHeight="1" thickBot="1" x14ac:dyDescent="0.35"/>
    <row r="42" spans="2:8" ht="18.45" customHeight="1" thickBot="1" x14ac:dyDescent="0.35">
      <c r="C42" s="124" t="s">
        <v>154</v>
      </c>
      <c r="D42" s="125"/>
      <c r="E42" s="125"/>
      <c r="F42" s="125"/>
      <c r="G42" s="125"/>
      <c r="H42" s="126"/>
    </row>
    <row r="43" spans="2:8" ht="19.5" customHeight="1" thickBot="1" x14ac:dyDescent="0.35"/>
    <row r="44" spans="2:8" ht="18.45" customHeight="1" thickBot="1" x14ac:dyDescent="0.35">
      <c r="C44" s="124" t="s">
        <v>155</v>
      </c>
      <c r="D44" s="125"/>
      <c r="E44" s="125"/>
      <c r="F44" s="125"/>
      <c r="G44" s="125"/>
      <c r="H44" s="126"/>
    </row>
    <row r="45" spans="2:8" ht="19.5" customHeight="1" x14ac:dyDescent="0.3"/>
    <row r="46" spans="2:8" ht="12.45" customHeight="1" x14ac:dyDescent="0.3"/>
    <row r="47" spans="2:8" ht="12.45" customHeight="1" x14ac:dyDescent="0.3"/>
    <row r="48" spans="2:8" ht="12.45" customHeight="1" x14ac:dyDescent="0.3"/>
    <row r="49" spans="3:8" ht="12.45" customHeight="1" x14ac:dyDescent="0.3">
      <c r="C49" s="20"/>
      <c r="D49" s="20"/>
      <c r="E49" s="20"/>
      <c r="F49" s="20"/>
      <c r="G49" s="20"/>
      <c r="H49" s="20"/>
    </row>
    <row r="50" spans="3:8" ht="12.45" customHeight="1" x14ac:dyDescent="0.3"/>
    <row r="51" spans="3:8" ht="12.45" customHeight="1" x14ac:dyDescent="0.3"/>
  </sheetData>
  <mergeCells count="18">
    <mergeCell ref="D17:H17"/>
    <mergeCell ref="D2:E2"/>
    <mergeCell ref="D3:E3"/>
    <mergeCell ref="D6:H6"/>
    <mergeCell ref="C14:H14"/>
    <mergeCell ref="D16:H16"/>
    <mergeCell ref="C44:H44"/>
    <mergeCell ref="D18:H18"/>
    <mergeCell ref="D23:H23"/>
    <mergeCell ref="D24:H24"/>
    <mergeCell ref="D25:H25"/>
    <mergeCell ref="C32:H32"/>
    <mergeCell ref="D34:H34"/>
    <mergeCell ref="D35:H35"/>
    <mergeCell ref="D36:H36"/>
    <mergeCell ref="C37:E37"/>
    <mergeCell ref="F37:H37"/>
    <mergeCell ref="C42:H42"/>
  </mergeCells>
  <printOptions horizontalCentered="1"/>
  <pageMargins left="0.7" right="0.7" top="0.75" bottom="0.75" header="0.3" footer="0.3"/>
  <pageSetup paperSize="9" scale="64"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20">
    <pageSetUpPr fitToPage="1"/>
  </sheetPr>
  <dimension ref="B2:H51"/>
  <sheetViews>
    <sheetView showGridLines="0" showRowColHeaders="0" workbookViewId="0">
      <selection activeCell="C35" sqref="C35:H3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225</v>
      </c>
      <c r="E3" s="132"/>
      <c r="F3" s="2"/>
    </row>
    <row r="4" spans="3:8" ht="13.05" customHeight="1" x14ac:dyDescent="0.3">
      <c r="C4" s="86" t="s">
        <v>4</v>
      </c>
      <c r="D4" s="1" t="s">
        <v>725</v>
      </c>
      <c r="E4" s="1"/>
      <c r="F4" s="2"/>
    </row>
    <row r="5" spans="3:8" ht="12.45" customHeight="1" x14ac:dyDescent="0.3"/>
    <row r="6" spans="3:8" ht="144.75" customHeight="1" x14ac:dyDescent="0.3">
      <c r="C6" s="101" t="s">
        <v>6</v>
      </c>
      <c r="D6" s="133" t="s">
        <v>726</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720.42499999999995</v>
      </c>
      <c r="E9" s="3">
        <v>-300</v>
      </c>
      <c r="F9" s="4">
        <v>420.42499999999995</v>
      </c>
      <c r="H9" s="5">
        <v>2</v>
      </c>
    </row>
    <row r="10" spans="3:8" ht="7.5" customHeight="1" x14ac:dyDescent="0.3">
      <c r="C10" s="88"/>
      <c r="F10" s="6"/>
      <c r="H10" s="7"/>
    </row>
    <row r="11" spans="3:8" ht="12.75" customHeight="1" thickBot="1" x14ac:dyDescent="0.35">
      <c r="C11" s="89" t="s">
        <v>13</v>
      </c>
      <c r="D11" s="8"/>
      <c r="E11" s="9"/>
      <c r="F11" s="10">
        <v>-300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727</v>
      </c>
      <c r="E17" s="118"/>
      <c r="F17" s="118"/>
      <c r="G17" s="118"/>
      <c r="H17" s="119"/>
    </row>
    <row r="18" spans="2:8" ht="52.8" customHeight="1" thickBot="1" x14ac:dyDescent="0.35">
      <c r="C18" s="96" t="s">
        <v>20</v>
      </c>
      <c r="D18" s="117" t="s">
        <v>728</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v>
      </c>
      <c r="D21" s="16">
        <v>632.4</v>
      </c>
      <c r="E21" s="16">
        <v>88.025000000000006</v>
      </c>
      <c r="F21" s="16">
        <v>720.42499999999995</v>
      </c>
      <c r="G21" s="16">
        <v>-300</v>
      </c>
      <c r="H21" s="17">
        <v>420.42499999999995</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2"/>
      <c r="G27" s="122"/>
      <c r="H27" s="123"/>
    </row>
    <row r="28" spans="2:8" ht="19.95" customHeight="1" thickBot="1" x14ac:dyDescent="0.35">
      <c r="C28" s="103" t="s">
        <v>18</v>
      </c>
      <c r="D28" s="117" t="s">
        <v>60</v>
      </c>
      <c r="E28" s="118"/>
      <c r="F28" s="118"/>
      <c r="G28" s="118"/>
      <c r="H28" s="119"/>
    </row>
    <row r="29" spans="2:8" ht="19.95" customHeight="1" thickBot="1" x14ac:dyDescent="0.35">
      <c r="C29" s="103" t="s">
        <v>20</v>
      </c>
      <c r="D29" s="117" t="s">
        <v>66</v>
      </c>
      <c r="E29" s="118"/>
      <c r="F29" s="118"/>
      <c r="G29" s="118"/>
      <c r="H29" s="119"/>
    </row>
    <row r="30" spans="2:8" ht="12.45" customHeight="1" x14ac:dyDescent="0.3">
      <c r="C30" s="127"/>
      <c r="D30" s="128"/>
      <c r="E30" s="128"/>
      <c r="F30" s="129"/>
      <c r="G30" s="129"/>
      <c r="H30" s="130"/>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2:8" ht="19.95" customHeight="1" thickBot="1" x14ac:dyDescent="0.35">
      <c r="C33" s="15">
        <v>0</v>
      </c>
      <c r="D33" s="18">
        <v>493.1</v>
      </c>
      <c r="E33" s="18">
        <v>0</v>
      </c>
      <c r="F33" s="18">
        <v>493.1</v>
      </c>
      <c r="G33" s="18">
        <v>0</v>
      </c>
      <c r="H33" s="19">
        <v>493.1</v>
      </c>
    </row>
    <row r="34" spans="2:8" ht="13.05" customHeight="1" thickBot="1" x14ac:dyDescent="0.35"/>
    <row r="35" spans="2:8" ht="18.45" customHeight="1" thickBot="1" x14ac:dyDescent="0.35">
      <c r="C35" s="124" t="s">
        <v>154</v>
      </c>
      <c r="D35" s="125"/>
      <c r="E35" s="125"/>
      <c r="F35" s="125"/>
      <c r="G35" s="125"/>
      <c r="H35" s="126"/>
    </row>
    <row r="36" spans="2:8" ht="19.5" customHeight="1" thickBot="1" x14ac:dyDescent="0.35"/>
    <row r="37" spans="2:8" ht="18.45" customHeight="1" thickBot="1" x14ac:dyDescent="0.35">
      <c r="C37" s="124" t="s">
        <v>88</v>
      </c>
      <c r="D37" s="125"/>
      <c r="E37" s="125"/>
      <c r="F37" s="125"/>
      <c r="G37" s="125"/>
      <c r="H37" s="126"/>
    </row>
    <row r="38" spans="2:8" ht="19.5" customHeight="1" thickBot="1" x14ac:dyDescent="0.35"/>
    <row r="39" spans="2:8" ht="19.95" customHeight="1" thickBot="1" x14ac:dyDescent="0.35">
      <c r="C39" s="111" t="s">
        <v>16</v>
      </c>
      <c r="D39" s="120" t="s">
        <v>89</v>
      </c>
      <c r="E39" s="121"/>
      <c r="F39" s="122"/>
      <c r="G39" s="122"/>
      <c r="H39" s="123"/>
    </row>
    <row r="40" spans="2:8" ht="19.95" customHeight="1" thickBot="1" x14ac:dyDescent="0.35">
      <c r="C40" s="112" t="s">
        <v>18</v>
      </c>
      <c r="D40" s="117" t="s">
        <v>729</v>
      </c>
      <c r="E40" s="118"/>
      <c r="F40" s="118"/>
      <c r="G40" s="118"/>
      <c r="H40" s="119"/>
    </row>
    <row r="41" spans="2:8" ht="19.95" customHeight="1" thickBot="1" x14ac:dyDescent="0.35">
      <c r="C41" s="112" t="s">
        <v>20</v>
      </c>
      <c r="D41" s="117" t="s">
        <v>1059</v>
      </c>
      <c r="E41" s="118"/>
      <c r="F41" s="118"/>
      <c r="G41" s="118"/>
      <c r="H41" s="119"/>
    </row>
    <row r="42" spans="2:8" ht="5.25" customHeight="1" x14ac:dyDescent="0.3">
      <c r="C42" s="12"/>
      <c r="H42" s="13"/>
    </row>
    <row r="43" spans="2:8" ht="25.35" customHeight="1" thickBot="1" x14ac:dyDescent="0.35">
      <c r="B43" s="14"/>
      <c r="C43" s="113" t="s">
        <v>22</v>
      </c>
      <c r="D43" s="114" t="s">
        <v>23</v>
      </c>
      <c r="E43" s="114" t="s">
        <v>24</v>
      </c>
      <c r="F43" s="115" t="s">
        <v>8</v>
      </c>
      <c r="G43" s="114" t="s">
        <v>9</v>
      </c>
      <c r="H43" s="116" t="s">
        <v>10</v>
      </c>
    </row>
    <row r="44" spans="2:8" ht="19.95" customHeight="1" thickBot="1" x14ac:dyDescent="0.35">
      <c r="C44" s="15">
        <v>0</v>
      </c>
      <c r="D44" s="16">
        <v>0</v>
      </c>
      <c r="E44" s="16">
        <v>0</v>
      </c>
      <c r="F44" s="16">
        <v>0</v>
      </c>
      <c r="G44" s="16">
        <v>-300</v>
      </c>
      <c r="H44" s="17">
        <v>-300</v>
      </c>
    </row>
    <row r="45" spans="2:8" ht="12.45" customHeight="1" x14ac:dyDescent="0.3"/>
    <row r="46" spans="2:8" ht="12.45" customHeight="1" x14ac:dyDescent="0.3"/>
    <row r="47" spans="2:8" ht="12.45" customHeight="1" x14ac:dyDescent="0.3"/>
    <row r="48" spans="2:8" ht="12.45" customHeight="1" x14ac:dyDescent="0.3"/>
    <row r="49" spans="3:8" ht="12.45" customHeight="1" x14ac:dyDescent="0.3">
      <c r="C49" s="20"/>
      <c r="D49" s="20"/>
      <c r="E49" s="20"/>
      <c r="F49" s="20"/>
      <c r="G49" s="20"/>
      <c r="H49" s="20"/>
    </row>
    <row r="50" spans="3:8" ht="12.45" customHeight="1" x14ac:dyDescent="0.3"/>
    <row r="51" spans="3:8" ht="12.45" customHeight="1" x14ac:dyDescent="0.3"/>
  </sheetData>
  <mergeCells count="18">
    <mergeCell ref="C30:E30"/>
    <mergeCell ref="F30:H30"/>
    <mergeCell ref="D2:E2"/>
    <mergeCell ref="D3:E3"/>
    <mergeCell ref="D6:H6"/>
    <mergeCell ref="C14:H14"/>
    <mergeCell ref="D16:H16"/>
    <mergeCell ref="D17:H17"/>
    <mergeCell ref="D18:H18"/>
    <mergeCell ref="C25:H25"/>
    <mergeCell ref="D27:H27"/>
    <mergeCell ref="D28:H28"/>
    <mergeCell ref="D29:H29"/>
    <mergeCell ref="C35:H35"/>
    <mergeCell ref="C37:H37"/>
    <mergeCell ref="D39:H39"/>
    <mergeCell ref="D40:H40"/>
    <mergeCell ref="D41:H41"/>
  </mergeCells>
  <printOptions horizontalCentered="1"/>
  <pageMargins left="0.7" right="0.7" top="0.75" bottom="0.75" header="0.3" footer="0.3"/>
  <pageSetup paperSize="9" scale="64"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pageSetUpPr fitToPage="1"/>
  </sheetPr>
  <dimension ref="B2:H100"/>
  <sheetViews>
    <sheetView showGridLines="0" showRowColHeaders="0" topLeftCell="A63" workbookViewId="0">
      <selection activeCell="C86" sqref="C86:H93"/>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225</v>
      </c>
      <c r="E3" s="132"/>
      <c r="F3" s="2"/>
    </row>
    <row r="4" spans="3:8" ht="13.05" customHeight="1" x14ac:dyDescent="0.3">
      <c r="C4" s="86" t="s">
        <v>4</v>
      </c>
      <c r="D4" s="1" t="s">
        <v>226</v>
      </c>
      <c r="E4" s="1"/>
      <c r="F4" s="2"/>
    </row>
    <row r="5" spans="3:8" ht="12.45" customHeight="1" x14ac:dyDescent="0.3"/>
    <row r="6" spans="3:8" ht="144.75" customHeight="1" x14ac:dyDescent="0.3">
      <c r="C6" s="101" t="s">
        <v>6</v>
      </c>
      <c r="D6" s="133" t="s">
        <v>227</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5769</v>
      </c>
      <c r="E9" s="3">
        <v>-940.80000000000007</v>
      </c>
      <c r="F9" s="4">
        <v>4828.2</v>
      </c>
      <c r="H9" s="5">
        <v>94.66</v>
      </c>
    </row>
    <row r="10" spans="3:8" ht="7.5" customHeight="1" x14ac:dyDescent="0.3">
      <c r="C10" s="88"/>
      <c r="F10" s="6"/>
      <c r="H10" s="7"/>
    </row>
    <row r="11" spans="3:8" ht="12.75" customHeight="1" thickBot="1" x14ac:dyDescent="0.35">
      <c r="C11" s="89" t="s">
        <v>13</v>
      </c>
      <c r="D11" s="8"/>
      <c r="E11" s="9"/>
      <c r="F11" s="10">
        <v>-34</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228</v>
      </c>
      <c r="E17" s="118"/>
      <c r="F17" s="118"/>
      <c r="G17" s="118"/>
      <c r="H17" s="119"/>
    </row>
    <row r="18" spans="2:8" ht="72.75" customHeight="1" thickBot="1" x14ac:dyDescent="0.35">
      <c r="C18" s="96" t="s">
        <v>20</v>
      </c>
      <c r="D18" s="117" t="s">
        <v>229</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c r="E21" s="16">
        <v>209</v>
      </c>
      <c r="F21" s="16">
        <v>209</v>
      </c>
      <c r="G21" s="16"/>
      <c r="H21" s="17">
        <v>209</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230</v>
      </c>
      <c r="E24" s="118"/>
      <c r="F24" s="118"/>
      <c r="G24" s="118"/>
      <c r="H24" s="119"/>
    </row>
    <row r="25" spans="2:8" ht="100.05" customHeight="1" thickBot="1" x14ac:dyDescent="0.35">
      <c r="C25" s="96" t="s">
        <v>20</v>
      </c>
      <c r="D25" s="117" t="s">
        <v>231</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17.77</v>
      </c>
      <c r="D28" s="16">
        <v>626.20000000000005</v>
      </c>
      <c r="E28" s="16">
        <v>754.9</v>
      </c>
      <c r="F28" s="16">
        <v>1381.1</v>
      </c>
      <c r="G28" s="16">
        <v>-94.4</v>
      </c>
      <c r="H28" s="17">
        <v>1286.6999999999998</v>
      </c>
    </row>
    <row r="29" spans="2:8" ht="13.05" customHeight="1" thickBot="1" x14ac:dyDescent="0.35"/>
    <row r="30" spans="2:8" ht="19.95" customHeight="1" thickBot="1" x14ac:dyDescent="0.35">
      <c r="C30" s="95" t="s">
        <v>16</v>
      </c>
      <c r="D30" s="120" t="s">
        <v>28</v>
      </c>
      <c r="E30" s="122"/>
      <c r="F30" s="122"/>
      <c r="G30" s="122"/>
      <c r="H30" s="123"/>
    </row>
    <row r="31" spans="2:8" ht="19.95" customHeight="1" thickBot="1" x14ac:dyDescent="0.35">
      <c r="C31" s="96" t="s">
        <v>18</v>
      </c>
      <c r="D31" s="117" t="s">
        <v>232</v>
      </c>
      <c r="E31" s="118"/>
      <c r="F31" s="118"/>
      <c r="G31" s="118"/>
      <c r="H31" s="119"/>
    </row>
    <row r="32" spans="2:8" ht="60" customHeight="1" thickBot="1" x14ac:dyDescent="0.35">
      <c r="C32" s="96" t="s">
        <v>20</v>
      </c>
      <c r="D32" s="117" t="s">
        <v>233</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0</v>
      </c>
      <c r="D35" s="16">
        <v>0</v>
      </c>
      <c r="E35" s="16">
        <v>105.3</v>
      </c>
      <c r="F35" s="16">
        <v>105.3</v>
      </c>
      <c r="G35" s="16">
        <v>-26.5</v>
      </c>
      <c r="H35" s="17">
        <v>78.8</v>
      </c>
    </row>
    <row r="36" spans="2:8" ht="13.05" customHeight="1" thickBot="1" x14ac:dyDescent="0.35"/>
    <row r="37" spans="2:8" ht="19.95" customHeight="1" thickBot="1" x14ac:dyDescent="0.35">
      <c r="C37" s="95" t="s">
        <v>16</v>
      </c>
      <c r="D37" s="120" t="s">
        <v>102</v>
      </c>
      <c r="E37" s="122"/>
      <c r="F37" s="122"/>
      <c r="G37" s="122"/>
      <c r="H37" s="123"/>
    </row>
    <row r="38" spans="2:8" ht="19.95" customHeight="1" thickBot="1" x14ac:dyDescent="0.35">
      <c r="C38" s="96" t="s">
        <v>18</v>
      </c>
      <c r="D38" s="117" t="s">
        <v>234</v>
      </c>
      <c r="E38" s="118"/>
      <c r="F38" s="118"/>
      <c r="G38" s="118"/>
      <c r="H38" s="119"/>
    </row>
    <row r="39" spans="2:8" ht="79.95" customHeight="1" thickBot="1" x14ac:dyDescent="0.35">
      <c r="C39" s="96" t="s">
        <v>20</v>
      </c>
      <c r="D39" s="117" t="s">
        <v>235</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13.57</v>
      </c>
      <c r="D42" s="16">
        <v>537.70000000000005</v>
      </c>
      <c r="E42" s="16">
        <v>205.6</v>
      </c>
      <c r="F42" s="16">
        <v>743.30000000000007</v>
      </c>
      <c r="G42" s="16">
        <v>-395.8</v>
      </c>
      <c r="H42" s="17">
        <v>347.50000000000006</v>
      </c>
    </row>
    <row r="43" spans="2:8" ht="13.05" customHeight="1" thickBot="1" x14ac:dyDescent="0.35"/>
    <row r="44" spans="2:8" ht="19.95" customHeight="1" thickBot="1" x14ac:dyDescent="0.35">
      <c r="C44" s="95" t="s">
        <v>16</v>
      </c>
      <c r="D44" s="120" t="s">
        <v>31</v>
      </c>
      <c r="E44" s="122"/>
      <c r="F44" s="122"/>
      <c r="G44" s="122"/>
      <c r="H44" s="123"/>
    </row>
    <row r="45" spans="2:8" ht="19.95" customHeight="1" thickBot="1" x14ac:dyDescent="0.35">
      <c r="C45" s="96" t="s">
        <v>18</v>
      </c>
      <c r="D45" s="117" t="s">
        <v>236</v>
      </c>
      <c r="E45" s="118"/>
      <c r="F45" s="118"/>
      <c r="G45" s="118"/>
      <c r="H45" s="119"/>
    </row>
    <row r="46" spans="2:8" ht="100.05" customHeight="1" thickBot="1" x14ac:dyDescent="0.35">
      <c r="C46" s="96" t="s">
        <v>20</v>
      </c>
      <c r="D46" s="117" t="s">
        <v>237</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41.81</v>
      </c>
      <c r="D49" s="16">
        <v>1574.2</v>
      </c>
      <c r="E49" s="16">
        <v>378.6</v>
      </c>
      <c r="F49" s="16">
        <v>1952.8000000000002</v>
      </c>
      <c r="G49" s="16">
        <v>-104.1</v>
      </c>
      <c r="H49" s="17">
        <v>1848.7000000000003</v>
      </c>
    </row>
    <row r="50" spans="2:8" ht="13.05" customHeight="1" thickBot="1" x14ac:dyDescent="0.35"/>
    <row r="51" spans="2:8" ht="19.95" customHeight="1" thickBot="1" x14ac:dyDescent="0.35">
      <c r="C51" s="95" t="s">
        <v>16</v>
      </c>
      <c r="D51" s="120" t="s">
        <v>34</v>
      </c>
      <c r="E51" s="122"/>
      <c r="F51" s="122"/>
      <c r="G51" s="122"/>
      <c r="H51" s="123"/>
    </row>
    <row r="52" spans="2:8" ht="19.95" customHeight="1" thickBot="1" x14ac:dyDescent="0.35">
      <c r="C52" s="96" t="s">
        <v>18</v>
      </c>
      <c r="D52" s="117" t="s">
        <v>238</v>
      </c>
      <c r="E52" s="118"/>
      <c r="F52" s="118"/>
      <c r="G52" s="118"/>
      <c r="H52" s="119"/>
    </row>
    <row r="53" spans="2:8" ht="52.8" customHeight="1" thickBot="1" x14ac:dyDescent="0.35">
      <c r="C53" s="96" t="s">
        <v>20</v>
      </c>
      <c r="D53" s="117" t="s">
        <v>239</v>
      </c>
      <c r="E53" s="118"/>
      <c r="F53" s="118"/>
      <c r="G53" s="118"/>
      <c r="H53" s="119"/>
    </row>
    <row r="54" spans="2:8" ht="5.25" customHeight="1" x14ac:dyDescent="0.3">
      <c r="C54" s="12"/>
      <c r="H54" s="13"/>
    </row>
    <row r="55" spans="2:8" ht="25.35" customHeight="1" thickBot="1" x14ac:dyDescent="0.35">
      <c r="B55" s="14"/>
      <c r="C55" s="97" t="s">
        <v>22</v>
      </c>
      <c r="D55" s="98" t="s">
        <v>23</v>
      </c>
      <c r="E55" s="98" t="s">
        <v>24</v>
      </c>
      <c r="F55" s="99" t="s">
        <v>8</v>
      </c>
      <c r="G55" s="98" t="s">
        <v>9</v>
      </c>
      <c r="H55" s="100" t="s">
        <v>10</v>
      </c>
    </row>
    <row r="56" spans="2:8" ht="19.95" customHeight="1" thickBot="1" x14ac:dyDescent="0.35">
      <c r="C56" s="15">
        <v>6.32</v>
      </c>
      <c r="D56" s="16">
        <v>438.3</v>
      </c>
      <c r="E56" s="16">
        <v>12.3</v>
      </c>
      <c r="F56" s="16">
        <v>450.6</v>
      </c>
      <c r="G56" s="16">
        <v>0</v>
      </c>
      <c r="H56" s="17">
        <v>450.6</v>
      </c>
    </row>
    <row r="57" spans="2:8" ht="13.05" customHeight="1" thickBot="1" x14ac:dyDescent="0.35"/>
    <row r="58" spans="2:8" ht="19.95" customHeight="1" thickBot="1" x14ac:dyDescent="0.35">
      <c r="C58" s="95" t="s">
        <v>16</v>
      </c>
      <c r="D58" s="120" t="s">
        <v>151</v>
      </c>
      <c r="E58" s="122"/>
      <c r="F58" s="122"/>
      <c r="G58" s="122"/>
      <c r="H58" s="123"/>
    </row>
    <row r="59" spans="2:8" ht="19.95" customHeight="1" thickBot="1" x14ac:dyDescent="0.35">
      <c r="C59" s="96" t="s">
        <v>18</v>
      </c>
      <c r="D59" s="117" t="s">
        <v>240</v>
      </c>
      <c r="E59" s="118"/>
      <c r="F59" s="118"/>
      <c r="G59" s="118"/>
      <c r="H59" s="119"/>
    </row>
    <row r="60" spans="2:8" ht="40.049999999999997" customHeight="1" thickBot="1" x14ac:dyDescent="0.35">
      <c r="C60" s="96" t="s">
        <v>20</v>
      </c>
      <c r="D60" s="117" t="s">
        <v>241</v>
      </c>
      <c r="E60" s="118"/>
      <c r="F60" s="118"/>
      <c r="G60" s="118"/>
      <c r="H60" s="119"/>
    </row>
    <row r="61" spans="2:8" ht="5.25" customHeight="1" x14ac:dyDescent="0.3">
      <c r="C61" s="12"/>
      <c r="H61" s="13"/>
    </row>
    <row r="62" spans="2:8" ht="25.35" customHeight="1" thickBot="1" x14ac:dyDescent="0.35">
      <c r="B62" s="14"/>
      <c r="C62" s="97" t="s">
        <v>22</v>
      </c>
      <c r="D62" s="98" t="s">
        <v>23</v>
      </c>
      <c r="E62" s="98" t="s">
        <v>24</v>
      </c>
      <c r="F62" s="99" t="s">
        <v>8</v>
      </c>
      <c r="G62" s="98" t="s">
        <v>9</v>
      </c>
      <c r="H62" s="100" t="s">
        <v>10</v>
      </c>
    </row>
    <row r="63" spans="2:8" ht="19.95" customHeight="1" thickBot="1" x14ac:dyDescent="0.35">
      <c r="C63" s="15">
        <v>15.19</v>
      </c>
      <c r="D63" s="16">
        <v>604.29999999999995</v>
      </c>
      <c r="E63" s="16">
        <v>322.60000000000002</v>
      </c>
      <c r="F63" s="16">
        <v>926.9</v>
      </c>
      <c r="G63" s="16">
        <v>-320</v>
      </c>
      <c r="H63" s="17">
        <v>606.9</v>
      </c>
    </row>
    <row r="64" spans="2:8" ht="12.45" customHeight="1" x14ac:dyDescent="0.3"/>
    <row r="65" spans="2:8" ht="12.45" customHeight="1" x14ac:dyDescent="0.3"/>
    <row r="66" spans="2:8" ht="8.25" customHeight="1" x14ac:dyDescent="0.3"/>
    <row r="67" spans="2:8" ht="18" customHeight="1" x14ac:dyDescent="0.3">
      <c r="C67" s="131" t="s">
        <v>58</v>
      </c>
      <c r="D67" s="131"/>
      <c r="E67" s="131"/>
      <c r="F67" s="131"/>
      <c r="G67" s="131"/>
      <c r="H67" s="131"/>
    </row>
    <row r="68" spans="2:8" ht="18.75" customHeight="1" thickBot="1" x14ac:dyDescent="0.35"/>
    <row r="69" spans="2:8" ht="19.95" customHeight="1" thickBot="1" x14ac:dyDescent="0.35">
      <c r="C69" s="102" t="s">
        <v>16</v>
      </c>
      <c r="D69" s="120" t="s">
        <v>59</v>
      </c>
      <c r="E69" s="121"/>
      <c r="F69" s="122"/>
      <c r="G69" s="122"/>
      <c r="H69" s="123"/>
    </row>
    <row r="70" spans="2:8" ht="19.95" customHeight="1" thickBot="1" x14ac:dyDescent="0.35">
      <c r="C70" s="103" t="s">
        <v>18</v>
      </c>
      <c r="D70" s="117" t="s">
        <v>63</v>
      </c>
      <c r="E70" s="118"/>
      <c r="F70" s="118"/>
      <c r="G70" s="118"/>
      <c r="H70" s="119"/>
    </row>
    <row r="71" spans="2:8" ht="40.049999999999997" customHeight="1" thickBot="1" x14ac:dyDescent="0.35">
      <c r="C71" s="103" t="s">
        <v>20</v>
      </c>
      <c r="D71" s="117" t="s">
        <v>1060</v>
      </c>
      <c r="E71" s="118"/>
      <c r="F71" s="118"/>
      <c r="G71" s="118"/>
      <c r="H71" s="119"/>
    </row>
    <row r="72" spans="2:8" ht="12.45" customHeight="1" x14ac:dyDescent="0.3">
      <c r="C72" s="127"/>
      <c r="D72" s="128"/>
      <c r="E72" s="128"/>
      <c r="F72" s="129"/>
      <c r="G72" s="129"/>
      <c r="H72" s="130"/>
    </row>
    <row r="73" spans="2:8" ht="5.25" customHeight="1" x14ac:dyDescent="0.3">
      <c r="C73" s="12"/>
      <c r="H73" s="13"/>
    </row>
    <row r="74" spans="2:8" ht="25.35" customHeight="1" thickBot="1" x14ac:dyDescent="0.35">
      <c r="B74" s="14"/>
      <c r="C74" s="104" t="s">
        <v>22</v>
      </c>
      <c r="D74" s="105" t="s">
        <v>23</v>
      </c>
      <c r="E74" s="105" t="s">
        <v>24</v>
      </c>
      <c r="F74" s="106" t="s">
        <v>8</v>
      </c>
      <c r="G74" s="105" t="s">
        <v>9</v>
      </c>
      <c r="H74" s="107" t="s">
        <v>10</v>
      </c>
    </row>
    <row r="75" spans="2:8" ht="19.95" customHeight="1" thickBot="1" x14ac:dyDescent="0.35">
      <c r="C75" s="15">
        <v>0</v>
      </c>
      <c r="D75" s="18">
        <v>0</v>
      </c>
      <c r="E75" s="18">
        <v>50</v>
      </c>
      <c r="F75" s="18">
        <v>50</v>
      </c>
      <c r="G75" s="18">
        <v>0</v>
      </c>
      <c r="H75" s="19">
        <v>50</v>
      </c>
    </row>
    <row r="76" spans="2:8" ht="13.05" customHeight="1" thickBot="1" x14ac:dyDescent="0.35"/>
    <row r="77" spans="2:8" ht="18.45" customHeight="1" thickBot="1" x14ac:dyDescent="0.35">
      <c r="C77" s="124" t="s">
        <v>75</v>
      </c>
      <c r="D77" s="125"/>
      <c r="E77" s="125"/>
      <c r="F77" s="125"/>
      <c r="G77" s="125"/>
      <c r="H77" s="126"/>
    </row>
    <row r="78" spans="2:8" ht="19.5" customHeight="1" thickBot="1" x14ac:dyDescent="0.35"/>
    <row r="79" spans="2:8" ht="19.95" customHeight="1" thickBot="1" x14ac:dyDescent="0.35">
      <c r="C79" s="111" t="s">
        <v>16</v>
      </c>
      <c r="D79" s="120" t="s">
        <v>76</v>
      </c>
      <c r="E79" s="121"/>
      <c r="F79" s="122"/>
      <c r="G79" s="122"/>
      <c r="H79" s="123"/>
    </row>
    <row r="80" spans="2:8" ht="19.95" customHeight="1" thickBot="1" x14ac:dyDescent="0.35">
      <c r="C80" s="112" t="s">
        <v>18</v>
      </c>
      <c r="D80" s="117" t="s">
        <v>1061</v>
      </c>
      <c r="E80" s="118"/>
      <c r="F80" s="118"/>
      <c r="G80" s="118"/>
      <c r="H80" s="119"/>
    </row>
    <row r="81" spans="2:8" ht="40.049999999999997" customHeight="1" thickBot="1" x14ac:dyDescent="0.35">
      <c r="C81" s="112" t="s">
        <v>20</v>
      </c>
      <c r="D81" s="117" t="s">
        <v>242</v>
      </c>
      <c r="E81" s="118"/>
      <c r="F81" s="118"/>
      <c r="G81" s="118"/>
      <c r="H81" s="119"/>
    </row>
    <row r="82" spans="2:8" ht="5.25" customHeight="1" x14ac:dyDescent="0.3">
      <c r="C82" s="12"/>
      <c r="H82" s="13"/>
    </row>
    <row r="83" spans="2:8" ht="25.35" customHeight="1" thickBot="1" x14ac:dyDescent="0.35">
      <c r="B83" s="14"/>
      <c r="C83" s="113" t="s">
        <v>22</v>
      </c>
      <c r="D83" s="114" t="s">
        <v>23</v>
      </c>
      <c r="E83" s="114" t="s">
        <v>24</v>
      </c>
      <c r="F83" s="115" t="s">
        <v>8</v>
      </c>
      <c r="G83" s="114" t="s">
        <v>9</v>
      </c>
      <c r="H83" s="116" t="s">
        <v>10</v>
      </c>
    </row>
    <row r="84" spans="2:8" ht="19.95" customHeight="1" thickBot="1" x14ac:dyDescent="0.35">
      <c r="C84" s="15">
        <v>0</v>
      </c>
      <c r="D84" s="16">
        <v>0</v>
      </c>
      <c r="E84" s="16">
        <v>0</v>
      </c>
      <c r="F84" s="16">
        <v>0</v>
      </c>
      <c r="G84" s="16">
        <v>-20</v>
      </c>
      <c r="H84" s="17">
        <v>-20</v>
      </c>
    </row>
    <row r="85" spans="2:8" ht="13.05" customHeight="1" thickBot="1" x14ac:dyDescent="0.35"/>
    <row r="86" spans="2:8" ht="18.45" customHeight="1" thickBot="1" x14ac:dyDescent="0.35">
      <c r="C86" s="124" t="s">
        <v>88</v>
      </c>
      <c r="D86" s="125"/>
      <c r="E86" s="125"/>
      <c r="F86" s="125"/>
      <c r="G86" s="125"/>
      <c r="H86" s="126"/>
    </row>
    <row r="87" spans="2:8" ht="19.5" customHeight="1" thickBot="1" x14ac:dyDescent="0.35"/>
    <row r="88" spans="2:8" ht="19.95" customHeight="1" thickBot="1" x14ac:dyDescent="0.35">
      <c r="C88" s="111" t="s">
        <v>16</v>
      </c>
      <c r="D88" s="120" t="s">
        <v>89</v>
      </c>
      <c r="E88" s="121"/>
      <c r="F88" s="122"/>
      <c r="G88" s="122"/>
      <c r="H88" s="123"/>
    </row>
    <row r="89" spans="2:8" ht="19.95" customHeight="1" thickBot="1" x14ac:dyDescent="0.35">
      <c r="C89" s="112" t="s">
        <v>18</v>
      </c>
      <c r="D89" s="117" t="s">
        <v>243</v>
      </c>
      <c r="E89" s="118"/>
      <c r="F89" s="118"/>
      <c r="G89" s="118"/>
      <c r="H89" s="119"/>
    </row>
    <row r="90" spans="2:8" ht="40.049999999999997" customHeight="1" thickBot="1" x14ac:dyDescent="0.35">
      <c r="C90" s="112" t="s">
        <v>20</v>
      </c>
      <c r="D90" s="117" t="s">
        <v>244</v>
      </c>
      <c r="E90" s="118"/>
      <c r="F90" s="118"/>
      <c r="G90" s="118"/>
      <c r="H90" s="119"/>
    </row>
    <row r="91" spans="2:8" ht="5.25" customHeight="1" x14ac:dyDescent="0.3">
      <c r="C91" s="12"/>
      <c r="H91" s="13"/>
    </row>
    <row r="92" spans="2:8" ht="25.35" customHeight="1" thickBot="1" x14ac:dyDescent="0.35">
      <c r="B92" s="14"/>
      <c r="C92" s="113" t="s">
        <v>22</v>
      </c>
      <c r="D92" s="114" t="s">
        <v>23</v>
      </c>
      <c r="E92" s="114" t="s">
        <v>24</v>
      </c>
      <c r="F92" s="115" t="s">
        <v>8</v>
      </c>
      <c r="G92" s="114" t="s">
        <v>9</v>
      </c>
      <c r="H92" s="116" t="s">
        <v>10</v>
      </c>
    </row>
    <row r="93" spans="2:8" ht="19.95" customHeight="1" thickBot="1" x14ac:dyDescent="0.35">
      <c r="C93" s="15">
        <v>0</v>
      </c>
      <c r="D93" s="16">
        <v>0</v>
      </c>
      <c r="E93" s="16">
        <v>0</v>
      </c>
      <c r="F93" s="16">
        <v>0</v>
      </c>
      <c r="G93" s="16">
        <v>-14</v>
      </c>
      <c r="H93" s="17">
        <v>-14</v>
      </c>
    </row>
    <row r="94" spans="2:8" ht="12.45" customHeight="1" x14ac:dyDescent="0.3"/>
    <row r="95" spans="2:8" ht="12.45" customHeight="1" x14ac:dyDescent="0.3"/>
    <row r="96" spans="2:8" ht="12.45" customHeight="1" x14ac:dyDescent="0.3"/>
    <row r="97" spans="3:8" ht="12.45" customHeight="1" x14ac:dyDescent="0.3"/>
    <row r="98" spans="3:8" ht="12.45" customHeight="1" x14ac:dyDescent="0.3">
      <c r="C98" s="20"/>
      <c r="D98" s="20"/>
      <c r="E98" s="20"/>
      <c r="F98" s="20"/>
      <c r="G98" s="20"/>
      <c r="H98" s="20"/>
    </row>
    <row r="99" spans="3:8" ht="12.45" customHeight="1" x14ac:dyDescent="0.3"/>
    <row r="100" spans="3:8" ht="12.45" customHeight="1" x14ac:dyDescent="0.3"/>
  </sheetData>
  <mergeCells count="39">
    <mergeCell ref="D17:H17"/>
    <mergeCell ref="D2:E2"/>
    <mergeCell ref="D3:E3"/>
    <mergeCell ref="D6:H6"/>
    <mergeCell ref="C14:H14"/>
    <mergeCell ref="D16:H16"/>
    <mergeCell ref="D45:H45"/>
    <mergeCell ref="D18:H18"/>
    <mergeCell ref="D23:H23"/>
    <mergeCell ref="D24:H24"/>
    <mergeCell ref="D25:H25"/>
    <mergeCell ref="D30:H30"/>
    <mergeCell ref="D31:H31"/>
    <mergeCell ref="D32:H32"/>
    <mergeCell ref="D37:H37"/>
    <mergeCell ref="D38:H38"/>
    <mergeCell ref="D39:H39"/>
    <mergeCell ref="D44:H44"/>
    <mergeCell ref="C72:E72"/>
    <mergeCell ref="F72:H72"/>
    <mergeCell ref="D46:H46"/>
    <mergeCell ref="D51:H51"/>
    <mergeCell ref="D52:H52"/>
    <mergeCell ref="D53:H53"/>
    <mergeCell ref="D58:H58"/>
    <mergeCell ref="D59:H59"/>
    <mergeCell ref="D60:H60"/>
    <mergeCell ref="C67:H67"/>
    <mergeCell ref="D69:H69"/>
    <mergeCell ref="D70:H70"/>
    <mergeCell ref="D71:H71"/>
    <mergeCell ref="D89:H89"/>
    <mergeCell ref="D90:H90"/>
    <mergeCell ref="C77:H77"/>
    <mergeCell ref="D79:H79"/>
    <mergeCell ref="D80:H80"/>
    <mergeCell ref="D81:H81"/>
    <mergeCell ref="C86:H86"/>
    <mergeCell ref="D88:H88"/>
  </mergeCells>
  <printOptions horizontalCentered="1"/>
  <pageMargins left="0.7" right="0.7" top="0.75" bottom="0.75" header="0.3" footer="0.3"/>
  <pageSetup paperSize="9"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22">
    <pageSetUpPr fitToPage="1"/>
  </sheetPr>
  <dimension ref="B2:H86"/>
  <sheetViews>
    <sheetView showGridLines="0" showRowColHeaders="0" workbookViewId="0">
      <selection activeCell="C70" sqref="C70:H70"/>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225</v>
      </c>
      <c r="E3" s="132"/>
      <c r="F3" s="2"/>
    </row>
    <row r="4" spans="3:8" ht="13.05" customHeight="1" x14ac:dyDescent="0.3">
      <c r="C4" s="86" t="s">
        <v>4</v>
      </c>
      <c r="D4" s="1" t="s">
        <v>730</v>
      </c>
      <c r="E4" s="1"/>
      <c r="F4" s="2"/>
    </row>
    <row r="5" spans="3:8" ht="12.45" customHeight="1" x14ac:dyDescent="0.3"/>
    <row r="6" spans="3:8" ht="144.75" customHeight="1" x14ac:dyDescent="0.3">
      <c r="C6" s="101" t="s">
        <v>6</v>
      </c>
      <c r="D6" s="133" t="s">
        <v>731</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14397.9</v>
      </c>
      <c r="E9" s="3">
        <v>-6730.3</v>
      </c>
      <c r="F9" s="4">
        <v>7667.5999999999995</v>
      </c>
      <c r="H9" s="5">
        <v>179.54999999999998</v>
      </c>
    </row>
    <row r="10" spans="3:8" ht="7.5" customHeight="1" x14ac:dyDescent="0.3">
      <c r="C10" s="88"/>
      <c r="F10" s="6"/>
      <c r="H10" s="7"/>
    </row>
    <row r="11" spans="3:8" ht="12.75" customHeight="1" thickBot="1" x14ac:dyDescent="0.35">
      <c r="C11" s="89" t="s">
        <v>13</v>
      </c>
      <c r="D11" s="8"/>
      <c r="E11" s="9"/>
      <c r="F11" s="10">
        <v>-35</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732</v>
      </c>
      <c r="E17" s="118"/>
      <c r="F17" s="118"/>
      <c r="G17" s="118"/>
      <c r="H17" s="119"/>
    </row>
    <row r="18" spans="2:8" ht="60" customHeight="1" thickBot="1" x14ac:dyDescent="0.35">
      <c r="C18" s="96" t="s">
        <v>20</v>
      </c>
      <c r="D18" s="117" t="s">
        <v>733</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3.22</v>
      </c>
      <c r="D21" s="16">
        <v>243.1</v>
      </c>
      <c r="E21" s="16">
        <v>191.4</v>
      </c>
      <c r="F21" s="16">
        <v>434.5</v>
      </c>
      <c r="G21" s="16">
        <v>-51.3</v>
      </c>
      <c r="H21" s="17">
        <v>383.2</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734</v>
      </c>
      <c r="E24" s="118"/>
      <c r="F24" s="118"/>
      <c r="G24" s="118"/>
      <c r="H24" s="119"/>
    </row>
    <row r="25" spans="2:8" ht="60" customHeight="1" thickBot="1" x14ac:dyDescent="0.35">
      <c r="C25" s="96" t="s">
        <v>20</v>
      </c>
      <c r="D25" s="117" t="s">
        <v>735</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30.01</v>
      </c>
      <c r="D28" s="16">
        <v>1746.4</v>
      </c>
      <c r="E28" s="16">
        <v>1777.7</v>
      </c>
      <c r="F28" s="16">
        <v>3524.1000000000004</v>
      </c>
      <c r="G28" s="16">
        <v>-1015.2</v>
      </c>
      <c r="H28" s="17">
        <v>2508.9000000000005</v>
      </c>
    </row>
    <row r="29" spans="2:8" ht="13.05" customHeight="1" thickBot="1" x14ac:dyDescent="0.35"/>
    <row r="30" spans="2:8" ht="19.95" customHeight="1" thickBot="1" x14ac:dyDescent="0.35">
      <c r="C30" s="95" t="s">
        <v>16</v>
      </c>
      <c r="D30" s="120" t="s">
        <v>28</v>
      </c>
      <c r="E30" s="122"/>
      <c r="F30" s="122"/>
      <c r="G30" s="122"/>
      <c r="H30" s="123"/>
    </row>
    <row r="31" spans="2:8" ht="19.95" customHeight="1" thickBot="1" x14ac:dyDescent="0.35">
      <c r="C31" s="96" t="s">
        <v>18</v>
      </c>
      <c r="D31" s="117" t="s">
        <v>736</v>
      </c>
      <c r="E31" s="118"/>
      <c r="F31" s="118"/>
      <c r="G31" s="118"/>
      <c r="H31" s="119"/>
    </row>
    <row r="32" spans="2:8" ht="52.8" customHeight="1" thickBot="1" x14ac:dyDescent="0.35">
      <c r="C32" s="96" t="s">
        <v>20</v>
      </c>
      <c r="D32" s="117" t="s">
        <v>737</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1</v>
      </c>
      <c r="D35" s="16">
        <v>174.5</v>
      </c>
      <c r="E35" s="16">
        <v>113.5</v>
      </c>
      <c r="F35" s="16">
        <v>288</v>
      </c>
      <c r="G35" s="16">
        <v>0</v>
      </c>
      <c r="H35" s="17">
        <v>288</v>
      </c>
    </row>
    <row r="36" spans="2:8" ht="13.05" customHeight="1" thickBot="1" x14ac:dyDescent="0.35"/>
    <row r="37" spans="2:8" ht="19.95" customHeight="1" thickBot="1" x14ac:dyDescent="0.35">
      <c r="C37" s="95" t="s">
        <v>16</v>
      </c>
      <c r="D37" s="120" t="s">
        <v>102</v>
      </c>
      <c r="E37" s="122"/>
      <c r="F37" s="122"/>
      <c r="G37" s="122"/>
      <c r="H37" s="123"/>
    </row>
    <row r="38" spans="2:8" ht="19.95" customHeight="1" thickBot="1" x14ac:dyDescent="0.35">
      <c r="C38" s="96" t="s">
        <v>18</v>
      </c>
      <c r="D38" s="117" t="s">
        <v>738</v>
      </c>
      <c r="E38" s="118"/>
      <c r="F38" s="118"/>
      <c r="G38" s="118"/>
      <c r="H38" s="119"/>
    </row>
    <row r="39" spans="2:8" ht="40.049999999999997" customHeight="1" thickBot="1" x14ac:dyDescent="0.35">
      <c r="C39" s="96" t="s">
        <v>20</v>
      </c>
      <c r="D39" s="117" t="s">
        <v>739</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130.52000000000001</v>
      </c>
      <c r="D42" s="16">
        <v>5857.3</v>
      </c>
      <c r="E42" s="16">
        <v>3561.2</v>
      </c>
      <c r="F42" s="16">
        <v>9418.5</v>
      </c>
      <c r="G42" s="16">
        <v>-5550.3</v>
      </c>
      <c r="H42" s="17">
        <v>3868.2</v>
      </c>
    </row>
    <row r="43" spans="2:8" ht="13.05" customHeight="1" thickBot="1" x14ac:dyDescent="0.35"/>
    <row r="44" spans="2:8" ht="19.95" customHeight="1" thickBot="1" x14ac:dyDescent="0.35">
      <c r="C44" s="95" t="s">
        <v>16</v>
      </c>
      <c r="D44" s="120" t="s">
        <v>31</v>
      </c>
      <c r="E44" s="122"/>
      <c r="F44" s="122"/>
      <c r="G44" s="122"/>
      <c r="H44" s="123"/>
    </row>
    <row r="45" spans="2:8" ht="19.95" customHeight="1" thickBot="1" x14ac:dyDescent="0.35">
      <c r="C45" s="96" t="s">
        <v>18</v>
      </c>
      <c r="D45" s="117" t="s">
        <v>740</v>
      </c>
      <c r="E45" s="118"/>
      <c r="F45" s="118"/>
      <c r="G45" s="118"/>
      <c r="H45" s="119"/>
    </row>
    <row r="46" spans="2:8" ht="52.8" customHeight="1" thickBot="1" x14ac:dyDescent="0.35">
      <c r="C46" s="96" t="s">
        <v>20</v>
      </c>
      <c r="D46" s="117" t="s">
        <v>741</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5.88</v>
      </c>
      <c r="D49" s="16">
        <v>251.7</v>
      </c>
      <c r="E49" s="16">
        <v>71.2</v>
      </c>
      <c r="F49" s="16">
        <v>322.89999999999998</v>
      </c>
      <c r="G49" s="16">
        <v>-2.5</v>
      </c>
      <c r="H49" s="17">
        <v>320.39999999999998</v>
      </c>
    </row>
    <row r="50" spans="2:8" ht="13.05" customHeight="1" thickBot="1" x14ac:dyDescent="0.35"/>
    <row r="51" spans="2:8" ht="19.95" customHeight="1" thickBot="1" x14ac:dyDescent="0.35">
      <c r="C51" s="95" t="s">
        <v>16</v>
      </c>
      <c r="D51" s="120" t="s">
        <v>34</v>
      </c>
      <c r="E51" s="122"/>
      <c r="F51" s="122"/>
      <c r="G51" s="122"/>
      <c r="H51" s="123"/>
    </row>
    <row r="52" spans="2:8" ht="19.95" customHeight="1" thickBot="1" x14ac:dyDescent="0.35">
      <c r="C52" s="96" t="s">
        <v>18</v>
      </c>
      <c r="D52" s="117" t="s">
        <v>742</v>
      </c>
      <c r="E52" s="118"/>
      <c r="F52" s="118"/>
      <c r="G52" s="118"/>
      <c r="H52" s="119"/>
    </row>
    <row r="53" spans="2:8" ht="79.95" customHeight="1" thickBot="1" x14ac:dyDescent="0.35">
      <c r="C53" s="96" t="s">
        <v>20</v>
      </c>
      <c r="D53" s="117" t="s">
        <v>743</v>
      </c>
      <c r="E53" s="118"/>
      <c r="F53" s="118"/>
      <c r="G53" s="118"/>
      <c r="H53" s="119"/>
    </row>
    <row r="54" spans="2:8" ht="5.25" customHeight="1" x14ac:dyDescent="0.3">
      <c r="C54" s="12"/>
      <c r="H54" s="13"/>
    </row>
    <row r="55" spans="2:8" ht="25.35" customHeight="1" thickBot="1" x14ac:dyDescent="0.35">
      <c r="B55" s="14"/>
      <c r="C55" s="97" t="s">
        <v>22</v>
      </c>
      <c r="D55" s="98" t="s">
        <v>23</v>
      </c>
      <c r="E55" s="98" t="s">
        <v>24</v>
      </c>
      <c r="F55" s="99" t="s">
        <v>8</v>
      </c>
      <c r="G55" s="98" t="s">
        <v>9</v>
      </c>
      <c r="H55" s="100" t="s">
        <v>10</v>
      </c>
    </row>
    <row r="56" spans="2:8" ht="19.95" customHeight="1" thickBot="1" x14ac:dyDescent="0.35">
      <c r="C56" s="15">
        <v>8.92</v>
      </c>
      <c r="D56" s="16">
        <v>398.1</v>
      </c>
      <c r="E56" s="16">
        <v>11.8</v>
      </c>
      <c r="F56" s="16">
        <v>409.90000000000003</v>
      </c>
      <c r="G56" s="16">
        <v>-111</v>
      </c>
      <c r="H56" s="17">
        <v>298.90000000000003</v>
      </c>
    </row>
    <row r="57" spans="2:8" ht="12.45" customHeight="1" x14ac:dyDescent="0.3"/>
    <row r="58" spans="2:8" ht="12.45" customHeight="1" x14ac:dyDescent="0.3"/>
    <row r="59" spans="2:8" ht="8.25" customHeight="1" x14ac:dyDescent="0.3"/>
    <row r="60" spans="2:8" ht="18" customHeight="1" x14ac:dyDescent="0.3">
      <c r="C60" s="131" t="s">
        <v>58</v>
      </c>
      <c r="D60" s="131"/>
      <c r="E60" s="131"/>
      <c r="F60" s="131"/>
      <c r="G60" s="131"/>
      <c r="H60" s="131"/>
    </row>
    <row r="61" spans="2:8" ht="18.75" customHeight="1" thickBot="1" x14ac:dyDescent="0.35"/>
    <row r="62" spans="2:8" ht="19.95" customHeight="1" thickBot="1" x14ac:dyDescent="0.35">
      <c r="C62" s="102" t="s">
        <v>16</v>
      </c>
      <c r="D62" s="120" t="s">
        <v>59</v>
      </c>
      <c r="E62" s="121"/>
      <c r="F62" s="122"/>
      <c r="G62" s="122"/>
      <c r="H62" s="123"/>
    </row>
    <row r="63" spans="2:8" ht="19.95" customHeight="1" thickBot="1" x14ac:dyDescent="0.35">
      <c r="C63" s="103" t="s">
        <v>18</v>
      </c>
      <c r="D63" s="117" t="s">
        <v>63</v>
      </c>
      <c r="E63" s="118"/>
      <c r="F63" s="118"/>
      <c r="G63" s="118"/>
      <c r="H63" s="119"/>
    </row>
    <row r="64" spans="2:8" ht="19.95" customHeight="1" thickBot="1" x14ac:dyDescent="0.35">
      <c r="C64" s="103" t="s">
        <v>20</v>
      </c>
      <c r="D64" s="117" t="s">
        <v>744</v>
      </c>
      <c r="E64" s="118"/>
      <c r="F64" s="118"/>
      <c r="G64" s="118"/>
      <c r="H64" s="119"/>
    </row>
    <row r="65" spans="2:8" ht="12.45" customHeight="1" x14ac:dyDescent="0.3">
      <c r="C65" s="127"/>
      <c r="D65" s="128"/>
      <c r="E65" s="128"/>
      <c r="F65" s="129"/>
      <c r="G65" s="129"/>
      <c r="H65" s="130"/>
    </row>
    <row r="66" spans="2:8" ht="5.25" customHeight="1" x14ac:dyDescent="0.3">
      <c r="C66" s="12"/>
      <c r="H66" s="13"/>
    </row>
    <row r="67" spans="2:8" ht="25.35" customHeight="1" thickBot="1" x14ac:dyDescent="0.35">
      <c r="B67" s="14"/>
      <c r="C67" s="104" t="s">
        <v>22</v>
      </c>
      <c r="D67" s="105" t="s">
        <v>23</v>
      </c>
      <c r="E67" s="105" t="s">
        <v>24</v>
      </c>
      <c r="F67" s="106" t="s">
        <v>8</v>
      </c>
      <c r="G67" s="105" t="s">
        <v>9</v>
      </c>
      <c r="H67" s="107" t="s">
        <v>10</v>
      </c>
    </row>
    <row r="68" spans="2:8" ht="19.95" customHeight="1" thickBot="1" x14ac:dyDescent="0.35">
      <c r="C68" s="15">
        <v>0</v>
      </c>
      <c r="D68" s="18">
        <v>0</v>
      </c>
      <c r="E68" s="18">
        <v>125</v>
      </c>
      <c r="F68" s="18">
        <v>125</v>
      </c>
      <c r="G68" s="18">
        <v>0</v>
      </c>
      <c r="H68" s="19">
        <v>125</v>
      </c>
    </row>
    <row r="69" spans="2:8" ht="13.05" customHeight="1" thickBot="1" x14ac:dyDescent="0.35"/>
    <row r="70" spans="2:8" ht="18.45" customHeight="1" thickBot="1" x14ac:dyDescent="0.35">
      <c r="C70" s="124" t="s">
        <v>154</v>
      </c>
      <c r="D70" s="125"/>
      <c r="E70" s="125"/>
      <c r="F70" s="125"/>
      <c r="G70" s="125"/>
      <c r="H70" s="126"/>
    </row>
    <row r="71" spans="2:8" ht="19.5" customHeight="1" thickBot="1" x14ac:dyDescent="0.35"/>
    <row r="72" spans="2:8" ht="18.45" customHeight="1" thickBot="1" x14ac:dyDescent="0.35">
      <c r="C72" s="124" t="s">
        <v>88</v>
      </c>
      <c r="D72" s="125"/>
      <c r="E72" s="125"/>
      <c r="F72" s="125"/>
      <c r="G72" s="125"/>
      <c r="H72" s="126"/>
    </row>
    <row r="73" spans="2:8" ht="19.5" customHeight="1" thickBot="1" x14ac:dyDescent="0.35"/>
    <row r="74" spans="2:8" ht="19.95" customHeight="1" thickBot="1" x14ac:dyDescent="0.35">
      <c r="C74" s="111" t="s">
        <v>16</v>
      </c>
      <c r="D74" s="120" t="s">
        <v>89</v>
      </c>
      <c r="E74" s="121"/>
      <c r="F74" s="122"/>
      <c r="G74" s="122"/>
      <c r="H74" s="123"/>
    </row>
    <row r="75" spans="2:8" ht="19.95" customHeight="1" thickBot="1" x14ac:dyDescent="0.35">
      <c r="C75" s="112" t="s">
        <v>18</v>
      </c>
      <c r="D75" s="117" t="s">
        <v>745</v>
      </c>
      <c r="E75" s="118"/>
      <c r="F75" s="118"/>
      <c r="G75" s="118"/>
      <c r="H75" s="119"/>
    </row>
    <row r="76" spans="2:8" ht="79.95" customHeight="1" thickBot="1" x14ac:dyDescent="0.35">
      <c r="C76" s="112" t="s">
        <v>20</v>
      </c>
      <c r="D76" s="117" t="s">
        <v>746</v>
      </c>
      <c r="E76" s="118"/>
      <c r="F76" s="118"/>
      <c r="G76" s="118"/>
      <c r="H76" s="119"/>
    </row>
    <row r="77" spans="2:8" ht="5.25" customHeight="1" x14ac:dyDescent="0.3">
      <c r="C77" s="12"/>
      <c r="H77" s="13"/>
    </row>
    <row r="78" spans="2:8" ht="25.35" customHeight="1" thickBot="1" x14ac:dyDescent="0.35">
      <c r="B78" s="14"/>
      <c r="C78" s="113" t="s">
        <v>22</v>
      </c>
      <c r="D78" s="114" t="s">
        <v>23</v>
      </c>
      <c r="E78" s="114" t="s">
        <v>24</v>
      </c>
      <c r="F78" s="115" t="s">
        <v>8</v>
      </c>
      <c r="G78" s="114" t="s">
        <v>9</v>
      </c>
      <c r="H78" s="116" t="s">
        <v>10</v>
      </c>
    </row>
    <row r="79" spans="2:8" ht="19.95" customHeight="1" thickBot="1" x14ac:dyDescent="0.35">
      <c r="C79" s="15">
        <v>0</v>
      </c>
      <c r="D79" s="16">
        <v>0</v>
      </c>
      <c r="E79" s="16">
        <v>0</v>
      </c>
      <c r="F79" s="16">
        <v>0</v>
      </c>
      <c r="G79" s="16">
        <v>-35</v>
      </c>
      <c r="H79" s="17">
        <v>-35</v>
      </c>
    </row>
    <row r="80" spans="2:8" ht="12.45" customHeight="1" x14ac:dyDescent="0.3"/>
    <row r="81" spans="3:8" ht="12.45" customHeight="1" x14ac:dyDescent="0.3"/>
    <row r="82" spans="3:8" ht="12.45" customHeight="1" x14ac:dyDescent="0.3"/>
    <row r="83" spans="3:8" ht="12.45" customHeight="1" x14ac:dyDescent="0.3"/>
    <row r="84" spans="3:8" ht="12.45" customHeight="1" x14ac:dyDescent="0.3">
      <c r="C84" s="20"/>
      <c r="D84" s="20"/>
      <c r="E84" s="20"/>
      <c r="F84" s="20"/>
      <c r="G84" s="20"/>
      <c r="H84" s="20"/>
    </row>
    <row r="85" spans="3:8" ht="12.45" customHeight="1" x14ac:dyDescent="0.3"/>
    <row r="86" spans="3:8" ht="12.45" customHeight="1" x14ac:dyDescent="0.3"/>
  </sheetData>
  <mergeCells count="33">
    <mergeCell ref="D31:H31"/>
    <mergeCell ref="D2:E2"/>
    <mergeCell ref="D3:E3"/>
    <mergeCell ref="D6:H6"/>
    <mergeCell ref="C14:H14"/>
    <mergeCell ref="D16:H16"/>
    <mergeCell ref="D17:H17"/>
    <mergeCell ref="D18:H18"/>
    <mergeCell ref="D23:H23"/>
    <mergeCell ref="D24:H24"/>
    <mergeCell ref="D25:H25"/>
    <mergeCell ref="D30:H30"/>
    <mergeCell ref="D62:H62"/>
    <mergeCell ref="D32:H32"/>
    <mergeCell ref="D37:H37"/>
    <mergeCell ref="D38:H38"/>
    <mergeCell ref="D39:H39"/>
    <mergeCell ref="D44:H44"/>
    <mergeCell ref="D45:H45"/>
    <mergeCell ref="D46:H46"/>
    <mergeCell ref="D51:H51"/>
    <mergeCell ref="D52:H52"/>
    <mergeCell ref="D53:H53"/>
    <mergeCell ref="C60:H60"/>
    <mergeCell ref="D74:H74"/>
    <mergeCell ref="D75:H75"/>
    <mergeCell ref="D76:H76"/>
    <mergeCell ref="D63:H63"/>
    <mergeCell ref="D64:H64"/>
    <mergeCell ref="C65:E65"/>
    <mergeCell ref="F65:H65"/>
    <mergeCell ref="C70:H70"/>
    <mergeCell ref="C72:H72"/>
  </mergeCells>
  <printOptions horizontalCentered="1"/>
  <pageMargins left="0.7" right="0.7" top="0.75" bottom="0.75" header="0.3" footer="0.3"/>
  <pageSetup paperSize="9" scale="64"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23">
    <pageSetUpPr fitToPage="1"/>
  </sheetPr>
  <dimension ref="B2:H63"/>
  <sheetViews>
    <sheetView showGridLines="0" showRowColHeaders="0" topLeftCell="A6" workbookViewId="0">
      <selection activeCell="C54" sqref="C54:H56"/>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459</v>
      </c>
      <c r="E2" s="132"/>
      <c r="F2" s="2"/>
    </row>
    <row r="3" spans="3:8" ht="13.05" customHeight="1" x14ac:dyDescent="0.3">
      <c r="C3" s="86" t="s">
        <v>2</v>
      </c>
      <c r="D3" s="132" t="s">
        <v>757</v>
      </c>
      <c r="E3" s="132"/>
      <c r="F3" s="2"/>
    </row>
    <row r="4" spans="3:8" ht="13.05" customHeight="1" x14ac:dyDescent="0.3">
      <c r="C4" s="86" t="s">
        <v>4</v>
      </c>
      <c r="D4" s="1" t="s">
        <v>758</v>
      </c>
      <c r="E4" s="1"/>
      <c r="F4" s="2"/>
    </row>
    <row r="5" spans="3:8" ht="12.45" customHeight="1" x14ac:dyDescent="0.3"/>
    <row r="6" spans="3:8" ht="144.75" customHeight="1" x14ac:dyDescent="0.3">
      <c r="C6" s="101" t="s">
        <v>6</v>
      </c>
      <c r="D6" s="133" t="s">
        <v>759</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2746.2</v>
      </c>
      <c r="E9" s="3">
        <v>-2746.2</v>
      </c>
      <c r="F9" s="4">
        <v>0</v>
      </c>
      <c r="H9" s="5">
        <v>1</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760</v>
      </c>
      <c r="E17" s="118"/>
      <c r="F17" s="118"/>
      <c r="G17" s="118"/>
      <c r="H17" s="119"/>
    </row>
    <row r="18" spans="2:8" ht="32.700000000000003" customHeight="1" thickBot="1" x14ac:dyDescent="0.35">
      <c r="C18" s="96" t="s">
        <v>20</v>
      </c>
      <c r="D18" s="117" t="s">
        <v>761</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c r="E21" s="16">
        <v>1214</v>
      </c>
      <c r="F21" s="16">
        <v>1214</v>
      </c>
      <c r="G21" s="16">
        <v>-1214</v>
      </c>
      <c r="H21" s="17">
        <v>0</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762</v>
      </c>
      <c r="E24" s="118"/>
      <c r="F24" s="118"/>
      <c r="G24" s="118"/>
      <c r="H24" s="119"/>
    </row>
    <row r="25" spans="2:8" ht="52.8" customHeight="1" thickBot="1" x14ac:dyDescent="0.35">
      <c r="C25" s="96" t="s">
        <v>20</v>
      </c>
      <c r="D25" s="117" t="s">
        <v>763</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0</v>
      </c>
      <c r="D28" s="16"/>
      <c r="E28" s="16">
        <v>20</v>
      </c>
      <c r="F28" s="16">
        <v>20</v>
      </c>
      <c r="G28" s="16">
        <v>-20</v>
      </c>
      <c r="H28" s="17">
        <v>0</v>
      </c>
    </row>
    <row r="29" spans="2:8" ht="13.05" customHeight="1" thickBot="1" x14ac:dyDescent="0.35"/>
    <row r="30" spans="2:8" ht="19.95" customHeight="1" thickBot="1" x14ac:dyDescent="0.35">
      <c r="C30" s="95" t="s">
        <v>16</v>
      </c>
      <c r="D30" s="120" t="s">
        <v>28</v>
      </c>
      <c r="E30" s="122"/>
      <c r="F30" s="122"/>
      <c r="G30" s="122"/>
      <c r="H30" s="123"/>
    </row>
    <row r="31" spans="2:8" ht="19.95" customHeight="1" thickBot="1" x14ac:dyDescent="0.35">
      <c r="C31" s="96" t="s">
        <v>18</v>
      </c>
      <c r="D31" s="117" t="s">
        <v>764</v>
      </c>
      <c r="E31" s="118"/>
      <c r="F31" s="118"/>
      <c r="G31" s="118"/>
      <c r="H31" s="119"/>
    </row>
    <row r="32" spans="2:8" ht="32.700000000000003" customHeight="1" thickBot="1" x14ac:dyDescent="0.35">
      <c r="C32" s="96" t="s">
        <v>20</v>
      </c>
      <c r="D32" s="117" t="s">
        <v>765</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1</v>
      </c>
      <c r="D35" s="16"/>
      <c r="E35" s="16">
        <v>15.2</v>
      </c>
      <c r="F35" s="16">
        <v>15.2</v>
      </c>
      <c r="G35" s="16">
        <v>-15.2</v>
      </c>
      <c r="H35" s="17">
        <v>0</v>
      </c>
    </row>
    <row r="36" spans="2:8" ht="13.05" customHeight="1" thickBot="1" x14ac:dyDescent="0.35"/>
    <row r="37" spans="2:8" ht="19.95" customHeight="1" thickBot="1" x14ac:dyDescent="0.35">
      <c r="C37" s="95" t="s">
        <v>16</v>
      </c>
      <c r="D37" s="120" t="s">
        <v>102</v>
      </c>
      <c r="E37" s="122"/>
      <c r="F37" s="122"/>
      <c r="G37" s="122"/>
      <c r="H37" s="123"/>
    </row>
    <row r="38" spans="2:8" ht="19.95" customHeight="1" thickBot="1" x14ac:dyDescent="0.35">
      <c r="C38" s="96" t="s">
        <v>18</v>
      </c>
      <c r="D38" s="117" t="s">
        <v>766</v>
      </c>
      <c r="E38" s="118"/>
      <c r="F38" s="118"/>
      <c r="G38" s="118"/>
      <c r="H38" s="119"/>
    </row>
    <row r="39" spans="2:8" ht="32.700000000000003" customHeight="1" thickBot="1" x14ac:dyDescent="0.35">
      <c r="C39" s="96" t="s">
        <v>20</v>
      </c>
      <c r="D39" s="117" t="s">
        <v>767</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0</v>
      </c>
      <c r="D42" s="16"/>
      <c r="E42" s="16">
        <v>950</v>
      </c>
      <c r="F42" s="16">
        <v>950</v>
      </c>
      <c r="G42" s="16">
        <v>-950</v>
      </c>
      <c r="H42" s="17">
        <v>0</v>
      </c>
    </row>
    <row r="43" spans="2:8" ht="13.05" customHeight="1" thickBot="1" x14ac:dyDescent="0.35"/>
    <row r="44" spans="2:8" ht="19.95" customHeight="1" thickBot="1" x14ac:dyDescent="0.35">
      <c r="C44" s="95" t="s">
        <v>16</v>
      </c>
      <c r="D44" s="120" t="s">
        <v>31</v>
      </c>
      <c r="E44" s="122"/>
      <c r="F44" s="122"/>
      <c r="G44" s="122"/>
      <c r="H44" s="123"/>
    </row>
    <row r="45" spans="2:8" ht="19.95" customHeight="1" thickBot="1" x14ac:dyDescent="0.35">
      <c r="C45" s="96" t="s">
        <v>18</v>
      </c>
      <c r="D45" s="117" t="s">
        <v>768</v>
      </c>
      <c r="E45" s="118"/>
      <c r="F45" s="118"/>
      <c r="G45" s="118"/>
      <c r="H45" s="119"/>
    </row>
    <row r="46" spans="2:8" ht="32.700000000000003" customHeight="1" thickBot="1" x14ac:dyDescent="0.35">
      <c r="C46" s="96" t="s">
        <v>20</v>
      </c>
      <c r="D46" s="117" t="s">
        <v>769</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3:8" ht="19.95" customHeight="1" thickBot="1" x14ac:dyDescent="0.35">
      <c r="C49" s="15">
        <v>0</v>
      </c>
      <c r="D49" s="16"/>
      <c r="E49" s="16">
        <v>547</v>
      </c>
      <c r="F49" s="16">
        <v>547</v>
      </c>
      <c r="G49" s="16">
        <v>-547</v>
      </c>
      <c r="H49" s="17">
        <v>0</v>
      </c>
    </row>
    <row r="50" spans="3:8" ht="12.45" customHeight="1" x14ac:dyDescent="0.3"/>
    <row r="51" spans="3:8" ht="12.45" customHeight="1" x14ac:dyDescent="0.3"/>
    <row r="52" spans="3:8" ht="18" customHeight="1" x14ac:dyDescent="0.3">
      <c r="C52" s="131" t="s">
        <v>255</v>
      </c>
      <c r="D52" s="131"/>
      <c r="E52" s="131"/>
      <c r="F52" s="131"/>
      <c r="G52" s="131"/>
      <c r="H52" s="131"/>
    </row>
    <row r="53" spans="3:8" ht="18.75" customHeight="1" thickBot="1" x14ac:dyDescent="0.35"/>
    <row r="54" spans="3:8" ht="18.45" customHeight="1" thickBot="1" x14ac:dyDescent="0.35">
      <c r="C54" s="124" t="s">
        <v>154</v>
      </c>
      <c r="D54" s="125"/>
      <c r="E54" s="125"/>
      <c r="F54" s="125"/>
      <c r="G54" s="125"/>
      <c r="H54" s="126"/>
    </row>
    <row r="55" spans="3:8" ht="19.5" customHeight="1" thickBot="1" x14ac:dyDescent="0.35"/>
    <row r="56" spans="3:8" ht="18.45" customHeight="1" thickBot="1" x14ac:dyDescent="0.35">
      <c r="C56" s="124" t="s">
        <v>155</v>
      </c>
      <c r="D56" s="125"/>
      <c r="E56" s="125"/>
      <c r="F56" s="125"/>
      <c r="G56" s="125"/>
      <c r="H56" s="126"/>
    </row>
    <row r="57" spans="3:8" ht="19.5" customHeight="1" x14ac:dyDescent="0.3"/>
    <row r="58" spans="3:8" ht="12.45" customHeight="1" x14ac:dyDescent="0.3"/>
    <row r="59" spans="3:8" ht="12.45" customHeight="1" x14ac:dyDescent="0.3"/>
    <row r="60" spans="3:8" ht="12.45" customHeight="1" x14ac:dyDescent="0.3"/>
    <row r="61" spans="3:8" ht="12.45" customHeight="1" x14ac:dyDescent="0.3">
      <c r="C61" s="20"/>
      <c r="D61" s="20"/>
      <c r="E61" s="20"/>
      <c r="F61" s="20"/>
      <c r="G61" s="20"/>
      <c r="H61" s="20"/>
    </row>
    <row r="62" spans="3:8" ht="12.45" customHeight="1" x14ac:dyDescent="0.3"/>
    <row r="63" spans="3:8" ht="12.45" customHeight="1" x14ac:dyDescent="0.3"/>
  </sheetData>
  <mergeCells count="22">
    <mergeCell ref="D31:H31"/>
    <mergeCell ref="D2:E2"/>
    <mergeCell ref="D3:E3"/>
    <mergeCell ref="D6:H6"/>
    <mergeCell ref="C14:H14"/>
    <mergeCell ref="D16:H16"/>
    <mergeCell ref="D17:H17"/>
    <mergeCell ref="D18:H18"/>
    <mergeCell ref="D23:H23"/>
    <mergeCell ref="D24:H24"/>
    <mergeCell ref="D25:H25"/>
    <mergeCell ref="D30:H30"/>
    <mergeCell ref="D46:H46"/>
    <mergeCell ref="C52:H52"/>
    <mergeCell ref="C54:H54"/>
    <mergeCell ref="C56:H56"/>
    <mergeCell ref="D32:H32"/>
    <mergeCell ref="D37:H37"/>
    <mergeCell ref="D38:H38"/>
    <mergeCell ref="D39:H39"/>
    <mergeCell ref="D44:H44"/>
    <mergeCell ref="D45:H45"/>
  </mergeCells>
  <printOptions horizontalCentered="1"/>
  <pageMargins left="0.7" right="0.7" top="0.75" bottom="0.75" header="0.3" footer="0.3"/>
  <pageSetup paperSize="9" scale="64"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24">
    <pageSetUpPr fitToPage="1"/>
  </sheetPr>
  <dimension ref="B2:H65"/>
  <sheetViews>
    <sheetView showGridLines="0" showRowColHeaders="0" topLeftCell="A39" workbookViewId="0">
      <selection activeCell="D6" sqref="D6:H6"/>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225</v>
      </c>
      <c r="E3" s="132"/>
      <c r="F3" s="2"/>
    </row>
    <row r="4" spans="3:8" ht="13.05" customHeight="1" x14ac:dyDescent="0.3">
      <c r="C4" s="86" t="s">
        <v>4</v>
      </c>
      <c r="D4" s="1" t="s">
        <v>747</v>
      </c>
      <c r="E4" s="1"/>
      <c r="F4" s="2"/>
    </row>
    <row r="5" spans="3:8" ht="12.45" customHeight="1" x14ac:dyDescent="0.3"/>
    <row r="6" spans="3:8" ht="144.75" customHeight="1" x14ac:dyDescent="0.3">
      <c r="C6" s="101" t="s">
        <v>6</v>
      </c>
      <c r="D6" s="133" t="s">
        <v>748</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5451.3320000000003</v>
      </c>
      <c r="E9" s="3">
        <v>-1729.1999999999998</v>
      </c>
      <c r="F9" s="4">
        <v>3722.1320000000005</v>
      </c>
      <c r="H9" s="5">
        <v>17.759999999999998</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749</v>
      </c>
      <c r="E17" s="118"/>
      <c r="F17" s="118"/>
      <c r="G17" s="118"/>
      <c r="H17" s="119"/>
    </row>
    <row r="18" spans="2:8" ht="19.95" customHeight="1" thickBot="1" x14ac:dyDescent="0.35">
      <c r="C18" s="96" t="s">
        <v>20</v>
      </c>
      <c r="D18" s="117" t="s">
        <v>1062</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7.76</v>
      </c>
      <c r="D21" s="16">
        <v>446.43200000000002</v>
      </c>
      <c r="E21" s="16">
        <v>403.7</v>
      </c>
      <c r="F21" s="16">
        <v>850.13200000000006</v>
      </c>
      <c r="G21" s="16">
        <v>-423.4</v>
      </c>
      <c r="H21" s="17">
        <v>426.73200000000008</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750</v>
      </c>
      <c r="E24" s="118"/>
      <c r="F24" s="118"/>
      <c r="G24" s="118"/>
      <c r="H24" s="119"/>
    </row>
    <row r="25" spans="2:8" ht="52.8" customHeight="1" thickBot="1" x14ac:dyDescent="0.35">
      <c r="C25" s="96" t="s">
        <v>20</v>
      </c>
      <c r="D25" s="117" t="s">
        <v>751</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9</v>
      </c>
      <c r="D28" s="16">
        <v>508.9</v>
      </c>
      <c r="E28" s="16">
        <v>122.2</v>
      </c>
      <c r="F28" s="16">
        <v>631.1</v>
      </c>
      <c r="G28" s="16">
        <v>-135</v>
      </c>
      <c r="H28" s="17">
        <v>496.1</v>
      </c>
    </row>
    <row r="29" spans="2:8" ht="13.05" customHeight="1" thickBot="1" x14ac:dyDescent="0.35"/>
    <row r="30" spans="2:8" ht="19.95" customHeight="1" thickBot="1" x14ac:dyDescent="0.35">
      <c r="C30" s="95" t="s">
        <v>16</v>
      </c>
      <c r="D30" s="120" t="s">
        <v>102</v>
      </c>
      <c r="E30" s="122"/>
      <c r="F30" s="122"/>
      <c r="G30" s="122"/>
      <c r="H30" s="123"/>
    </row>
    <row r="31" spans="2:8" ht="19.95" customHeight="1" thickBot="1" x14ac:dyDescent="0.35">
      <c r="C31" s="96" t="s">
        <v>18</v>
      </c>
      <c r="D31" s="117" t="s">
        <v>752</v>
      </c>
      <c r="E31" s="118"/>
      <c r="F31" s="118"/>
      <c r="G31" s="118"/>
      <c r="H31" s="119"/>
    </row>
    <row r="32" spans="2:8" ht="92.7" customHeight="1" thickBot="1" x14ac:dyDescent="0.35">
      <c r="C32" s="96" t="s">
        <v>20</v>
      </c>
      <c r="D32" s="117" t="s">
        <v>753</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1</v>
      </c>
      <c r="D35" s="16">
        <v>6.6</v>
      </c>
      <c r="E35" s="16">
        <v>3660.5</v>
      </c>
      <c r="F35" s="16">
        <v>3667.1</v>
      </c>
      <c r="G35" s="16">
        <v>-867.8</v>
      </c>
      <c r="H35" s="17">
        <v>2799.3</v>
      </c>
    </row>
    <row r="36" spans="2:8" ht="13.05" customHeight="1" thickBot="1" x14ac:dyDescent="0.35"/>
    <row r="37" spans="2:8" ht="19.95" customHeight="1" thickBot="1" x14ac:dyDescent="0.35">
      <c r="C37" s="95" t="s">
        <v>16</v>
      </c>
      <c r="D37" s="120" t="s">
        <v>31</v>
      </c>
      <c r="E37" s="122"/>
      <c r="F37" s="122"/>
      <c r="G37" s="122"/>
      <c r="H37" s="123"/>
    </row>
    <row r="38" spans="2:8" ht="19.95" customHeight="1" thickBot="1" x14ac:dyDescent="0.35">
      <c r="C38" s="96" t="s">
        <v>18</v>
      </c>
      <c r="D38" s="117" t="s">
        <v>754</v>
      </c>
      <c r="E38" s="118"/>
      <c r="F38" s="118"/>
      <c r="G38" s="118"/>
      <c r="H38" s="119"/>
    </row>
    <row r="39" spans="2:8" ht="40.049999999999997" customHeight="1" thickBot="1" x14ac:dyDescent="0.35">
      <c r="C39" s="96" t="s">
        <v>20</v>
      </c>
      <c r="D39" s="117" t="s">
        <v>755</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0</v>
      </c>
      <c r="D42" s="16"/>
      <c r="E42" s="16">
        <v>303</v>
      </c>
      <c r="F42" s="16">
        <v>303</v>
      </c>
      <c r="G42" s="16">
        <v>-303</v>
      </c>
      <c r="H42" s="17">
        <v>0</v>
      </c>
    </row>
    <row r="43" spans="2:8" ht="12.45" customHeight="1" x14ac:dyDescent="0.3"/>
    <row r="44" spans="2:8" ht="12.45" customHeight="1" x14ac:dyDescent="0.3"/>
    <row r="45" spans="2:8" ht="8.25" customHeight="1" x14ac:dyDescent="0.3"/>
    <row r="46" spans="2:8" ht="18" customHeight="1" x14ac:dyDescent="0.3">
      <c r="C46" s="131" t="s">
        <v>58</v>
      </c>
      <c r="D46" s="131"/>
      <c r="E46" s="131"/>
      <c r="F46" s="131"/>
      <c r="G46" s="131"/>
      <c r="H46" s="131"/>
    </row>
    <row r="47" spans="2:8" ht="18.75" customHeight="1" thickBot="1" x14ac:dyDescent="0.35"/>
    <row r="48" spans="2:8" ht="19.95" customHeight="1" thickBot="1" x14ac:dyDescent="0.35">
      <c r="C48" s="102" t="s">
        <v>16</v>
      </c>
      <c r="D48" s="120" t="s">
        <v>59</v>
      </c>
      <c r="E48" s="121"/>
      <c r="F48" s="122"/>
      <c r="G48" s="122"/>
      <c r="H48" s="123"/>
    </row>
    <row r="49" spans="2:8" ht="19.95" customHeight="1" thickBot="1" x14ac:dyDescent="0.35">
      <c r="C49" s="103" t="s">
        <v>18</v>
      </c>
      <c r="D49" s="117" t="s">
        <v>63</v>
      </c>
      <c r="E49" s="118"/>
      <c r="F49" s="118"/>
      <c r="G49" s="118"/>
      <c r="H49" s="119"/>
    </row>
    <row r="50" spans="2:8" ht="19.95" customHeight="1" thickBot="1" x14ac:dyDescent="0.35">
      <c r="C50" s="103" t="s">
        <v>20</v>
      </c>
      <c r="D50" s="117" t="s">
        <v>756</v>
      </c>
      <c r="E50" s="118"/>
      <c r="F50" s="118"/>
      <c r="G50" s="118"/>
      <c r="H50" s="119"/>
    </row>
    <row r="51" spans="2:8" ht="12.45" customHeight="1" x14ac:dyDescent="0.3">
      <c r="C51" s="127"/>
      <c r="D51" s="128"/>
      <c r="E51" s="128"/>
      <c r="F51" s="129"/>
      <c r="G51" s="129"/>
      <c r="H51" s="130"/>
    </row>
    <row r="52" spans="2:8" ht="5.25" customHeight="1" x14ac:dyDescent="0.3">
      <c r="C52" s="12"/>
      <c r="H52" s="13"/>
    </row>
    <row r="53" spans="2:8" ht="25.35" customHeight="1" thickBot="1" x14ac:dyDescent="0.35">
      <c r="B53" s="14"/>
      <c r="C53" s="104" t="s">
        <v>22</v>
      </c>
      <c r="D53" s="105" t="s">
        <v>23</v>
      </c>
      <c r="E53" s="105" t="s">
        <v>24</v>
      </c>
      <c r="F53" s="106" t="s">
        <v>8</v>
      </c>
      <c r="G53" s="105" t="s">
        <v>9</v>
      </c>
      <c r="H53" s="107" t="s">
        <v>10</v>
      </c>
    </row>
    <row r="54" spans="2:8" ht="19.95" customHeight="1" thickBot="1" x14ac:dyDescent="0.35">
      <c r="C54" s="15">
        <v>0</v>
      </c>
      <c r="D54" s="18">
        <v>0</v>
      </c>
      <c r="E54" s="18">
        <v>40</v>
      </c>
      <c r="F54" s="18">
        <v>40</v>
      </c>
      <c r="G54" s="18">
        <v>0</v>
      </c>
      <c r="H54" s="19">
        <v>40</v>
      </c>
    </row>
    <row r="55" spans="2:8" ht="13.05" customHeight="1" thickBot="1" x14ac:dyDescent="0.35"/>
    <row r="56" spans="2:8" ht="18.45" customHeight="1" thickBot="1" x14ac:dyDescent="0.35">
      <c r="C56" s="124" t="s">
        <v>154</v>
      </c>
      <c r="D56" s="125"/>
      <c r="E56" s="125"/>
      <c r="F56" s="125"/>
      <c r="G56" s="125"/>
      <c r="H56" s="126"/>
    </row>
    <row r="57" spans="2:8" ht="19.5" customHeight="1" thickBot="1" x14ac:dyDescent="0.35"/>
    <row r="58" spans="2:8" ht="18.45" customHeight="1" thickBot="1" x14ac:dyDescent="0.35">
      <c r="C58" s="124" t="s">
        <v>155</v>
      </c>
      <c r="D58" s="125"/>
      <c r="E58" s="125"/>
      <c r="F58" s="125"/>
      <c r="G58" s="125"/>
      <c r="H58" s="126"/>
    </row>
    <row r="59" spans="2:8" ht="19.5" customHeight="1" x14ac:dyDescent="0.3"/>
    <row r="60" spans="2:8" ht="12.45" customHeight="1" x14ac:dyDescent="0.3"/>
    <row r="61" spans="2:8" ht="12.45" customHeight="1" x14ac:dyDescent="0.3"/>
    <row r="62" spans="2:8" ht="12.45" customHeight="1" x14ac:dyDescent="0.3"/>
    <row r="63" spans="2:8" ht="12.45" customHeight="1" x14ac:dyDescent="0.3">
      <c r="C63" s="20"/>
      <c r="D63" s="20"/>
      <c r="E63" s="20"/>
      <c r="F63" s="20"/>
      <c r="G63" s="20"/>
      <c r="H63" s="20"/>
    </row>
    <row r="64" spans="2:8" ht="12.45" customHeight="1" x14ac:dyDescent="0.3"/>
    <row r="65" ht="12.45" customHeight="1" x14ac:dyDescent="0.3"/>
  </sheetData>
  <mergeCells count="24">
    <mergeCell ref="D31:H31"/>
    <mergeCell ref="D2:E2"/>
    <mergeCell ref="D3:E3"/>
    <mergeCell ref="D6:H6"/>
    <mergeCell ref="C14:H14"/>
    <mergeCell ref="D16:H16"/>
    <mergeCell ref="D17:H17"/>
    <mergeCell ref="D18:H18"/>
    <mergeCell ref="D23:H23"/>
    <mergeCell ref="D24:H24"/>
    <mergeCell ref="D25:H25"/>
    <mergeCell ref="D30:H30"/>
    <mergeCell ref="C58:H58"/>
    <mergeCell ref="D32:H32"/>
    <mergeCell ref="D37:H37"/>
    <mergeCell ref="D38:H38"/>
    <mergeCell ref="D39:H39"/>
    <mergeCell ref="C46:H46"/>
    <mergeCell ref="D48:H48"/>
    <mergeCell ref="D49:H49"/>
    <mergeCell ref="D50:H50"/>
    <mergeCell ref="C51:E51"/>
    <mergeCell ref="F51:H51"/>
    <mergeCell ref="C56:H56"/>
  </mergeCells>
  <printOptions horizontalCentered="1"/>
  <pageMargins left="0.7" right="0.7" top="0.75" bottom="0.75" header="0.3" footer="0.3"/>
  <pageSetup paperSize="9" scale="64"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5">
    <pageSetUpPr fitToPage="1"/>
  </sheetPr>
  <dimension ref="B2:H44"/>
  <sheetViews>
    <sheetView showGridLines="0" showRowColHeaders="0" topLeftCell="A18" workbookViewId="0">
      <selection activeCell="A2" sqref="A2:XFD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459</v>
      </c>
      <c r="E2" s="132"/>
      <c r="F2" s="2"/>
    </row>
    <row r="3" spans="3:8" ht="13.05" customHeight="1" x14ac:dyDescent="0.3">
      <c r="C3" s="86" t="s">
        <v>2</v>
      </c>
      <c r="D3" s="132" t="s">
        <v>460</v>
      </c>
      <c r="E3" s="132"/>
      <c r="F3" s="2"/>
    </row>
    <row r="4" spans="3:8" ht="13.05" customHeight="1" x14ac:dyDescent="0.3">
      <c r="C4" s="86" t="s">
        <v>4</v>
      </c>
      <c r="D4" s="1" t="s">
        <v>559</v>
      </c>
      <c r="E4" s="1"/>
      <c r="F4" s="2"/>
    </row>
    <row r="5" spans="3:8" ht="12.45" customHeight="1" x14ac:dyDescent="0.3"/>
    <row r="6" spans="3:8" ht="144.75" customHeight="1" x14ac:dyDescent="0.3">
      <c r="C6" s="101" t="s">
        <v>6</v>
      </c>
      <c r="D6" s="133" t="s">
        <v>560</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1927.6</v>
      </c>
      <c r="E9" s="3">
        <v>-1049.0999999999999</v>
      </c>
      <c r="F9" s="4">
        <v>878.5</v>
      </c>
      <c r="H9" s="5">
        <v>9.43</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561</v>
      </c>
      <c r="E17" s="118"/>
      <c r="F17" s="118"/>
      <c r="G17" s="118"/>
      <c r="H17" s="119"/>
    </row>
    <row r="18" spans="2:8" ht="79.95" customHeight="1" thickBot="1" x14ac:dyDescent="0.35">
      <c r="C18" s="96" t="s">
        <v>20</v>
      </c>
      <c r="D18" s="117" t="s">
        <v>562</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9.43</v>
      </c>
      <c r="D21" s="16">
        <v>453.1</v>
      </c>
      <c r="E21" s="16">
        <v>1474.5</v>
      </c>
      <c r="F21" s="16">
        <v>1927.6</v>
      </c>
      <c r="G21" s="16">
        <v>-1049.0999999999999</v>
      </c>
      <c r="H21" s="17">
        <v>878.5</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2"/>
      <c r="G27" s="122"/>
      <c r="H27" s="123"/>
    </row>
    <row r="28" spans="2:8" ht="19.95" customHeight="1" thickBot="1" x14ac:dyDescent="0.35">
      <c r="C28" s="103" t="s">
        <v>18</v>
      </c>
      <c r="D28" s="117" t="s">
        <v>60</v>
      </c>
      <c r="E28" s="118"/>
      <c r="F28" s="118"/>
      <c r="G28" s="118"/>
      <c r="H28" s="119"/>
    </row>
    <row r="29" spans="2:8" ht="19.95" customHeight="1" thickBot="1" x14ac:dyDescent="0.35">
      <c r="C29" s="103" t="s">
        <v>20</v>
      </c>
      <c r="D29" s="117" t="s">
        <v>469</v>
      </c>
      <c r="E29" s="118"/>
      <c r="F29" s="118"/>
      <c r="G29" s="118"/>
      <c r="H29" s="119"/>
    </row>
    <row r="30" spans="2:8" ht="12.45" customHeight="1" x14ac:dyDescent="0.3">
      <c r="C30" s="127"/>
      <c r="D30" s="128"/>
      <c r="E30" s="128"/>
      <c r="F30" s="129"/>
      <c r="G30" s="129"/>
      <c r="H30" s="130"/>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3:8" ht="19.95" customHeight="1" thickBot="1" x14ac:dyDescent="0.35">
      <c r="C33" s="15">
        <v>0</v>
      </c>
      <c r="D33" s="18">
        <v>13</v>
      </c>
      <c r="E33" s="18">
        <v>0</v>
      </c>
      <c r="F33" s="18">
        <v>13</v>
      </c>
      <c r="G33" s="18">
        <v>0</v>
      </c>
      <c r="H33" s="19">
        <v>13</v>
      </c>
    </row>
    <row r="34" spans="3:8" ht="13.05" customHeight="1" thickBot="1" x14ac:dyDescent="0.35"/>
    <row r="35" spans="3:8" ht="18.45" customHeight="1" thickBot="1" x14ac:dyDescent="0.35">
      <c r="C35" s="124" t="s">
        <v>154</v>
      </c>
      <c r="D35" s="125"/>
      <c r="E35" s="125"/>
      <c r="F35" s="125"/>
      <c r="G35" s="125"/>
      <c r="H35" s="126"/>
    </row>
    <row r="36" spans="3:8" ht="19.5" customHeight="1" thickBot="1" x14ac:dyDescent="0.35"/>
    <row r="37" spans="3:8" ht="18.45" customHeight="1" thickBot="1" x14ac:dyDescent="0.35">
      <c r="C37" s="124" t="s">
        <v>155</v>
      </c>
      <c r="D37" s="125"/>
      <c r="E37" s="125"/>
      <c r="F37" s="125"/>
      <c r="G37" s="125"/>
      <c r="H37" s="126"/>
    </row>
    <row r="38" spans="3:8" ht="19.5" customHeight="1" x14ac:dyDescent="0.3"/>
    <row r="39" spans="3:8" ht="12.45" customHeight="1" x14ac:dyDescent="0.3"/>
    <row r="40" spans="3:8" ht="12.45" customHeight="1" x14ac:dyDescent="0.3"/>
    <row r="41" spans="3:8" ht="12.45" customHeight="1" x14ac:dyDescent="0.3"/>
    <row r="42" spans="3:8" ht="12.45" customHeight="1" x14ac:dyDescent="0.3">
      <c r="C42" s="20"/>
      <c r="D42" s="20"/>
      <c r="E42" s="20"/>
      <c r="F42" s="20"/>
      <c r="G42" s="20"/>
      <c r="H42" s="20"/>
    </row>
    <row r="43" spans="3:8" ht="12.45" customHeight="1" x14ac:dyDescent="0.3"/>
    <row r="44" spans="3:8" ht="12.45" customHeight="1" x14ac:dyDescent="0.3"/>
  </sheetData>
  <mergeCells count="15">
    <mergeCell ref="D17:H17"/>
    <mergeCell ref="D2:E2"/>
    <mergeCell ref="D3:E3"/>
    <mergeCell ref="D6:H6"/>
    <mergeCell ref="C14:H14"/>
    <mergeCell ref="D16:H16"/>
    <mergeCell ref="C35:H35"/>
    <mergeCell ref="C37:H37"/>
    <mergeCell ref="D18:H18"/>
    <mergeCell ref="C25:H25"/>
    <mergeCell ref="D27:H27"/>
    <mergeCell ref="D28:H28"/>
    <mergeCell ref="D29:H29"/>
    <mergeCell ref="C30:E30"/>
    <mergeCell ref="F30:H30"/>
  </mergeCells>
  <printOptions horizontalCentered="1"/>
  <pageMargins left="0.7" right="0.7" top="0.75" bottom="0.75" header="0.3" footer="0.3"/>
  <pageSetup paperSize="9" scale="64"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pageSetUpPr fitToPage="1"/>
  </sheetPr>
  <dimension ref="B2:H84"/>
  <sheetViews>
    <sheetView showGridLines="0" showRowColHeaders="0" workbookViewId="0">
      <selection activeCell="C75" sqref="C75:H77"/>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269</v>
      </c>
      <c r="E3" s="132"/>
      <c r="F3" s="2"/>
    </row>
    <row r="4" spans="3:8" ht="13.05" customHeight="1" x14ac:dyDescent="0.3">
      <c r="C4" s="86" t="s">
        <v>4</v>
      </c>
      <c r="D4" s="1" t="s">
        <v>270</v>
      </c>
      <c r="E4" s="1"/>
      <c r="F4" s="2"/>
    </row>
    <row r="5" spans="3:8" ht="12.45" customHeight="1" x14ac:dyDescent="0.3"/>
    <row r="6" spans="3:8" ht="144.75" customHeight="1" x14ac:dyDescent="0.3">
      <c r="C6" s="101" t="s">
        <v>6</v>
      </c>
      <c r="D6" s="133" t="s">
        <v>271</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5773.4000000000005</v>
      </c>
      <c r="E9" s="3">
        <v>-82</v>
      </c>
      <c r="F9" s="4">
        <v>5691.4000000000005</v>
      </c>
      <c r="H9" s="5">
        <v>90.58</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272</v>
      </c>
      <c r="E17" s="118"/>
      <c r="F17" s="118"/>
      <c r="G17" s="118"/>
      <c r="H17" s="119"/>
    </row>
    <row r="18" spans="2:8" ht="32.700000000000003" customHeight="1" thickBot="1" x14ac:dyDescent="0.35">
      <c r="C18" s="96" t="s">
        <v>20</v>
      </c>
      <c r="D18" s="117" t="s">
        <v>273</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2.16</v>
      </c>
      <c r="D21" s="16">
        <v>167.3</v>
      </c>
      <c r="E21" s="16">
        <v>752.2</v>
      </c>
      <c r="F21" s="16">
        <v>919.5</v>
      </c>
      <c r="G21" s="16">
        <v>0</v>
      </c>
      <c r="H21" s="17">
        <v>919.5</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274</v>
      </c>
      <c r="E24" s="118"/>
      <c r="F24" s="118"/>
      <c r="G24" s="118"/>
      <c r="H24" s="119"/>
    </row>
    <row r="25" spans="2:8" ht="92.7" customHeight="1" thickBot="1" x14ac:dyDescent="0.35">
      <c r="C25" s="96" t="s">
        <v>20</v>
      </c>
      <c r="D25" s="117" t="s">
        <v>275</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25.89</v>
      </c>
      <c r="D28" s="16">
        <v>1195.8</v>
      </c>
      <c r="E28" s="16">
        <v>79.099999999999994</v>
      </c>
      <c r="F28" s="16">
        <v>1274.8999999999999</v>
      </c>
      <c r="G28" s="16">
        <v>-32</v>
      </c>
      <c r="H28" s="17">
        <v>1242.8999999999999</v>
      </c>
    </row>
    <row r="29" spans="2:8" ht="13.05" customHeight="1" thickBot="1" x14ac:dyDescent="0.35"/>
    <row r="30" spans="2:8" ht="19.95" customHeight="1" thickBot="1" x14ac:dyDescent="0.35">
      <c r="C30" s="95" t="s">
        <v>16</v>
      </c>
      <c r="D30" s="120" t="s">
        <v>28</v>
      </c>
      <c r="E30" s="122"/>
      <c r="F30" s="122"/>
      <c r="G30" s="122"/>
      <c r="H30" s="123"/>
    </row>
    <row r="31" spans="2:8" ht="19.95" customHeight="1" thickBot="1" x14ac:dyDescent="0.35">
      <c r="C31" s="96" t="s">
        <v>18</v>
      </c>
      <c r="D31" s="117" t="s">
        <v>276</v>
      </c>
      <c r="E31" s="118"/>
      <c r="F31" s="118"/>
      <c r="G31" s="118"/>
      <c r="H31" s="119"/>
    </row>
    <row r="32" spans="2:8" ht="72.75" customHeight="1" thickBot="1" x14ac:dyDescent="0.35">
      <c r="C32" s="96" t="s">
        <v>20</v>
      </c>
      <c r="D32" s="117" t="s">
        <v>277</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6.5</v>
      </c>
      <c r="D35" s="16">
        <v>243.5</v>
      </c>
      <c r="E35" s="16">
        <v>3.5</v>
      </c>
      <c r="F35" s="16">
        <v>247</v>
      </c>
      <c r="G35" s="16">
        <v>0</v>
      </c>
      <c r="H35" s="17">
        <v>247</v>
      </c>
    </row>
    <row r="36" spans="2:8" ht="13.05" customHeight="1" thickBot="1" x14ac:dyDescent="0.35"/>
    <row r="37" spans="2:8" ht="19.95" customHeight="1" thickBot="1" x14ac:dyDescent="0.35">
      <c r="C37" s="95" t="s">
        <v>16</v>
      </c>
      <c r="D37" s="120" t="s">
        <v>102</v>
      </c>
      <c r="E37" s="122"/>
      <c r="F37" s="122"/>
      <c r="G37" s="122"/>
      <c r="H37" s="123"/>
    </row>
    <row r="38" spans="2:8" ht="19.95" customHeight="1" thickBot="1" x14ac:dyDescent="0.35">
      <c r="C38" s="96" t="s">
        <v>18</v>
      </c>
      <c r="D38" s="117" t="s">
        <v>278</v>
      </c>
      <c r="E38" s="118"/>
      <c r="F38" s="118"/>
      <c r="G38" s="118"/>
      <c r="H38" s="119"/>
    </row>
    <row r="39" spans="2:8" ht="52.8" customHeight="1" thickBot="1" x14ac:dyDescent="0.35">
      <c r="C39" s="96" t="s">
        <v>20</v>
      </c>
      <c r="D39" s="117" t="s">
        <v>279</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5</v>
      </c>
      <c r="D42" s="16">
        <v>344.3</v>
      </c>
      <c r="E42" s="16">
        <v>1</v>
      </c>
      <c r="F42" s="16">
        <v>345.3</v>
      </c>
      <c r="G42" s="16">
        <v>0</v>
      </c>
      <c r="H42" s="17">
        <v>345.3</v>
      </c>
    </row>
    <row r="43" spans="2:8" ht="13.05" customHeight="1" thickBot="1" x14ac:dyDescent="0.35"/>
    <row r="44" spans="2:8" ht="19.95" customHeight="1" thickBot="1" x14ac:dyDescent="0.35">
      <c r="C44" s="95" t="s">
        <v>16</v>
      </c>
      <c r="D44" s="120" t="s">
        <v>31</v>
      </c>
      <c r="E44" s="122"/>
      <c r="F44" s="122"/>
      <c r="G44" s="122"/>
      <c r="H44" s="123"/>
    </row>
    <row r="45" spans="2:8" ht="19.95" customHeight="1" thickBot="1" x14ac:dyDescent="0.35">
      <c r="C45" s="96" t="s">
        <v>18</v>
      </c>
      <c r="D45" s="117" t="s">
        <v>280</v>
      </c>
      <c r="E45" s="118"/>
      <c r="F45" s="118"/>
      <c r="G45" s="118"/>
      <c r="H45" s="119"/>
    </row>
    <row r="46" spans="2:8" ht="40.049999999999997" customHeight="1" thickBot="1" x14ac:dyDescent="0.35">
      <c r="C46" s="96" t="s">
        <v>20</v>
      </c>
      <c r="D46" s="117" t="s">
        <v>271</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0</v>
      </c>
      <c r="D49" s="16">
        <v>0</v>
      </c>
      <c r="E49" s="16">
        <v>25</v>
      </c>
      <c r="F49" s="16">
        <v>25</v>
      </c>
      <c r="G49" s="16">
        <v>0</v>
      </c>
      <c r="H49" s="17">
        <v>25</v>
      </c>
    </row>
    <row r="50" spans="2:8" ht="13.05" customHeight="1" thickBot="1" x14ac:dyDescent="0.35"/>
    <row r="51" spans="2:8" ht="19.95" customHeight="1" thickBot="1" x14ac:dyDescent="0.35">
      <c r="C51" s="95" t="s">
        <v>16</v>
      </c>
      <c r="D51" s="120" t="s">
        <v>34</v>
      </c>
      <c r="E51" s="122"/>
      <c r="F51" s="122"/>
      <c r="G51" s="122"/>
      <c r="H51" s="123"/>
    </row>
    <row r="52" spans="2:8" ht="19.95" customHeight="1" thickBot="1" x14ac:dyDescent="0.35">
      <c r="C52" s="96" t="s">
        <v>18</v>
      </c>
      <c r="D52" s="117" t="s">
        <v>281</v>
      </c>
      <c r="E52" s="118"/>
      <c r="F52" s="118"/>
      <c r="G52" s="118"/>
      <c r="H52" s="119"/>
    </row>
    <row r="53" spans="2:8" ht="72.75" customHeight="1" thickBot="1" x14ac:dyDescent="0.35">
      <c r="C53" s="96" t="s">
        <v>20</v>
      </c>
      <c r="D53" s="117" t="s">
        <v>282</v>
      </c>
      <c r="E53" s="118"/>
      <c r="F53" s="118"/>
      <c r="G53" s="118"/>
      <c r="H53" s="119"/>
    </row>
    <row r="54" spans="2:8" ht="5.25" customHeight="1" x14ac:dyDescent="0.3">
      <c r="C54" s="12"/>
      <c r="H54" s="13"/>
    </row>
    <row r="55" spans="2:8" ht="25.35" customHeight="1" thickBot="1" x14ac:dyDescent="0.35">
      <c r="B55" s="14"/>
      <c r="C55" s="97" t="s">
        <v>22</v>
      </c>
      <c r="D55" s="98" t="s">
        <v>23</v>
      </c>
      <c r="E55" s="98" t="s">
        <v>24</v>
      </c>
      <c r="F55" s="99" t="s">
        <v>8</v>
      </c>
      <c r="G55" s="98" t="s">
        <v>9</v>
      </c>
      <c r="H55" s="100" t="s">
        <v>10</v>
      </c>
    </row>
    <row r="56" spans="2:8" ht="19.95" customHeight="1" thickBot="1" x14ac:dyDescent="0.35">
      <c r="C56" s="15">
        <v>30.99</v>
      </c>
      <c r="D56" s="16">
        <v>1719.2</v>
      </c>
      <c r="E56" s="16">
        <v>110.9</v>
      </c>
      <c r="F56" s="16">
        <v>1830.1000000000001</v>
      </c>
      <c r="G56" s="16">
        <v>0</v>
      </c>
      <c r="H56" s="17">
        <v>1830.1000000000001</v>
      </c>
    </row>
    <row r="57" spans="2:8" ht="13.05" customHeight="1" thickBot="1" x14ac:dyDescent="0.35"/>
    <row r="58" spans="2:8" ht="19.95" customHeight="1" thickBot="1" x14ac:dyDescent="0.35">
      <c r="C58" s="95" t="s">
        <v>16</v>
      </c>
      <c r="D58" s="120" t="s">
        <v>151</v>
      </c>
      <c r="E58" s="122"/>
      <c r="F58" s="122"/>
      <c r="G58" s="122"/>
      <c r="H58" s="123"/>
    </row>
    <row r="59" spans="2:8" ht="19.95" customHeight="1" thickBot="1" x14ac:dyDescent="0.35">
      <c r="C59" s="96" t="s">
        <v>18</v>
      </c>
      <c r="D59" s="117" t="s">
        <v>283</v>
      </c>
      <c r="E59" s="118"/>
      <c r="F59" s="118"/>
      <c r="G59" s="118"/>
      <c r="H59" s="119"/>
    </row>
    <row r="60" spans="2:8" ht="92.7" customHeight="1" thickBot="1" x14ac:dyDescent="0.35">
      <c r="C60" s="96" t="s">
        <v>20</v>
      </c>
      <c r="D60" s="117" t="s">
        <v>284</v>
      </c>
      <c r="E60" s="118"/>
      <c r="F60" s="118"/>
      <c r="G60" s="118"/>
      <c r="H60" s="119"/>
    </row>
    <row r="61" spans="2:8" ht="5.25" customHeight="1" x14ac:dyDescent="0.3">
      <c r="C61" s="12"/>
      <c r="H61" s="13"/>
    </row>
    <row r="62" spans="2:8" ht="25.35" customHeight="1" thickBot="1" x14ac:dyDescent="0.35">
      <c r="B62" s="14"/>
      <c r="C62" s="97" t="s">
        <v>22</v>
      </c>
      <c r="D62" s="98" t="s">
        <v>23</v>
      </c>
      <c r="E62" s="98" t="s">
        <v>24</v>
      </c>
      <c r="F62" s="99" t="s">
        <v>8</v>
      </c>
      <c r="G62" s="98" t="s">
        <v>9</v>
      </c>
      <c r="H62" s="100" t="s">
        <v>10</v>
      </c>
    </row>
    <row r="63" spans="2:8" ht="19.95" customHeight="1" thickBot="1" x14ac:dyDescent="0.35">
      <c r="C63" s="15">
        <v>17.23</v>
      </c>
      <c r="D63" s="16">
        <v>713.1</v>
      </c>
      <c r="E63" s="16">
        <v>154.9</v>
      </c>
      <c r="F63" s="16">
        <v>868</v>
      </c>
      <c r="G63" s="16">
        <v>0</v>
      </c>
      <c r="H63" s="17">
        <v>868</v>
      </c>
    </row>
    <row r="64" spans="2:8" ht="13.05" customHeight="1" thickBot="1" x14ac:dyDescent="0.35"/>
    <row r="65" spans="2:8" ht="19.95" customHeight="1" thickBot="1" x14ac:dyDescent="0.35">
      <c r="C65" s="95" t="s">
        <v>16</v>
      </c>
      <c r="D65" s="120" t="s">
        <v>40</v>
      </c>
      <c r="E65" s="122"/>
      <c r="F65" s="122"/>
      <c r="G65" s="122"/>
      <c r="H65" s="123"/>
    </row>
    <row r="66" spans="2:8" ht="19.95" customHeight="1" thickBot="1" x14ac:dyDescent="0.35">
      <c r="C66" s="96" t="s">
        <v>18</v>
      </c>
      <c r="D66" s="117" t="s">
        <v>285</v>
      </c>
      <c r="E66" s="118"/>
      <c r="F66" s="118"/>
      <c r="G66" s="118"/>
      <c r="H66" s="119"/>
    </row>
    <row r="67" spans="2:8" ht="72.75" customHeight="1" thickBot="1" x14ac:dyDescent="0.35">
      <c r="C67" s="96" t="s">
        <v>20</v>
      </c>
      <c r="D67" s="117" t="s">
        <v>286</v>
      </c>
      <c r="E67" s="118"/>
      <c r="F67" s="118"/>
      <c r="G67" s="118"/>
      <c r="H67" s="119"/>
    </row>
    <row r="68" spans="2:8" ht="5.25" customHeight="1" x14ac:dyDescent="0.3">
      <c r="C68" s="12"/>
      <c r="H68" s="13"/>
    </row>
    <row r="69" spans="2:8" ht="25.35" customHeight="1" thickBot="1" x14ac:dyDescent="0.35">
      <c r="B69" s="14"/>
      <c r="C69" s="97" t="s">
        <v>22</v>
      </c>
      <c r="D69" s="98" t="s">
        <v>23</v>
      </c>
      <c r="E69" s="98" t="s">
        <v>24</v>
      </c>
      <c r="F69" s="99" t="s">
        <v>8</v>
      </c>
      <c r="G69" s="98" t="s">
        <v>9</v>
      </c>
      <c r="H69" s="100" t="s">
        <v>10</v>
      </c>
    </row>
    <row r="70" spans="2:8" ht="19.95" customHeight="1" thickBot="1" x14ac:dyDescent="0.35">
      <c r="C70" s="15">
        <v>2.81</v>
      </c>
      <c r="D70" s="16">
        <v>192.8</v>
      </c>
      <c r="E70" s="16">
        <v>70.8</v>
      </c>
      <c r="F70" s="16">
        <v>263.60000000000002</v>
      </c>
      <c r="G70" s="16">
        <v>-50</v>
      </c>
      <c r="H70" s="17">
        <v>213.60000000000002</v>
      </c>
    </row>
    <row r="71" spans="2:8" ht="27" customHeight="1" x14ac:dyDescent="0.3"/>
    <row r="72" spans="2:8" ht="12.45" customHeight="1" x14ac:dyDescent="0.3"/>
    <row r="73" spans="2:8" ht="18" customHeight="1" x14ac:dyDescent="0.3">
      <c r="C73" s="131" t="s">
        <v>255</v>
      </c>
      <c r="D73" s="131"/>
      <c r="E73" s="131"/>
      <c r="F73" s="131"/>
      <c r="G73" s="131"/>
      <c r="H73" s="131"/>
    </row>
    <row r="74" spans="2:8" ht="18.75" customHeight="1" thickBot="1" x14ac:dyDescent="0.35"/>
    <row r="75" spans="2:8" ht="18.45" customHeight="1" thickBot="1" x14ac:dyDescent="0.35">
      <c r="C75" s="124" t="s">
        <v>154</v>
      </c>
      <c r="D75" s="125"/>
      <c r="E75" s="125"/>
      <c r="F75" s="125"/>
      <c r="G75" s="125"/>
      <c r="H75" s="126"/>
    </row>
    <row r="76" spans="2:8" ht="19.5" customHeight="1" thickBot="1" x14ac:dyDescent="0.35"/>
    <row r="77" spans="2:8" ht="18.45" customHeight="1" thickBot="1" x14ac:dyDescent="0.35">
      <c r="C77" s="124" t="s">
        <v>155</v>
      </c>
      <c r="D77" s="125"/>
      <c r="E77" s="125"/>
      <c r="F77" s="125"/>
      <c r="G77" s="125"/>
      <c r="H77" s="126"/>
    </row>
    <row r="78" spans="2:8" ht="19.5" customHeight="1" x14ac:dyDescent="0.3"/>
    <row r="79" spans="2:8" ht="12.45" customHeight="1" x14ac:dyDescent="0.3"/>
    <row r="80" spans="2:8" ht="12.45" customHeight="1" x14ac:dyDescent="0.3"/>
    <row r="81" spans="3:8" ht="12.45" customHeight="1" x14ac:dyDescent="0.3"/>
    <row r="82" spans="3:8" ht="12.45" customHeight="1" x14ac:dyDescent="0.3">
      <c r="C82" s="20"/>
      <c r="D82" s="20"/>
      <c r="E82" s="20"/>
      <c r="F82" s="20"/>
      <c r="G82" s="20"/>
      <c r="H82" s="20"/>
    </row>
    <row r="83" spans="3:8" ht="12.45" customHeight="1" x14ac:dyDescent="0.3"/>
    <row r="84" spans="3:8" ht="12.45" customHeight="1" x14ac:dyDescent="0.3"/>
  </sheetData>
  <mergeCells count="31">
    <mergeCell ref="D31:H31"/>
    <mergeCell ref="D2:E2"/>
    <mergeCell ref="D3:E3"/>
    <mergeCell ref="D6:H6"/>
    <mergeCell ref="C14:H14"/>
    <mergeCell ref="D16:H16"/>
    <mergeCell ref="D17:H17"/>
    <mergeCell ref="D18:H18"/>
    <mergeCell ref="D23:H23"/>
    <mergeCell ref="D24:H24"/>
    <mergeCell ref="D25:H25"/>
    <mergeCell ref="D30:H30"/>
    <mergeCell ref="D59:H59"/>
    <mergeCell ref="D32:H32"/>
    <mergeCell ref="D37:H37"/>
    <mergeCell ref="D38:H38"/>
    <mergeCell ref="D39:H39"/>
    <mergeCell ref="D44:H44"/>
    <mergeCell ref="D45:H45"/>
    <mergeCell ref="D46:H46"/>
    <mergeCell ref="D51:H51"/>
    <mergeCell ref="D52:H52"/>
    <mergeCell ref="D53:H53"/>
    <mergeCell ref="D58:H58"/>
    <mergeCell ref="C77:H77"/>
    <mergeCell ref="D60:H60"/>
    <mergeCell ref="D65:H65"/>
    <mergeCell ref="D66:H66"/>
    <mergeCell ref="D67:H67"/>
    <mergeCell ref="C73:H73"/>
    <mergeCell ref="C75:H75"/>
  </mergeCells>
  <printOptions horizontalCentered="1"/>
  <pageMargins left="0.7" right="0.7" top="0.75" bottom="0.75" header="0.3" footer="0.3"/>
  <pageSetup paperSize="9" scale="64"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27">
    <pageSetUpPr fitToPage="1"/>
  </sheetPr>
  <dimension ref="B2:H42"/>
  <sheetViews>
    <sheetView showGridLines="0" showRowColHeaders="0" topLeftCell="A6" workbookViewId="0">
      <selection activeCell="C39" sqref="C39"/>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320</v>
      </c>
      <c r="E2" s="132"/>
      <c r="F2" s="2"/>
    </row>
    <row r="3" spans="3:8" ht="13.05" customHeight="1" x14ac:dyDescent="0.3">
      <c r="C3" s="86" t="s">
        <v>2</v>
      </c>
      <c r="D3" s="132" t="s">
        <v>335</v>
      </c>
      <c r="E3" s="132"/>
      <c r="F3" s="2"/>
    </row>
    <row r="4" spans="3:8" ht="13.05" customHeight="1" x14ac:dyDescent="0.3">
      <c r="C4" s="86" t="s">
        <v>4</v>
      </c>
      <c r="D4" s="1" t="s">
        <v>687</v>
      </c>
      <c r="E4" s="1"/>
      <c r="F4" s="2"/>
    </row>
    <row r="5" spans="3:8" ht="12.45" customHeight="1" x14ac:dyDescent="0.3"/>
    <row r="6" spans="3:8" ht="144.75" customHeight="1" x14ac:dyDescent="0.3">
      <c r="C6" s="101" t="s">
        <v>6</v>
      </c>
      <c r="D6" s="133" t="s">
        <v>688</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235.084</v>
      </c>
      <c r="E9" s="3">
        <v>-129.96</v>
      </c>
      <c r="F9" s="4">
        <v>105.124</v>
      </c>
      <c r="H9" s="5">
        <v>0.81</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689</v>
      </c>
      <c r="E17" s="118"/>
      <c r="F17" s="118"/>
      <c r="G17" s="118"/>
      <c r="H17" s="119"/>
    </row>
    <row r="18" spans="2:8" ht="40.049999999999997" customHeight="1" thickBot="1" x14ac:dyDescent="0.35">
      <c r="C18" s="96" t="s">
        <v>20</v>
      </c>
      <c r="D18" s="117" t="s">
        <v>690</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0.81</v>
      </c>
      <c r="D21" s="16">
        <v>2</v>
      </c>
      <c r="E21" s="16">
        <v>233.084</v>
      </c>
      <c r="F21" s="16">
        <v>235.084</v>
      </c>
      <c r="G21" s="16">
        <v>-129.96</v>
      </c>
      <c r="H21" s="17">
        <v>105.124</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691</v>
      </c>
      <c r="E24" s="118"/>
      <c r="F24" s="118"/>
      <c r="G24" s="118"/>
      <c r="H24" s="119"/>
    </row>
    <row r="25" spans="2:8" ht="19.95" customHeight="1" thickBot="1" x14ac:dyDescent="0.35">
      <c r="C25" s="96" t="s">
        <v>20</v>
      </c>
      <c r="D25" s="117" t="s">
        <v>692</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0</v>
      </c>
      <c r="D28" s="16"/>
      <c r="E28" s="16"/>
      <c r="F28" s="16">
        <v>0</v>
      </c>
      <c r="G28" s="16"/>
      <c r="H28" s="17">
        <v>0</v>
      </c>
    </row>
    <row r="29" spans="2:8" ht="12.45" customHeight="1" x14ac:dyDescent="0.3"/>
    <row r="30" spans="2:8" ht="12.45" customHeight="1" x14ac:dyDescent="0.3"/>
    <row r="31" spans="2:8" ht="18" customHeight="1" x14ac:dyDescent="0.3">
      <c r="C31" s="131" t="s">
        <v>255</v>
      </c>
      <c r="D31" s="131"/>
      <c r="E31" s="131"/>
      <c r="F31" s="131"/>
      <c r="G31" s="131"/>
      <c r="H31" s="131"/>
    </row>
    <row r="32" spans="2:8" ht="18.75" customHeight="1" thickBot="1" x14ac:dyDescent="0.35"/>
    <row r="33" spans="3:8" ht="18.45" customHeight="1" thickBot="1" x14ac:dyDescent="0.35">
      <c r="C33" s="124" t="s">
        <v>154</v>
      </c>
      <c r="D33" s="125"/>
      <c r="E33" s="125"/>
      <c r="F33" s="125"/>
      <c r="G33" s="125"/>
      <c r="H33" s="126"/>
    </row>
    <row r="34" spans="3:8" ht="19.5" customHeight="1" thickBot="1" x14ac:dyDescent="0.35"/>
    <row r="35" spans="3:8" ht="18.45" customHeight="1" thickBot="1" x14ac:dyDescent="0.35">
      <c r="C35" s="124" t="s">
        <v>155</v>
      </c>
      <c r="D35" s="125"/>
      <c r="E35" s="125"/>
      <c r="F35" s="125"/>
      <c r="G35" s="125"/>
      <c r="H35" s="126"/>
    </row>
    <row r="36" spans="3:8" ht="19.5" customHeight="1" x14ac:dyDescent="0.3"/>
    <row r="37" spans="3:8" ht="12.45" customHeight="1" x14ac:dyDescent="0.3"/>
    <row r="38" spans="3:8" ht="12.45" customHeight="1" x14ac:dyDescent="0.3"/>
    <row r="39" spans="3:8" ht="12.45" customHeight="1" x14ac:dyDescent="0.3"/>
    <row r="40" spans="3:8" ht="12.45" customHeight="1" x14ac:dyDescent="0.3">
      <c r="C40" s="20"/>
      <c r="D40" s="20"/>
      <c r="E40" s="20"/>
      <c r="F40" s="20"/>
      <c r="G40" s="20"/>
      <c r="H40" s="20"/>
    </row>
    <row r="41" spans="3:8" ht="12.45" customHeight="1" x14ac:dyDescent="0.3"/>
    <row r="42" spans="3:8" ht="12.45" customHeight="1" x14ac:dyDescent="0.3"/>
  </sheetData>
  <mergeCells count="13">
    <mergeCell ref="D17:H17"/>
    <mergeCell ref="D2:E2"/>
    <mergeCell ref="D3:E3"/>
    <mergeCell ref="D6:H6"/>
    <mergeCell ref="C14:H14"/>
    <mergeCell ref="D16:H16"/>
    <mergeCell ref="C35:H35"/>
    <mergeCell ref="D18:H18"/>
    <mergeCell ref="D23:H23"/>
    <mergeCell ref="D24:H24"/>
    <mergeCell ref="D25:H25"/>
    <mergeCell ref="C31:H31"/>
    <mergeCell ref="C33:H33"/>
  </mergeCells>
  <printOptions horizontalCentered="1"/>
  <pageMargins left="0.7" right="0.7" top="0.75" bottom="0.75" header="0.3" footer="0.3"/>
  <pageSetup paperSize="9" scale="64"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28">
    <pageSetUpPr fitToPage="1"/>
  </sheetPr>
  <dimension ref="B2:H67"/>
  <sheetViews>
    <sheetView showGridLines="0" showRowColHeaders="0" topLeftCell="A53" workbookViewId="0">
      <selection activeCell="C58" sqref="C58:H60"/>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320</v>
      </c>
      <c r="E2" s="132"/>
      <c r="F2" s="2"/>
    </row>
    <row r="3" spans="3:8" ht="13.05" customHeight="1" x14ac:dyDescent="0.3">
      <c r="C3" s="86" t="s">
        <v>2</v>
      </c>
      <c r="D3" s="132" t="s">
        <v>335</v>
      </c>
      <c r="E3" s="132"/>
      <c r="F3" s="2"/>
    </row>
    <row r="4" spans="3:8" ht="13.05" customHeight="1" x14ac:dyDescent="0.3">
      <c r="C4" s="86" t="s">
        <v>4</v>
      </c>
      <c r="D4" s="1" t="s">
        <v>774</v>
      </c>
      <c r="E4" s="1"/>
      <c r="F4" s="2"/>
    </row>
    <row r="5" spans="3:8" ht="12.45" customHeight="1" x14ac:dyDescent="0.3"/>
    <row r="6" spans="3:8" ht="144.75" customHeight="1" x14ac:dyDescent="0.3">
      <c r="C6" s="101" t="s">
        <v>6</v>
      </c>
      <c r="D6" s="133" t="s">
        <v>1085</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5365.5410000000002</v>
      </c>
      <c r="E9" s="3">
        <v>-155.9</v>
      </c>
      <c r="F9" s="4">
        <v>5209.6410000000005</v>
      </c>
      <c r="H9" s="5">
        <v>8.67</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775</v>
      </c>
      <c r="E17" s="118"/>
      <c r="F17" s="118"/>
      <c r="G17" s="118"/>
      <c r="H17" s="119"/>
    </row>
    <row r="18" spans="2:8" ht="79.95" customHeight="1" thickBot="1" x14ac:dyDescent="0.35">
      <c r="C18" s="96" t="s">
        <v>20</v>
      </c>
      <c r="D18" s="117" t="s">
        <v>776</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v>
      </c>
      <c r="D21" s="16">
        <v>257.05799999999999</v>
      </c>
      <c r="E21" s="16">
        <v>2938.8</v>
      </c>
      <c r="F21" s="16">
        <v>3195.8580000000002</v>
      </c>
      <c r="G21" s="16">
        <v>-60</v>
      </c>
      <c r="H21" s="17">
        <v>3135.8580000000002</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777</v>
      </c>
      <c r="E24" s="118"/>
      <c r="F24" s="118"/>
      <c r="G24" s="118"/>
      <c r="H24" s="119"/>
    </row>
    <row r="25" spans="2:8" ht="60" customHeight="1" thickBot="1" x14ac:dyDescent="0.35">
      <c r="C25" s="96" t="s">
        <v>20</v>
      </c>
      <c r="D25" s="117" t="s">
        <v>778</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6.67</v>
      </c>
      <c r="D28" s="16">
        <v>417.86900000000003</v>
      </c>
      <c r="E28" s="16">
        <v>1751.8140000000001</v>
      </c>
      <c r="F28" s="16">
        <v>2169.683</v>
      </c>
      <c r="G28" s="16">
        <v>-95.9</v>
      </c>
      <c r="H28" s="17">
        <v>2073.7829999999999</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2"/>
      <c r="G34" s="122"/>
      <c r="H34" s="123"/>
    </row>
    <row r="35" spans="2:8" ht="19.95" customHeight="1" thickBot="1" x14ac:dyDescent="0.35">
      <c r="C35" s="103" t="s">
        <v>18</v>
      </c>
      <c r="D35" s="117" t="s">
        <v>63</v>
      </c>
      <c r="E35" s="118"/>
      <c r="F35" s="118"/>
      <c r="G35" s="118"/>
      <c r="H35" s="119"/>
    </row>
    <row r="36" spans="2:8" ht="19.95" customHeight="1" thickBot="1" x14ac:dyDescent="0.35">
      <c r="C36" s="103" t="s">
        <v>20</v>
      </c>
      <c r="D36" s="117" t="s">
        <v>779</v>
      </c>
      <c r="E36" s="118"/>
      <c r="F36" s="118"/>
      <c r="G36" s="118"/>
      <c r="H36" s="119"/>
    </row>
    <row r="37" spans="2:8" ht="12.45" customHeight="1" x14ac:dyDescent="0.3">
      <c r="C37" s="127"/>
      <c r="D37" s="128"/>
      <c r="E37" s="128"/>
      <c r="F37" s="129"/>
      <c r="G37" s="129"/>
      <c r="H37" s="130"/>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70</v>
      </c>
      <c r="E40" s="18">
        <v>0</v>
      </c>
      <c r="F40" s="18">
        <v>70</v>
      </c>
      <c r="G40" s="18">
        <v>0</v>
      </c>
      <c r="H40" s="19">
        <v>70</v>
      </c>
    </row>
    <row r="41" spans="2:8" ht="13.05" customHeight="1" thickBot="1" x14ac:dyDescent="0.35"/>
    <row r="42" spans="2:8" ht="19.95" customHeight="1" thickBot="1" x14ac:dyDescent="0.35">
      <c r="C42" s="102" t="s">
        <v>16</v>
      </c>
      <c r="D42" s="120" t="s">
        <v>62</v>
      </c>
      <c r="E42" s="121"/>
      <c r="F42" s="122"/>
      <c r="G42" s="122"/>
      <c r="H42" s="123"/>
    </row>
    <row r="43" spans="2:8" ht="19.95" customHeight="1" thickBot="1" x14ac:dyDescent="0.35">
      <c r="C43" s="103" t="s">
        <v>18</v>
      </c>
      <c r="D43" s="117" t="s">
        <v>63</v>
      </c>
      <c r="E43" s="118"/>
      <c r="F43" s="118"/>
      <c r="G43" s="118"/>
      <c r="H43" s="119"/>
    </row>
    <row r="44" spans="2:8" ht="19.95" customHeight="1" thickBot="1" x14ac:dyDescent="0.35">
      <c r="C44" s="103" t="s">
        <v>20</v>
      </c>
      <c r="D44" s="117" t="s">
        <v>780</v>
      </c>
      <c r="E44" s="118"/>
      <c r="F44" s="118"/>
      <c r="G44" s="118"/>
      <c r="H44" s="119"/>
    </row>
    <row r="45" spans="2:8" ht="12.45" customHeight="1" x14ac:dyDescent="0.3">
      <c r="C45" s="127"/>
      <c r="D45" s="128"/>
      <c r="E45" s="128"/>
      <c r="F45" s="129"/>
      <c r="G45" s="129"/>
      <c r="H45" s="130"/>
    </row>
    <row r="46" spans="2:8" ht="5.25" customHeight="1" x14ac:dyDescent="0.3">
      <c r="C46" s="12"/>
      <c r="H46" s="13"/>
    </row>
    <row r="47" spans="2:8" ht="25.35" customHeight="1" thickBot="1" x14ac:dyDescent="0.35">
      <c r="B47" s="14"/>
      <c r="C47" s="104" t="s">
        <v>22</v>
      </c>
      <c r="D47" s="105" t="s">
        <v>23</v>
      </c>
      <c r="E47" s="105" t="s">
        <v>24</v>
      </c>
      <c r="F47" s="106" t="s">
        <v>8</v>
      </c>
      <c r="G47" s="105" t="s">
        <v>9</v>
      </c>
      <c r="H47" s="107" t="s">
        <v>10</v>
      </c>
    </row>
    <row r="48" spans="2:8" ht="19.95" customHeight="1" thickBot="1" x14ac:dyDescent="0.35">
      <c r="C48" s="15"/>
      <c r="D48" s="18">
        <v>0</v>
      </c>
      <c r="E48" s="18">
        <v>160</v>
      </c>
      <c r="F48" s="18">
        <v>160</v>
      </c>
      <c r="G48" s="18">
        <v>0</v>
      </c>
      <c r="H48" s="19">
        <v>160</v>
      </c>
    </row>
    <row r="49" spans="2:8" ht="13.05" customHeight="1" thickBot="1" x14ac:dyDescent="0.35"/>
    <row r="50" spans="2:8" ht="19.95" customHeight="1" thickBot="1" x14ac:dyDescent="0.35">
      <c r="C50" s="102" t="s">
        <v>16</v>
      </c>
      <c r="D50" s="120" t="s">
        <v>65</v>
      </c>
      <c r="E50" s="121"/>
      <c r="F50" s="122"/>
      <c r="G50" s="122"/>
      <c r="H50" s="123"/>
    </row>
    <row r="51" spans="2:8" ht="19.95" customHeight="1" thickBot="1" x14ac:dyDescent="0.35">
      <c r="C51" s="103" t="s">
        <v>18</v>
      </c>
      <c r="D51" s="117" t="s">
        <v>63</v>
      </c>
      <c r="E51" s="118"/>
      <c r="F51" s="118"/>
      <c r="G51" s="118"/>
      <c r="H51" s="119"/>
    </row>
    <row r="52" spans="2:8" ht="19.95" customHeight="1" thickBot="1" x14ac:dyDescent="0.35">
      <c r="C52" s="103" t="s">
        <v>20</v>
      </c>
      <c r="D52" s="117" t="s">
        <v>781</v>
      </c>
      <c r="E52" s="118"/>
      <c r="F52" s="118"/>
      <c r="G52" s="118"/>
      <c r="H52" s="119"/>
    </row>
    <row r="53" spans="2:8" ht="12.45" customHeight="1" x14ac:dyDescent="0.3">
      <c r="C53" s="127"/>
      <c r="D53" s="128"/>
      <c r="E53" s="128"/>
      <c r="F53" s="129"/>
      <c r="G53" s="129"/>
      <c r="H53" s="130"/>
    </row>
    <row r="54" spans="2:8" ht="5.25" customHeight="1" x14ac:dyDescent="0.3">
      <c r="C54" s="12"/>
      <c r="H54" s="13"/>
    </row>
    <row r="55" spans="2:8" ht="25.35" customHeight="1" thickBot="1" x14ac:dyDescent="0.35">
      <c r="B55" s="14"/>
      <c r="C55" s="104" t="s">
        <v>22</v>
      </c>
      <c r="D55" s="105" t="s">
        <v>23</v>
      </c>
      <c r="E55" s="105" t="s">
        <v>24</v>
      </c>
      <c r="F55" s="106" t="s">
        <v>8</v>
      </c>
      <c r="G55" s="105" t="s">
        <v>9</v>
      </c>
      <c r="H55" s="107" t="s">
        <v>10</v>
      </c>
    </row>
    <row r="56" spans="2:8" ht="19.95" customHeight="1" thickBot="1" x14ac:dyDescent="0.35">
      <c r="C56" s="15"/>
      <c r="D56" s="18">
        <v>0</v>
      </c>
      <c r="E56" s="18">
        <v>500</v>
      </c>
      <c r="F56" s="18">
        <v>500</v>
      </c>
      <c r="G56" s="18">
        <v>0</v>
      </c>
      <c r="H56" s="19">
        <v>500</v>
      </c>
    </row>
    <row r="57" spans="2:8" ht="13.05" customHeight="1" thickBot="1" x14ac:dyDescent="0.35"/>
    <row r="58" spans="2:8" ht="18.45" customHeight="1" thickBot="1" x14ac:dyDescent="0.35">
      <c r="C58" s="124" t="s">
        <v>154</v>
      </c>
      <c r="D58" s="125"/>
      <c r="E58" s="125"/>
      <c r="F58" s="125"/>
      <c r="G58" s="125"/>
      <c r="H58" s="126"/>
    </row>
    <row r="59" spans="2:8" ht="19.5" customHeight="1" thickBot="1" x14ac:dyDescent="0.35"/>
    <row r="60" spans="2:8" ht="18.45" customHeight="1" thickBot="1" x14ac:dyDescent="0.35">
      <c r="C60" s="124" t="s">
        <v>155</v>
      </c>
      <c r="D60" s="125"/>
      <c r="E60" s="125"/>
      <c r="F60" s="125"/>
      <c r="G60" s="125"/>
      <c r="H60" s="126"/>
    </row>
    <row r="61" spans="2:8" ht="19.5" customHeight="1" x14ac:dyDescent="0.3"/>
    <row r="62" spans="2:8" ht="12.45" customHeight="1" x14ac:dyDescent="0.3"/>
    <row r="63" spans="2:8" ht="12.45" customHeight="1" x14ac:dyDescent="0.3"/>
    <row r="64" spans="2:8" ht="12.45" customHeight="1" x14ac:dyDescent="0.3"/>
    <row r="65" spans="3:8" ht="12.45" customHeight="1" x14ac:dyDescent="0.3">
      <c r="C65" s="20"/>
      <c r="D65" s="20"/>
      <c r="E65" s="20"/>
      <c r="F65" s="20"/>
      <c r="G65" s="20"/>
      <c r="H65" s="20"/>
    </row>
    <row r="66" spans="3:8" ht="12.45" customHeight="1" x14ac:dyDescent="0.3"/>
    <row r="67" spans="3:8" ht="12.45" customHeight="1" x14ac:dyDescent="0.3"/>
  </sheetData>
  <mergeCells count="28">
    <mergeCell ref="D17:H17"/>
    <mergeCell ref="D2:E2"/>
    <mergeCell ref="D3:E3"/>
    <mergeCell ref="D6:H6"/>
    <mergeCell ref="C14:H14"/>
    <mergeCell ref="D16:H16"/>
    <mergeCell ref="D43:H43"/>
    <mergeCell ref="D18:H18"/>
    <mergeCell ref="D23:H23"/>
    <mergeCell ref="D24:H24"/>
    <mergeCell ref="D25:H25"/>
    <mergeCell ref="C32:H32"/>
    <mergeCell ref="D34:H34"/>
    <mergeCell ref="D35:H35"/>
    <mergeCell ref="D36:H36"/>
    <mergeCell ref="C37:E37"/>
    <mergeCell ref="F37:H37"/>
    <mergeCell ref="D42:H42"/>
    <mergeCell ref="C53:E53"/>
    <mergeCell ref="F53:H53"/>
    <mergeCell ref="C58:H58"/>
    <mergeCell ref="C60:H60"/>
    <mergeCell ref="D44:H44"/>
    <mergeCell ref="C45:E45"/>
    <mergeCell ref="F45:H45"/>
    <mergeCell ref="D50:H50"/>
    <mergeCell ref="D51:H51"/>
    <mergeCell ref="D52:H52"/>
  </mergeCells>
  <printOptions horizontalCentered="1"/>
  <pageMargins left="0.7" right="0.7" top="0.75" bottom="0.75" header="0.3" footer="0.3"/>
  <pageSetup paperSize="9" scale="64"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pageSetUpPr fitToPage="1"/>
  </sheetPr>
  <dimension ref="B2:H58"/>
  <sheetViews>
    <sheetView showGridLines="0" showRowColHeaders="0" topLeftCell="A5" workbookViewId="0">
      <selection activeCell="C49" sqref="C49:H51"/>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320</v>
      </c>
      <c r="E2" s="132"/>
      <c r="F2" s="2"/>
    </row>
    <row r="3" spans="3:8" ht="13.05" customHeight="1" x14ac:dyDescent="0.3">
      <c r="C3" s="86" t="s">
        <v>2</v>
      </c>
      <c r="D3" s="132" t="s">
        <v>335</v>
      </c>
      <c r="E3" s="132"/>
      <c r="F3" s="2"/>
    </row>
    <row r="4" spans="3:8" ht="13.05" customHeight="1" x14ac:dyDescent="0.3">
      <c r="C4" s="86" t="s">
        <v>4</v>
      </c>
      <c r="D4" s="1" t="s">
        <v>339</v>
      </c>
      <c r="E4" s="1"/>
      <c r="F4" s="2"/>
    </row>
    <row r="5" spans="3:8" ht="12.45" customHeight="1" x14ac:dyDescent="0.3"/>
    <row r="6" spans="3:8" ht="144.75" customHeight="1" x14ac:dyDescent="0.3">
      <c r="C6" s="101" t="s">
        <v>6</v>
      </c>
      <c r="D6" s="133" t="s">
        <v>340</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570.14499999999998</v>
      </c>
      <c r="E9" s="3">
        <v>-27.4</v>
      </c>
      <c r="F9" s="4">
        <v>542.745</v>
      </c>
      <c r="H9" s="5">
        <v>8.16</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2"/>
      <c r="F16" s="122"/>
      <c r="G16" s="122"/>
      <c r="H16" s="123"/>
    </row>
    <row r="17" spans="2:8" ht="19.95" customHeight="1" thickBot="1" x14ac:dyDescent="0.35">
      <c r="C17" s="96" t="s">
        <v>18</v>
      </c>
      <c r="D17" s="117" t="s">
        <v>341</v>
      </c>
      <c r="E17" s="118"/>
      <c r="F17" s="118"/>
      <c r="G17" s="118"/>
      <c r="H17" s="119"/>
    </row>
    <row r="18" spans="2:8" ht="19.95" customHeight="1" thickBot="1" x14ac:dyDescent="0.35">
      <c r="C18" s="96" t="s">
        <v>20</v>
      </c>
      <c r="D18" s="117" t="s">
        <v>342</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2.8</v>
      </c>
      <c r="D21" s="16">
        <v>371.77100000000002</v>
      </c>
      <c r="E21" s="16">
        <v>63.43</v>
      </c>
      <c r="F21" s="16">
        <v>435.20100000000002</v>
      </c>
      <c r="G21" s="16">
        <v>-27</v>
      </c>
      <c r="H21" s="17">
        <v>408.20100000000002</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343</v>
      </c>
      <c r="E24" s="118"/>
      <c r="F24" s="118"/>
      <c r="G24" s="118"/>
      <c r="H24" s="119"/>
    </row>
    <row r="25" spans="2:8" ht="19.95" customHeight="1" thickBot="1" x14ac:dyDescent="0.35">
      <c r="C25" s="96" t="s">
        <v>20</v>
      </c>
      <c r="D25" s="117" t="s">
        <v>344</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1</v>
      </c>
      <c r="D28" s="16">
        <v>369.56700000000001</v>
      </c>
      <c r="E28" s="16">
        <v>-617.53200000000004</v>
      </c>
      <c r="F28" s="16">
        <v>-247.96500000000003</v>
      </c>
      <c r="G28" s="16">
        <v>0</v>
      </c>
      <c r="H28" s="17">
        <v>-247.96500000000003</v>
      </c>
    </row>
    <row r="29" spans="2:8" ht="13.05" customHeight="1" thickBot="1" x14ac:dyDescent="0.35"/>
    <row r="30" spans="2:8" ht="19.95" customHeight="1" thickBot="1" x14ac:dyDescent="0.35">
      <c r="C30" s="95" t="s">
        <v>16</v>
      </c>
      <c r="D30" s="120" t="s">
        <v>28</v>
      </c>
      <c r="E30" s="122"/>
      <c r="F30" s="122"/>
      <c r="G30" s="122"/>
      <c r="H30" s="123"/>
    </row>
    <row r="31" spans="2:8" ht="19.95" customHeight="1" thickBot="1" x14ac:dyDescent="0.35">
      <c r="C31" s="96" t="s">
        <v>18</v>
      </c>
      <c r="D31" s="117" t="s">
        <v>345</v>
      </c>
      <c r="E31" s="118"/>
      <c r="F31" s="118"/>
      <c r="G31" s="118"/>
      <c r="H31" s="119"/>
    </row>
    <row r="32" spans="2:8" ht="19.95" customHeight="1" thickBot="1" x14ac:dyDescent="0.35">
      <c r="C32" s="96" t="s">
        <v>20</v>
      </c>
      <c r="D32" s="117" t="s">
        <v>346</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4.3600000000000003</v>
      </c>
      <c r="D35" s="16">
        <v>279.90899999999999</v>
      </c>
      <c r="E35" s="16">
        <v>103</v>
      </c>
      <c r="F35" s="16">
        <v>382.90899999999999</v>
      </c>
      <c r="G35" s="16">
        <v>-0.4</v>
      </c>
      <c r="H35" s="17">
        <v>382.50900000000001</v>
      </c>
    </row>
    <row r="36" spans="2:8" ht="12.45" customHeight="1" x14ac:dyDescent="0.3"/>
    <row r="37" spans="2:8" ht="12.45" customHeight="1" x14ac:dyDescent="0.3"/>
    <row r="38" spans="2:8" ht="8.25" customHeight="1" x14ac:dyDescent="0.3"/>
    <row r="39" spans="2:8" ht="18" customHeight="1" x14ac:dyDescent="0.3">
      <c r="C39" s="131" t="s">
        <v>58</v>
      </c>
      <c r="D39" s="131"/>
      <c r="E39" s="131"/>
      <c r="F39" s="131"/>
      <c r="G39" s="131"/>
      <c r="H39" s="131"/>
    </row>
    <row r="40" spans="2:8" ht="18.75" customHeight="1" thickBot="1" x14ac:dyDescent="0.35"/>
    <row r="41" spans="2:8" ht="19.95" customHeight="1" thickBot="1" x14ac:dyDescent="0.35">
      <c r="C41" s="102" t="s">
        <v>16</v>
      </c>
      <c r="D41" s="120" t="s">
        <v>59</v>
      </c>
      <c r="E41" s="121"/>
      <c r="F41" s="122"/>
      <c r="G41" s="122"/>
      <c r="H41" s="123"/>
    </row>
    <row r="42" spans="2:8" ht="19.95" customHeight="1" thickBot="1" x14ac:dyDescent="0.35">
      <c r="C42" s="103" t="s">
        <v>18</v>
      </c>
      <c r="D42" s="117" t="s">
        <v>60</v>
      </c>
      <c r="E42" s="118"/>
      <c r="F42" s="118"/>
      <c r="G42" s="118"/>
      <c r="H42" s="119"/>
    </row>
    <row r="43" spans="2:8" ht="19.95" customHeight="1" thickBot="1" x14ac:dyDescent="0.35">
      <c r="C43" s="103" t="s">
        <v>20</v>
      </c>
      <c r="D43" s="117" t="s">
        <v>325</v>
      </c>
      <c r="E43" s="118"/>
      <c r="F43" s="118"/>
      <c r="G43" s="118"/>
      <c r="H43" s="119"/>
    </row>
    <row r="44" spans="2:8" ht="12.45" customHeight="1" x14ac:dyDescent="0.3">
      <c r="C44" s="127"/>
      <c r="D44" s="128"/>
      <c r="E44" s="128"/>
      <c r="F44" s="129"/>
      <c r="G44" s="129"/>
      <c r="H44" s="130"/>
    </row>
    <row r="45" spans="2:8" ht="5.25" customHeight="1" x14ac:dyDescent="0.3">
      <c r="C45" s="12"/>
      <c r="H45" s="13"/>
    </row>
    <row r="46" spans="2:8" ht="25.35" customHeight="1" thickBot="1" x14ac:dyDescent="0.35">
      <c r="B46" s="14"/>
      <c r="C46" s="104" t="s">
        <v>22</v>
      </c>
      <c r="D46" s="105" t="s">
        <v>23</v>
      </c>
      <c r="E46" s="105" t="s">
        <v>24</v>
      </c>
      <c r="F46" s="106" t="s">
        <v>8</v>
      </c>
      <c r="G46" s="105" t="s">
        <v>9</v>
      </c>
      <c r="H46" s="107" t="s">
        <v>10</v>
      </c>
    </row>
    <row r="47" spans="2:8" ht="19.95" customHeight="1" thickBot="1" x14ac:dyDescent="0.35">
      <c r="C47" s="15">
        <v>0</v>
      </c>
      <c r="D47" s="18">
        <v>98.4</v>
      </c>
      <c r="E47" s="18">
        <v>0</v>
      </c>
      <c r="F47" s="18">
        <v>98.4</v>
      </c>
      <c r="G47" s="18">
        <v>0</v>
      </c>
      <c r="H47" s="19">
        <v>98.4</v>
      </c>
    </row>
    <row r="48" spans="2:8" ht="13.05" customHeight="1" thickBot="1" x14ac:dyDescent="0.35"/>
    <row r="49" spans="3:8" ht="18.45" customHeight="1" thickBot="1" x14ac:dyDescent="0.35">
      <c r="C49" s="124" t="s">
        <v>154</v>
      </c>
      <c r="D49" s="125"/>
      <c r="E49" s="125"/>
      <c r="F49" s="125"/>
      <c r="G49" s="125"/>
      <c r="H49" s="126"/>
    </row>
    <row r="50" spans="3:8" ht="19.5" customHeight="1" thickBot="1" x14ac:dyDescent="0.35"/>
    <row r="51" spans="3:8" ht="18.45" customHeight="1" thickBot="1" x14ac:dyDescent="0.35">
      <c r="C51" s="124" t="s">
        <v>155</v>
      </c>
      <c r="D51" s="125"/>
      <c r="E51" s="125"/>
      <c r="F51" s="125"/>
      <c r="G51" s="125"/>
      <c r="H51" s="126"/>
    </row>
    <row r="52" spans="3:8" ht="19.5" customHeight="1" x14ac:dyDescent="0.3"/>
    <row r="53" spans="3:8" ht="12.45" customHeight="1" x14ac:dyDescent="0.3"/>
    <row r="54" spans="3:8" ht="12.45" customHeight="1" x14ac:dyDescent="0.3"/>
    <row r="55" spans="3:8" ht="12.45" customHeight="1" x14ac:dyDescent="0.3"/>
    <row r="56" spans="3:8" ht="12.45" customHeight="1" x14ac:dyDescent="0.3">
      <c r="C56" s="20"/>
      <c r="D56" s="20"/>
      <c r="E56" s="20"/>
      <c r="F56" s="20"/>
      <c r="G56" s="20"/>
      <c r="H56" s="20"/>
    </row>
    <row r="57" spans="3:8" ht="12.45" customHeight="1" x14ac:dyDescent="0.3"/>
    <row r="58" spans="3:8" ht="12.45" customHeight="1" x14ac:dyDescent="0.3"/>
  </sheetData>
  <mergeCells count="21">
    <mergeCell ref="D31:H31"/>
    <mergeCell ref="D2:E2"/>
    <mergeCell ref="D3:E3"/>
    <mergeCell ref="D6:H6"/>
    <mergeCell ref="C14:H14"/>
    <mergeCell ref="D16:H16"/>
    <mergeCell ref="D17:H17"/>
    <mergeCell ref="D18:H18"/>
    <mergeCell ref="D23:H23"/>
    <mergeCell ref="D24:H24"/>
    <mergeCell ref="D25:H25"/>
    <mergeCell ref="D30:H30"/>
    <mergeCell ref="C49:H49"/>
    <mergeCell ref="C51:H51"/>
    <mergeCell ref="D32:H32"/>
    <mergeCell ref="C39:H39"/>
    <mergeCell ref="D41:H41"/>
    <mergeCell ref="D42:H42"/>
    <mergeCell ref="D43:H43"/>
    <mergeCell ref="C44:E44"/>
    <mergeCell ref="F44:H44"/>
  </mergeCells>
  <printOptions horizontalCentered="1"/>
  <pageMargins left="0.7" right="0.7" top="0.75" bottom="0.75" header="0.3" footer="0.3"/>
  <pageSetup paperSize="9" scale="64"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30">
    <pageSetUpPr fitToPage="1"/>
  </sheetPr>
  <dimension ref="B2:H51"/>
  <sheetViews>
    <sheetView showGridLines="0" showRowColHeaders="0" topLeftCell="B25" workbookViewId="0">
      <selection activeCell="A2" sqref="A2:XFD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320</v>
      </c>
      <c r="E2" s="132"/>
      <c r="F2" s="2"/>
    </row>
    <row r="3" spans="3:8" ht="13.05" customHeight="1" x14ac:dyDescent="0.3">
      <c r="C3" s="86" t="s">
        <v>2</v>
      </c>
      <c r="D3" s="132" t="s">
        <v>335</v>
      </c>
      <c r="E3" s="132"/>
      <c r="F3" s="2"/>
    </row>
    <row r="4" spans="3:8" ht="13.05" customHeight="1" x14ac:dyDescent="0.3">
      <c r="C4" s="86" t="s">
        <v>4</v>
      </c>
      <c r="D4" s="1" t="s">
        <v>693</v>
      </c>
      <c r="E4" s="1"/>
      <c r="F4" s="2"/>
    </row>
    <row r="5" spans="3:8" ht="12.45" customHeight="1" x14ac:dyDescent="0.3"/>
    <row r="6" spans="3:8" ht="144.75" customHeight="1" x14ac:dyDescent="0.3">
      <c r="C6" s="101" t="s">
        <v>6</v>
      </c>
      <c r="D6" s="133" t="s">
        <v>694</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1539.9009999999998</v>
      </c>
      <c r="E9" s="3">
        <v>-296.93100000000004</v>
      </c>
      <c r="F9" s="4">
        <v>1242.9699999999998</v>
      </c>
      <c r="H9" s="5">
        <v>24.27</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695</v>
      </c>
      <c r="E17" s="118"/>
      <c r="F17" s="118"/>
      <c r="G17" s="118"/>
      <c r="H17" s="119"/>
    </row>
    <row r="18" spans="2:8" ht="100.05" customHeight="1" thickBot="1" x14ac:dyDescent="0.35">
      <c r="C18" s="96" t="s">
        <v>20</v>
      </c>
      <c r="D18" s="117" t="s">
        <v>694</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15.87</v>
      </c>
      <c r="D21" s="16">
        <v>785.07100000000003</v>
      </c>
      <c r="E21" s="16">
        <v>407</v>
      </c>
      <c r="F21" s="16">
        <v>1192.0709999999999</v>
      </c>
      <c r="G21" s="16">
        <v>-183.12700000000001</v>
      </c>
      <c r="H21" s="17">
        <v>1008.944</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616</v>
      </c>
      <c r="E24" s="118"/>
      <c r="F24" s="118"/>
      <c r="G24" s="118"/>
      <c r="H24" s="119"/>
    </row>
    <row r="25" spans="2:8" ht="60" customHeight="1" thickBot="1" x14ac:dyDescent="0.35">
      <c r="C25" s="96" t="s">
        <v>20</v>
      </c>
      <c r="D25" s="117" t="s">
        <v>688</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8.4</v>
      </c>
      <c r="D28" s="16">
        <v>347.83</v>
      </c>
      <c r="E28" s="16">
        <v>0</v>
      </c>
      <c r="F28" s="16">
        <v>347.83</v>
      </c>
      <c r="G28" s="16">
        <v>-113.804</v>
      </c>
      <c r="H28" s="17">
        <v>234.02599999999998</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2"/>
      <c r="G34" s="122"/>
      <c r="H34" s="123"/>
    </row>
    <row r="35" spans="2:8" ht="19.95" customHeight="1" thickBot="1" x14ac:dyDescent="0.35">
      <c r="C35" s="103" t="s">
        <v>18</v>
      </c>
      <c r="D35" s="117" t="s">
        <v>63</v>
      </c>
      <c r="E35" s="118"/>
      <c r="F35" s="118"/>
      <c r="G35" s="118"/>
      <c r="H35" s="119"/>
    </row>
    <row r="36" spans="2:8" ht="19.95" customHeight="1" thickBot="1" x14ac:dyDescent="0.35">
      <c r="C36" s="103" t="s">
        <v>20</v>
      </c>
      <c r="D36" s="117" t="s">
        <v>696</v>
      </c>
      <c r="E36" s="118"/>
      <c r="F36" s="118"/>
      <c r="G36" s="118"/>
      <c r="H36" s="119"/>
    </row>
    <row r="37" spans="2:8" ht="12.45" customHeight="1" x14ac:dyDescent="0.3">
      <c r="C37" s="127"/>
      <c r="D37" s="128"/>
      <c r="E37" s="128"/>
      <c r="F37" s="129"/>
      <c r="G37" s="129"/>
      <c r="H37" s="130"/>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0</v>
      </c>
      <c r="E40" s="18">
        <v>180</v>
      </c>
      <c r="F40" s="18">
        <v>180</v>
      </c>
      <c r="G40" s="18">
        <v>0</v>
      </c>
      <c r="H40" s="19">
        <v>180</v>
      </c>
    </row>
    <row r="41" spans="2:8" ht="13.05" customHeight="1" thickBot="1" x14ac:dyDescent="0.35"/>
    <row r="42" spans="2:8" ht="18.45" customHeight="1" thickBot="1" x14ac:dyDescent="0.35">
      <c r="C42" s="124" t="s">
        <v>154</v>
      </c>
      <c r="D42" s="125"/>
      <c r="E42" s="125"/>
      <c r="F42" s="125"/>
      <c r="G42" s="125"/>
      <c r="H42" s="126"/>
    </row>
    <row r="43" spans="2:8" ht="19.5" customHeight="1" thickBot="1" x14ac:dyDescent="0.35"/>
    <row r="44" spans="2:8" ht="18.45" customHeight="1" thickBot="1" x14ac:dyDescent="0.35">
      <c r="C44" s="124" t="s">
        <v>155</v>
      </c>
      <c r="D44" s="125"/>
      <c r="E44" s="125"/>
      <c r="F44" s="125"/>
      <c r="G44" s="125"/>
      <c r="H44" s="126"/>
    </row>
    <row r="45" spans="2:8" ht="19.5" customHeight="1" x14ac:dyDescent="0.3"/>
    <row r="46" spans="2:8" ht="12.45" customHeight="1" x14ac:dyDescent="0.3"/>
    <row r="47" spans="2:8" ht="12.45" customHeight="1" x14ac:dyDescent="0.3"/>
    <row r="48" spans="2:8" ht="12.45" customHeight="1" x14ac:dyDescent="0.3"/>
    <row r="49" spans="3:8" ht="12.45" customHeight="1" x14ac:dyDescent="0.3">
      <c r="C49" s="20"/>
      <c r="D49" s="20"/>
      <c r="E49" s="20"/>
      <c r="F49" s="20"/>
      <c r="G49" s="20"/>
      <c r="H49" s="20"/>
    </row>
    <row r="50" spans="3:8" ht="12.45" customHeight="1" x14ac:dyDescent="0.3"/>
    <row r="51" spans="3:8" ht="12.45" customHeight="1" x14ac:dyDescent="0.3"/>
  </sheetData>
  <mergeCells count="18">
    <mergeCell ref="D17:H17"/>
    <mergeCell ref="D2:E2"/>
    <mergeCell ref="D3:E3"/>
    <mergeCell ref="D6:H6"/>
    <mergeCell ref="C14:H14"/>
    <mergeCell ref="D16:H16"/>
    <mergeCell ref="C44:H44"/>
    <mergeCell ref="D18:H18"/>
    <mergeCell ref="D23:H23"/>
    <mergeCell ref="D24:H24"/>
    <mergeCell ref="D25:H25"/>
    <mergeCell ref="C32:H32"/>
    <mergeCell ref="D34:H34"/>
    <mergeCell ref="D35:H35"/>
    <mergeCell ref="D36:H36"/>
    <mergeCell ref="C37:E37"/>
    <mergeCell ref="F37:H37"/>
    <mergeCell ref="C42:H42"/>
  </mergeCells>
  <printOptions horizontalCentered="1"/>
  <pageMargins left="0.7" right="0.7" top="0.75" bottom="0.75" header="0.3" footer="0.3"/>
  <pageSetup paperSize="9" scale="64"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pageSetUpPr fitToPage="1"/>
  </sheetPr>
  <dimension ref="B2:H35"/>
  <sheetViews>
    <sheetView showGridLines="0" showRowColHeaders="0" topLeftCell="A2" workbookViewId="0">
      <selection activeCell="C24" sqref="C24:H24"/>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320</v>
      </c>
      <c r="E2" s="132"/>
      <c r="F2" s="2"/>
    </row>
    <row r="3" spans="3:8" ht="13.05" customHeight="1" x14ac:dyDescent="0.3">
      <c r="C3" s="86" t="s">
        <v>2</v>
      </c>
      <c r="D3" s="132" t="s">
        <v>335</v>
      </c>
      <c r="E3" s="132"/>
      <c r="F3" s="2"/>
    </row>
    <row r="4" spans="3:8" ht="13.05" customHeight="1" x14ac:dyDescent="0.3">
      <c r="C4" s="86" t="s">
        <v>4</v>
      </c>
      <c r="D4" s="1" t="s">
        <v>336</v>
      </c>
      <c r="E4" s="1"/>
      <c r="F4" s="2"/>
    </row>
    <row r="5" spans="3:8" ht="12.45" customHeight="1" x14ac:dyDescent="0.3"/>
    <row r="6" spans="3:8" ht="144.75" customHeight="1" x14ac:dyDescent="0.3">
      <c r="C6" s="101" t="s">
        <v>6</v>
      </c>
      <c r="D6" s="133" t="s">
        <v>1089</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4542</v>
      </c>
      <c r="E9" s="3">
        <v>-2888.7</v>
      </c>
      <c r="F9" s="4">
        <v>1653.3000000000002</v>
      </c>
      <c r="H9" s="5">
        <v>40.729999999999997</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337</v>
      </c>
      <c r="E17" s="118"/>
      <c r="F17" s="118"/>
      <c r="G17" s="118"/>
      <c r="H17" s="119"/>
    </row>
    <row r="18" spans="2:8" ht="40.049999999999997" customHeight="1" thickBot="1" x14ac:dyDescent="0.35">
      <c r="C18" s="96" t="s">
        <v>20</v>
      </c>
      <c r="D18" s="117" t="s">
        <v>338</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40.729999999999997</v>
      </c>
      <c r="D21" s="16">
        <v>793.1</v>
      </c>
      <c r="E21" s="16">
        <v>3748.9</v>
      </c>
      <c r="F21" s="16">
        <v>4542</v>
      </c>
      <c r="G21" s="16">
        <v>-2888.7</v>
      </c>
      <c r="H21" s="17">
        <v>1653.3000000000002</v>
      </c>
    </row>
    <row r="22" spans="2:8" ht="12.45" customHeight="1" x14ac:dyDescent="0.3"/>
    <row r="23" spans="2:8" ht="12.45" customHeight="1" x14ac:dyDescent="0.3"/>
    <row r="24" spans="2:8" ht="18" customHeight="1" x14ac:dyDescent="0.3">
      <c r="C24" s="131" t="s">
        <v>255</v>
      </c>
      <c r="D24" s="131"/>
      <c r="E24" s="131"/>
      <c r="F24" s="131"/>
      <c r="G24" s="131"/>
      <c r="H24" s="131"/>
    </row>
    <row r="25" spans="2:8" ht="18.75" customHeight="1" thickBot="1" x14ac:dyDescent="0.35"/>
    <row r="26" spans="2:8" ht="18.45" customHeight="1" thickBot="1" x14ac:dyDescent="0.35">
      <c r="C26" s="124" t="s">
        <v>154</v>
      </c>
      <c r="D26" s="125"/>
      <c r="E26" s="125"/>
      <c r="F26" s="125"/>
      <c r="G26" s="125"/>
      <c r="H26" s="126"/>
    </row>
    <row r="27" spans="2:8" ht="19.5" customHeight="1" thickBot="1" x14ac:dyDescent="0.35"/>
    <row r="28" spans="2:8" ht="18.45" customHeight="1" thickBot="1" x14ac:dyDescent="0.35">
      <c r="C28" s="124" t="s">
        <v>155</v>
      </c>
      <c r="D28" s="125"/>
      <c r="E28" s="125"/>
      <c r="F28" s="125"/>
      <c r="G28" s="125"/>
      <c r="H28" s="126"/>
    </row>
    <row r="29" spans="2:8" ht="19.5" customHeight="1" x14ac:dyDescent="0.3"/>
    <row r="30" spans="2:8" ht="12.45" customHeight="1" x14ac:dyDescent="0.3"/>
    <row r="31" spans="2:8" ht="12.45" customHeight="1" x14ac:dyDescent="0.3"/>
    <row r="32" spans="2:8" ht="12.45" customHeight="1" x14ac:dyDescent="0.3"/>
    <row r="33" spans="3:8" ht="12.45" customHeight="1" x14ac:dyDescent="0.3">
      <c r="C33" s="20"/>
      <c r="D33" s="20"/>
      <c r="E33" s="20"/>
      <c r="F33" s="20"/>
      <c r="G33" s="20"/>
      <c r="H33" s="20"/>
    </row>
    <row r="34" spans="3:8" ht="12.45" customHeight="1" x14ac:dyDescent="0.3"/>
    <row r="35" spans="3:8" ht="12.45" customHeight="1" x14ac:dyDescent="0.3"/>
  </sheetData>
  <mergeCells count="10">
    <mergeCell ref="D18:H18"/>
    <mergeCell ref="C24:H24"/>
    <mergeCell ref="C26:H26"/>
    <mergeCell ref="C28:H28"/>
    <mergeCell ref="D2:E2"/>
    <mergeCell ref="D3:E3"/>
    <mergeCell ref="D6:H6"/>
    <mergeCell ref="C14:H14"/>
    <mergeCell ref="D16:H16"/>
    <mergeCell ref="D17:H17"/>
  </mergeCells>
  <printOptions horizontalCentered="1"/>
  <pageMargins left="0.7" right="0.7" top="0.75" bottom="0.75" header="0.3" footer="0.3"/>
  <pageSetup paperSize="9" scale="64"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pageSetUpPr fitToPage="1"/>
  </sheetPr>
  <dimension ref="B2:H51"/>
  <sheetViews>
    <sheetView showGridLines="0" showRowColHeaders="0" topLeftCell="A32" workbookViewId="0">
      <selection activeCell="L44" sqref="L44"/>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246</v>
      </c>
      <c r="E3" s="132"/>
      <c r="F3" s="2"/>
    </row>
    <row r="4" spans="3:8" ht="13.05" customHeight="1" x14ac:dyDescent="0.3">
      <c r="C4" s="86" t="s">
        <v>4</v>
      </c>
      <c r="D4" s="1" t="s">
        <v>567</v>
      </c>
      <c r="E4" s="1"/>
      <c r="F4" s="2"/>
    </row>
    <row r="5" spans="3:8" ht="12.45" customHeight="1" x14ac:dyDescent="0.3"/>
    <row r="6" spans="3:8" ht="144.75" customHeight="1" x14ac:dyDescent="0.3">
      <c r="C6" s="101" t="s">
        <v>6</v>
      </c>
      <c r="D6" s="133" t="s">
        <v>568</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8234.2000000000007</v>
      </c>
      <c r="E9" s="3">
        <v>-7311.3</v>
      </c>
      <c r="F9" s="4">
        <v>922.90000000000055</v>
      </c>
      <c r="H9" s="5">
        <v>104.69</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569</v>
      </c>
      <c r="E17" s="118"/>
      <c r="F17" s="118"/>
      <c r="G17" s="118"/>
      <c r="H17" s="119"/>
    </row>
    <row r="18" spans="2:8" ht="100.05" customHeight="1" thickBot="1" x14ac:dyDescent="0.35">
      <c r="C18" s="96" t="s">
        <v>20</v>
      </c>
      <c r="D18" s="117" t="s">
        <v>570</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31.95</v>
      </c>
      <c r="D21" s="16">
        <v>1294.5999999999999</v>
      </c>
      <c r="E21" s="16">
        <v>1135.8</v>
      </c>
      <c r="F21" s="16">
        <v>2430.3999999999996</v>
      </c>
      <c r="G21" s="16">
        <v>-2381</v>
      </c>
      <c r="H21" s="17">
        <v>49.399999999999636</v>
      </c>
    </row>
    <row r="22" spans="2:8" ht="13.05" customHeight="1" thickBot="1" x14ac:dyDescent="0.35"/>
    <row r="23" spans="2:8" ht="19.95" customHeight="1" thickBot="1" x14ac:dyDescent="0.35">
      <c r="C23" s="95" t="s">
        <v>16</v>
      </c>
      <c r="D23" s="120" t="s">
        <v>28</v>
      </c>
      <c r="E23" s="121"/>
      <c r="F23" s="121"/>
      <c r="G23" s="121"/>
      <c r="H23" s="139"/>
    </row>
    <row r="24" spans="2:8" ht="19.95" customHeight="1" thickBot="1" x14ac:dyDescent="0.35">
      <c r="C24" s="96" t="s">
        <v>18</v>
      </c>
      <c r="D24" s="117" t="s">
        <v>571</v>
      </c>
      <c r="E24" s="118"/>
      <c r="F24" s="118"/>
      <c r="G24" s="118"/>
      <c r="H24" s="119"/>
    </row>
    <row r="25" spans="2:8" ht="130.94999999999999" customHeight="1" thickBot="1" x14ac:dyDescent="0.35">
      <c r="C25" s="96" t="s">
        <v>20</v>
      </c>
      <c r="D25" s="117" t="s">
        <v>572</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72.739999999999995</v>
      </c>
      <c r="D28" s="16">
        <v>3861.9</v>
      </c>
      <c r="E28" s="16">
        <v>1941.9</v>
      </c>
      <c r="F28" s="16">
        <v>5803.8</v>
      </c>
      <c r="G28" s="16">
        <v>-4930.3</v>
      </c>
      <c r="H28" s="17">
        <v>873.5</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2"/>
      <c r="G34" s="122"/>
      <c r="H34" s="123"/>
    </row>
    <row r="35" spans="2:8" ht="19.95" customHeight="1" thickBot="1" x14ac:dyDescent="0.35">
      <c r="C35" s="103" t="s">
        <v>18</v>
      </c>
      <c r="D35" s="117" t="s">
        <v>60</v>
      </c>
      <c r="E35" s="118"/>
      <c r="F35" s="118"/>
      <c r="G35" s="118"/>
      <c r="H35" s="119"/>
    </row>
    <row r="36" spans="2:8" ht="19.95" customHeight="1" thickBot="1" x14ac:dyDescent="0.35">
      <c r="C36" s="103" t="s">
        <v>20</v>
      </c>
      <c r="D36" s="117" t="s">
        <v>573</v>
      </c>
      <c r="E36" s="118"/>
      <c r="F36" s="118"/>
      <c r="G36" s="118"/>
      <c r="H36" s="119"/>
    </row>
    <row r="37" spans="2:8" ht="12.45" customHeight="1" x14ac:dyDescent="0.3">
      <c r="C37" s="127"/>
      <c r="D37" s="128"/>
      <c r="E37" s="128"/>
      <c r="F37" s="129"/>
      <c r="G37" s="129"/>
      <c r="H37" s="130"/>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30</v>
      </c>
      <c r="E40" s="18">
        <v>0</v>
      </c>
      <c r="F40" s="18">
        <v>30</v>
      </c>
      <c r="G40" s="18">
        <v>0</v>
      </c>
      <c r="H40" s="19">
        <v>30</v>
      </c>
    </row>
    <row r="41" spans="2:8" ht="13.05" customHeight="1" thickBot="1" x14ac:dyDescent="0.35"/>
    <row r="42" spans="2:8" ht="18.45" customHeight="1" thickBot="1" x14ac:dyDescent="0.35">
      <c r="C42" s="124" t="s">
        <v>154</v>
      </c>
      <c r="D42" s="125"/>
      <c r="E42" s="125"/>
      <c r="F42" s="125"/>
      <c r="G42" s="125"/>
      <c r="H42" s="126"/>
    </row>
    <row r="43" spans="2:8" ht="19.5" customHeight="1" thickBot="1" x14ac:dyDescent="0.35"/>
    <row r="44" spans="2:8" ht="18.45" customHeight="1" thickBot="1" x14ac:dyDescent="0.35">
      <c r="C44" s="124" t="s">
        <v>155</v>
      </c>
      <c r="D44" s="125"/>
      <c r="E44" s="125"/>
      <c r="F44" s="125"/>
      <c r="G44" s="125"/>
      <c r="H44" s="126"/>
    </row>
    <row r="45" spans="2:8" ht="19.5" customHeight="1" x14ac:dyDescent="0.3"/>
    <row r="46" spans="2:8" ht="12.45" customHeight="1" x14ac:dyDescent="0.3"/>
    <row r="47" spans="2:8" ht="12.45" customHeight="1" x14ac:dyDescent="0.3"/>
    <row r="48" spans="2:8" ht="12.45" customHeight="1" x14ac:dyDescent="0.3"/>
    <row r="49" spans="3:8" ht="12.45" customHeight="1" x14ac:dyDescent="0.3">
      <c r="C49" s="20"/>
      <c r="D49" s="20"/>
      <c r="E49" s="20"/>
      <c r="F49" s="20"/>
      <c r="G49" s="20"/>
      <c r="H49" s="20"/>
    </row>
    <row r="50" spans="3:8" ht="12.45" customHeight="1" x14ac:dyDescent="0.3"/>
    <row r="51" spans="3:8" ht="12.45" customHeight="1" x14ac:dyDescent="0.3"/>
  </sheetData>
  <mergeCells count="18">
    <mergeCell ref="D17:H17"/>
    <mergeCell ref="D2:E2"/>
    <mergeCell ref="D3:E3"/>
    <mergeCell ref="D6:H6"/>
    <mergeCell ref="C14:H14"/>
    <mergeCell ref="D16:H16"/>
    <mergeCell ref="C44:H44"/>
    <mergeCell ref="D18:H18"/>
    <mergeCell ref="D23:H23"/>
    <mergeCell ref="D24:H24"/>
    <mergeCell ref="D25:H25"/>
    <mergeCell ref="C32:H32"/>
    <mergeCell ref="D34:H34"/>
    <mergeCell ref="D35:H35"/>
    <mergeCell ref="D36:H36"/>
    <mergeCell ref="C37:E37"/>
    <mergeCell ref="F37:H37"/>
    <mergeCell ref="C42:H42"/>
  </mergeCells>
  <printOptions horizontalCentered="1"/>
  <pageMargins left="0.7" right="0.7" top="0.75" bottom="0.75" header="0.3" footer="0.3"/>
  <pageSetup paperSize="9" scale="64"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3">
    <pageSetUpPr fitToPage="1"/>
  </sheetPr>
  <dimension ref="B2:H44"/>
  <sheetViews>
    <sheetView showGridLines="0" showRowColHeaders="0" topLeftCell="A29" workbookViewId="0">
      <selection activeCell="C25" sqref="C25:H33"/>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246</v>
      </c>
      <c r="E3" s="132"/>
      <c r="F3" s="2"/>
    </row>
    <row r="4" spans="3:8" ht="13.05" customHeight="1" x14ac:dyDescent="0.3">
      <c r="C4" s="86" t="s">
        <v>4</v>
      </c>
      <c r="D4" s="1" t="s">
        <v>563</v>
      </c>
      <c r="E4" s="1"/>
      <c r="F4" s="2"/>
    </row>
    <row r="5" spans="3:8" ht="12.45" customHeight="1" x14ac:dyDescent="0.3"/>
    <row r="6" spans="3:8" ht="144.75" customHeight="1" x14ac:dyDescent="0.3">
      <c r="C6" s="101" t="s">
        <v>6</v>
      </c>
      <c r="D6" s="133" t="s">
        <v>564</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1411.4</v>
      </c>
      <c r="E9" s="3">
        <v>-1171.9000000000001</v>
      </c>
      <c r="F9" s="4">
        <v>239.5</v>
      </c>
      <c r="H9" s="5">
        <v>6.32</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565</v>
      </c>
      <c r="E17" s="118"/>
      <c r="F17" s="118"/>
      <c r="G17" s="118"/>
      <c r="H17" s="119"/>
    </row>
    <row r="18" spans="2:8" ht="100.05" customHeight="1" thickBot="1" x14ac:dyDescent="0.35">
      <c r="C18" s="96" t="s">
        <v>20</v>
      </c>
      <c r="D18" s="117" t="s">
        <v>566</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6.32</v>
      </c>
      <c r="D21" s="16">
        <v>428.55</v>
      </c>
      <c r="E21" s="16">
        <v>982.85</v>
      </c>
      <c r="F21" s="16">
        <v>1411.4</v>
      </c>
      <c r="G21" s="16">
        <v>-1171.9000000000001</v>
      </c>
      <c r="H21" s="17">
        <v>239.5</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2"/>
      <c r="G27" s="122"/>
      <c r="H27" s="123"/>
    </row>
    <row r="28" spans="2:8" ht="19.95" customHeight="1" thickBot="1" x14ac:dyDescent="0.35">
      <c r="C28" s="103" t="s">
        <v>18</v>
      </c>
      <c r="D28" s="117" t="s">
        <v>60</v>
      </c>
      <c r="E28" s="118"/>
      <c r="F28" s="118"/>
      <c r="G28" s="118"/>
      <c r="H28" s="119"/>
    </row>
    <row r="29" spans="2:8" ht="19.95" customHeight="1" thickBot="1" x14ac:dyDescent="0.35">
      <c r="C29" s="103" t="s">
        <v>20</v>
      </c>
      <c r="D29" s="117" t="s">
        <v>376</v>
      </c>
      <c r="E29" s="118"/>
      <c r="F29" s="118"/>
      <c r="G29" s="118"/>
      <c r="H29" s="119"/>
    </row>
    <row r="30" spans="2:8" ht="12.45" customHeight="1" x14ac:dyDescent="0.3">
      <c r="C30" s="127"/>
      <c r="D30" s="128"/>
      <c r="E30" s="128"/>
      <c r="F30" s="129"/>
      <c r="G30" s="129"/>
      <c r="H30" s="130"/>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3:8" ht="19.95" customHeight="1" thickBot="1" x14ac:dyDescent="0.35">
      <c r="C33" s="15">
        <v>0</v>
      </c>
      <c r="D33" s="18">
        <v>5</v>
      </c>
      <c r="E33" s="18">
        <v>0</v>
      </c>
      <c r="F33" s="18">
        <v>5</v>
      </c>
      <c r="G33" s="18">
        <v>0</v>
      </c>
      <c r="H33" s="19">
        <v>5</v>
      </c>
    </row>
    <row r="34" spans="3:8" ht="13.05" customHeight="1" thickBot="1" x14ac:dyDescent="0.35"/>
    <row r="35" spans="3:8" ht="18.45" customHeight="1" thickBot="1" x14ac:dyDescent="0.35">
      <c r="C35" s="124" t="s">
        <v>154</v>
      </c>
      <c r="D35" s="125"/>
      <c r="E35" s="125"/>
      <c r="F35" s="125"/>
      <c r="G35" s="125"/>
      <c r="H35" s="126"/>
    </row>
    <row r="36" spans="3:8" ht="19.5" customHeight="1" thickBot="1" x14ac:dyDescent="0.35"/>
    <row r="37" spans="3:8" ht="18.45" customHeight="1" thickBot="1" x14ac:dyDescent="0.35">
      <c r="C37" s="124" t="s">
        <v>155</v>
      </c>
      <c r="D37" s="125"/>
      <c r="E37" s="125"/>
      <c r="F37" s="125"/>
      <c r="G37" s="125"/>
      <c r="H37" s="126"/>
    </row>
    <row r="38" spans="3:8" ht="19.5" customHeight="1" x14ac:dyDescent="0.3"/>
    <row r="39" spans="3:8" ht="12.45" customHeight="1" x14ac:dyDescent="0.3"/>
    <row r="40" spans="3:8" ht="12.45" customHeight="1" x14ac:dyDescent="0.3"/>
    <row r="41" spans="3:8" ht="12.45" customHeight="1" x14ac:dyDescent="0.3"/>
    <row r="42" spans="3:8" ht="12.45" customHeight="1" x14ac:dyDescent="0.3">
      <c r="C42" s="20"/>
      <c r="D42" s="20"/>
      <c r="E42" s="20"/>
      <c r="F42" s="20"/>
      <c r="G42" s="20"/>
      <c r="H42" s="20"/>
    </row>
    <row r="43" spans="3:8" ht="12.45" customHeight="1" x14ac:dyDescent="0.3"/>
    <row r="44" spans="3:8" ht="12.45" customHeight="1" x14ac:dyDescent="0.3"/>
  </sheetData>
  <mergeCells count="15">
    <mergeCell ref="D17:H17"/>
    <mergeCell ref="D2:E2"/>
    <mergeCell ref="D3:E3"/>
    <mergeCell ref="D6:H6"/>
    <mergeCell ref="C14:H14"/>
    <mergeCell ref="D16:H16"/>
    <mergeCell ref="C35:H35"/>
    <mergeCell ref="C37:H37"/>
    <mergeCell ref="D18:H18"/>
    <mergeCell ref="C25:H25"/>
    <mergeCell ref="D27:H27"/>
    <mergeCell ref="D28:H28"/>
    <mergeCell ref="D29:H29"/>
    <mergeCell ref="C30:E30"/>
    <mergeCell ref="F30:H30"/>
  </mergeCells>
  <printOptions horizontalCentered="1"/>
  <pageMargins left="0.7" right="0.7" top="0.75" bottom="0.75" header="0.3" footer="0.3"/>
  <pageSetup paperSize="9" scale="64"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4">
    <pageSetUpPr fitToPage="1"/>
  </sheetPr>
  <dimension ref="B2:H79"/>
  <sheetViews>
    <sheetView showGridLines="0" showRowColHeaders="0" workbookViewId="0">
      <selection activeCell="K65" sqref="K6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246</v>
      </c>
      <c r="E3" s="132"/>
      <c r="F3" s="2"/>
    </row>
    <row r="4" spans="3:8" ht="13.05" customHeight="1" x14ac:dyDescent="0.3">
      <c r="C4" s="86" t="s">
        <v>4</v>
      </c>
      <c r="D4" s="1" t="s">
        <v>540</v>
      </c>
      <c r="E4" s="1"/>
      <c r="F4" s="2"/>
    </row>
    <row r="5" spans="3:8" ht="12.45" customHeight="1" x14ac:dyDescent="0.3"/>
    <row r="6" spans="3:8" ht="144.75" customHeight="1" x14ac:dyDescent="0.3">
      <c r="C6" s="101" t="s">
        <v>6</v>
      </c>
      <c r="D6" s="133" t="s">
        <v>541</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6123.5</v>
      </c>
      <c r="E9" s="3">
        <v>-5328.5</v>
      </c>
      <c r="F9" s="4">
        <v>795</v>
      </c>
      <c r="H9" s="5">
        <v>82.41</v>
      </c>
    </row>
    <row r="10" spans="3:8" ht="7.5" customHeight="1" x14ac:dyDescent="0.3">
      <c r="C10" s="88"/>
      <c r="F10" s="6"/>
      <c r="H10" s="7"/>
    </row>
    <row r="11" spans="3:8" ht="12.75" customHeight="1" thickBot="1" x14ac:dyDescent="0.35">
      <c r="C11" s="89" t="s">
        <v>13</v>
      </c>
      <c r="D11" s="8"/>
      <c r="E11" s="9"/>
      <c r="F11" s="10">
        <v>-200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542</v>
      </c>
      <c r="E17" s="118"/>
      <c r="F17" s="118"/>
      <c r="G17" s="118"/>
      <c r="H17" s="119"/>
    </row>
    <row r="18" spans="2:8" ht="40.049999999999997" customHeight="1" thickBot="1" x14ac:dyDescent="0.35">
      <c r="C18" s="96" t="s">
        <v>20</v>
      </c>
      <c r="D18" s="117" t="s">
        <v>543</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17.350000000000001</v>
      </c>
      <c r="D21" s="16">
        <v>990.1</v>
      </c>
      <c r="E21" s="16">
        <v>365.8</v>
      </c>
      <c r="F21" s="16">
        <v>1355.9</v>
      </c>
      <c r="G21" s="16">
        <v>-1336.9</v>
      </c>
      <c r="H21" s="17">
        <v>19</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544</v>
      </c>
      <c r="E24" s="118"/>
      <c r="F24" s="118"/>
      <c r="G24" s="118"/>
      <c r="H24" s="119"/>
    </row>
    <row r="25" spans="2:8" ht="60" customHeight="1" thickBot="1" x14ac:dyDescent="0.35">
      <c r="C25" s="96" t="s">
        <v>20</v>
      </c>
      <c r="D25" s="117" t="s">
        <v>545</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5.31</v>
      </c>
      <c r="D28" s="16">
        <v>115.2</v>
      </c>
      <c r="E28" s="16">
        <v>87.7</v>
      </c>
      <c r="F28" s="16">
        <v>202.9</v>
      </c>
      <c r="G28" s="16">
        <v>-197.9</v>
      </c>
      <c r="H28" s="17">
        <v>5</v>
      </c>
    </row>
    <row r="29" spans="2:8" ht="13.05" customHeight="1" thickBot="1" x14ac:dyDescent="0.35"/>
    <row r="30" spans="2:8" ht="19.95" customHeight="1" thickBot="1" x14ac:dyDescent="0.35">
      <c r="C30" s="95" t="s">
        <v>16</v>
      </c>
      <c r="D30" s="120" t="s">
        <v>28</v>
      </c>
      <c r="E30" s="122"/>
      <c r="F30" s="122"/>
      <c r="G30" s="122"/>
      <c r="H30" s="123"/>
    </row>
    <row r="31" spans="2:8" ht="19.95" customHeight="1" thickBot="1" x14ac:dyDescent="0.35">
      <c r="C31" s="96" t="s">
        <v>18</v>
      </c>
      <c r="D31" s="117" t="s">
        <v>546</v>
      </c>
      <c r="E31" s="118"/>
      <c r="F31" s="118"/>
      <c r="G31" s="118"/>
      <c r="H31" s="119"/>
    </row>
    <row r="32" spans="2:8" ht="60" customHeight="1" thickBot="1" x14ac:dyDescent="0.35">
      <c r="C32" s="96" t="s">
        <v>20</v>
      </c>
      <c r="D32" s="117" t="s">
        <v>547</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3</v>
      </c>
      <c r="D35" s="16">
        <v>196.9</v>
      </c>
      <c r="E35" s="16">
        <v>0.3</v>
      </c>
      <c r="F35" s="16">
        <v>197.20000000000002</v>
      </c>
      <c r="G35" s="16">
        <v>-194.2</v>
      </c>
      <c r="H35" s="17">
        <v>3.0000000000000284</v>
      </c>
    </row>
    <row r="36" spans="2:8" ht="13.05" customHeight="1" thickBot="1" x14ac:dyDescent="0.35"/>
    <row r="37" spans="2:8" ht="19.95" customHeight="1" thickBot="1" x14ac:dyDescent="0.35">
      <c r="C37" s="95" t="s">
        <v>16</v>
      </c>
      <c r="D37" s="120" t="s">
        <v>102</v>
      </c>
      <c r="E37" s="122"/>
      <c r="F37" s="122"/>
      <c r="G37" s="122"/>
      <c r="H37" s="123"/>
    </row>
    <row r="38" spans="2:8" ht="19.95" customHeight="1" thickBot="1" x14ac:dyDescent="0.35">
      <c r="C38" s="96" t="s">
        <v>18</v>
      </c>
      <c r="D38" s="117" t="s">
        <v>548</v>
      </c>
      <c r="E38" s="118"/>
      <c r="F38" s="118"/>
      <c r="G38" s="118"/>
      <c r="H38" s="119"/>
    </row>
    <row r="39" spans="2:8" ht="100.05" customHeight="1" thickBot="1" x14ac:dyDescent="0.35">
      <c r="C39" s="96" t="s">
        <v>20</v>
      </c>
      <c r="D39" s="117" t="s">
        <v>549</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43.94</v>
      </c>
      <c r="D42" s="16">
        <v>2417.8000000000002</v>
      </c>
      <c r="E42" s="16">
        <v>180.2</v>
      </c>
      <c r="F42" s="16">
        <v>2598</v>
      </c>
      <c r="G42" s="16">
        <v>-1844</v>
      </c>
      <c r="H42" s="17">
        <v>754</v>
      </c>
    </row>
    <row r="43" spans="2:8" ht="13.05" customHeight="1" thickBot="1" x14ac:dyDescent="0.35"/>
    <row r="44" spans="2:8" ht="19.95" customHeight="1" thickBot="1" x14ac:dyDescent="0.35">
      <c r="C44" s="95" t="s">
        <v>16</v>
      </c>
      <c r="D44" s="120" t="s">
        <v>31</v>
      </c>
      <c r="E44" s="122"/>
      <c r="F44" s="122"/>
      <c r="G44" s="122"/>
      <c r="H44" s="123"/>
    </row>
    <row r="45" spans="2:8" ht="19.95" customHeight="1" thickBot="1" x14ac:dyDescent="0.35">
      <c r="C45" s="96" t="s">
        <v>18</v>
      </c>
      <c r="D45" s="117" t="s">
        <v>550</v>
      </c>
      <c r="E45" s="118"/>
      <c r="F45" s="118"/>
      <c r="G45" s="118"/>
      <c r="H45" s="119"/>
    </row>
    <row r="46" spans="2:8" ht="60" customHeight="1" thickBot="1" x14ac:dyDescent="0.35">
      <c r="C46" s="96" t="s">
        <v>20</v>
      </c>
      <c r="D46" s="117" t="s">
        <v>551</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12.81</v>
      </c>
      <c r="D49" s="16">
        <v>628.9</v>
      </c>
      <c r="E49" s="16">
        <v>1140.5999999999999</v>
      </c>
      <c r="F49" s="16">
        <v>1769.5</v>
      </c>
      <c r="G49" s="16">
        <v>-1755.5</v>
      </c>
      <c r="H49" s="17">
        <v>14</v>
      </c>
    </row>
    <row r="50" spans="2:8" ht="12.45" customHeight="1" x14ac:dyDescent="0.3"/>
    <row r="51" spans="2:8" ht="12.45" customHeight="1" x14ac:dyDescent="0.3"/>
    <row r="52" spans="2:8" ht="8.25" customHeight="1" x14ac:dyDescent="0.3"/>
    <row r="53" spans="2:8" ht="18" customHeight="1" x14ac:dyDescent="0.3">
      <c r="C53" s="131" t="s">
        <v>58</v>
      </c>
      <c r="D53" s="131"/>
      <c r="E53" s="131"/>
      <c r="F53" s="131"/>
      <c r="G53" s="131"/>
      <c r="H53" s="131"/>
    </row>
    <row r="54" spans="2:8" ht="18.75" customHeight="1" thickBot="1" x14ac:dyDescent="0.35"/>
    <row r="55" spans="2:8" ht="19.95" customHeight="1" thickBot="1" x14ac:dyDescent="0.35">
      <c r="C55" s="102" t="s">
        <v>16</v>
      </c>
      <c r="D55" s="120" t="s">
        <v>59</v>
      </c>
      <c r="E55" s="121"/>
      <c r="F55" s="122"/>
      <c r="G55" s="122"/>
      <c r="H55" s="123"/>
    </row>
    <row r="56" spans="2:8" ht="19.95" customHeight="1" thickBot="1" x14ac:dyDescent="0.35">
      <c r="C56" s="103" t="s">
        <v>18</v>
      </c>
      <c r="D56" s="117" t="s">
        <v>60</v>
      </c>
      <c r="E56" s="118"/>
      <c r="F56" s="118"/>
      <c r="G56" s="118"/>
      <c r="H56" s="119"/>
    </row>
    <row r="57" spans="2:8" ht="19.95" customHeight="1" thickBot="1" x14ac:dyDescent="0.35">
      <c r="C57" s="103" t="s">
        <v>20</v>
      </c>
      <c r="D57" s="117" t="s">
        <v>552</v>
      </c>
      <c r="E57" s="118"/>
      <c r="F57" s="118"/>
      <c r="G57" s="118"/>
      <c r="H57" s="119"/>
    </row>
    <row r="58" spans="2:8" ht="12.45" customHeight="1" x14ac:dyDescent="0.3">
      <c r="C58" s="127"/>
      <c r="D58" s="128"/>
      <c r="E58" s="128"/>
      <c r="F58" s="129"/>
      <c r="G58" s="129"/>
      <c r="H58" s="130"/>
    </row>
    <row r="59" spans="2:8" ht="5.25" customHeight="1" x14ac:dyDescent="0.3">
      <c r="C59" s="12"/>
      <c r="H59" s="13"/>
    </row>
    <row r="60" spans="2:8" ht="25.35" customHeight="1" thickBot="1" x14ac:dyDescent="0.35">
      <c r="B60" s="14"/>
      <c r="C60" s="104" t="s">
        <v>22</v>
      </c>
      <c r="D60" s="105" t="s">
        <v>23</v>
      </c>
      <c r="E60" s="105" t="s">
        <v>24</v>
      </c>
      <c r="F60" s="106" t="s">
        <v>8</v>
      </c>
      <c r="G60" s="105" t="s">
        <v>9</v>
      </c>
      <c r="H60" s="107" t="s">
        <v>10</v>
      </c>
    </row>
    <row r="61" spans="2:8" ht="19.95" customHeight="1" thickBot="1" x14ac:dyDescent="0.35">
      <c r="C61" s="15">
        <v>0</v>
      </c>
      <c r="D61" s="18">
        <v>29</v>
      </c>
      <c r="E61" s="18">
        <v>0</v>
      </c>
      <c r="F61" s="18">
        <v>29</v>
      </c>
      <c r="G61" s="18">
        <v>0</v>
      </c>
      <c r="H61" s="19">
        <v>29</v>
      </c>
    </row>
    <row r="62" spans="2:8" ht="13.05" customHeight="1" thickBot="1" x14ac:dyDescent="0.35"/>
    <row r="63" spans="2:8" ht="18.45" customHeight="1" thickBot="1" x14ac:dyDescent="0.35">
      <c r="C63" s="124" t="s">
        <v>154</v>
      </c>
      <c r="D63" s="125"/>
      <c r="E63" s="125"/>
      <c r="F63" s="125"/>
      <c r="G63" s="125"/>
      <c r="H63" s="126"/>
    </row>
    <row r="64" spans="2:8" ht="19.5" customHeight="1" thickBot="1" x14ac:dyDescent="0.35"/>
    <row r="65" spans="2:8" ht="18.45" customHeight="1" thickBot="1" x14ac:dyDescent="0.35">
      <c r="C65" s="124" t="s">
        <v>88</v>
      </c>
      <c r="D65" s="125"/>
      <c r="E65" s="125"/>
      <c r="F65" s="125"/>
      <c r="G65" s="125"/>
      <c r="H65" s="126"/>
    </row>
    <row r="66" spans="2:8" ht="19.5" customHeight="1" thickBot="1" x14ac:dyDescent="0.35"/>
    <row r="67" spans="2:8" ht="19.95" customHeight="1" thickBot="1" x14ac:dyDescent="0.35">
      <c r="C67" s="111" t="s">
        <v>16</v>
      </c>
      <c r="D67" s="120" t="s">
        <v>89</v>
      </c>
      <c r="E67" s="121"/>
      <c r="F67" s="122"/>
      <c r="G67" s="122"/>
      <c r="H67" s="123"/>
    </row>
    <row r="68" spans="2:8" ht="19.95" customHeight="1" thickBot="1" x14ac:dyDescent="0.35">
      <c r="C68" s="112" t="s">
        <v>18</v>
      </c>
      <c r="D68" s="117" t="s">
        <v>553</v>
      </c>
      <c r="E68" s="118"/>
      <c r="F68" s="118"/>
      <c r="G68" s="118"/>
      <c r="H68" s="119"/>
    </row>
    <row r="69" spans="2:8" ht="19.95" customHeight="1" thickBot="1" x14ac:dyDescent="0.35">
      <c r="C69" s="112" t="s">
        <v>20</v>
      </c>
      <c r="D69" s="117" t="s">
        <v>554</v>
      </c>
      <c r="E69" s="118"/>
      <c r="F69" s="118"/>
      <c r="G69" s="118"/>
      <c r="H69" s="119"/>
    </row>
    <row r="70" spans="2:8" ht="5.25" customHeight="1" x14ac:dyDescent="0.3">
      <c r="C70" s="12"/>
      <c r="H70" s="13"/>
    </row>
    <row r="71" spans="2:8" ht="25.35" customHeight="1" thickBot="1" x14ac:dyDescent="0.35">
      <c r="B71" s="14"/>
      <c r="C71" s="113" t="s">
        <v>22</v>
      </c>
      <c r="D71" s="114" t="s">
        <v>23</v>
      </c>
      <c r="E71" s="114" t="s">
        <v>24</v>
      </c>
      <c r="F71" s="115" t="s">
        <v>8</v>
      </c>
      <c r="G71" s="114" t="s">
        <v>9</v>
      </c>
      <c r="H71" s="116" t="s">
        <v>10</v>
      </c>
    </row>
    <row r="72" spans="2:8" ht="19.95" customHeight="1" thickBot="1" x14ac:dyDescent="0.35">
      <c r="C72" s="15">
        <v>0</v>
      </c>
      <c r="D72" s="16">
        <v>0</v>
      </c>
      <c r="E72" s="16">
        <v>0</v>
      </c>
      <c r="F72" s="16">
        <v>0</v>
      </c>
      <c r="G72" s="16">
        <v>-200</v>
      </c>
      <c r="H72" s="17">
        <v>-200</v>
      </c>
    </row>
    <row r="73" spans="2:8" ht="12.45" customHeight="1" x14ac:dyDescent="0.3"/>
    <row r="74" spans="2:8" ht="12.45" customHeight="1" x14ac:dyDescent="0.3"/>
    <row r="75" spans="2:8" ht="12.45" customHeight="1" x14ac:dyDescent="0.3"/>
    <row r="76" spans="2:8" ht="12.45" customHeight="1" x14ac:dyDescent="0.3"/>
    <row r="77" spans="2:8" ht="12.45" customHeight="1" x14ac:dyDescent="0.3">
      <c r="C77" s="20"/>
      <c r="D77" s="20"/>
      <c r="E77" s="20"/>
      <c r="F77" s="20"/>
      <c r="G77" s="20"/>
      <c r="H77" s="20"/>
    </row>
    <row r="78" spans="2:8" ht="12.45" customHeight="1" x14ac:dyDescent="0.3"/>
    <row r="79" spans="2:8" ht="12.45" customHeight="1" x14ac:dyDescent="0.3"/>
  </sheetData>
  <mergeCells count="30">
    <mergeCell ref="D31:H31"/>
    <mergeCell ref="D2:E2"/>
    <mergeCell ref="D3:E3"/>
    <mergeCell ref="D6:H6"/>
    <mergeCell ref="C14:H14"/>
    <mergeCell ref="D16:H16"/>
    <mergeCell ref="D17:H17"/>
    <mergeCell ref="D18:H18"/>
    <mergeCell ref="D23:H23"/>
    <mergeCell ref="D24:H24"/>
    <mergeCell ref="D25:H25"/>
    <mergeCell ref="D30:H30"/>
    <mergeCell ref="C58:E58"/>
    <mergeCell ref="F58:H58"/>
    <mergeCell ref="D32:H32"/>
    <mergeCell ref="D37:H37"/>
    <mergeCell ref="D38:H38"/>
    <mergeCell ref="D39:H39"/>
    <mergeCell ref="D44:H44"/>
    <mergeCell ref="D45:H45"/>
    <mergeCell ref="D46:H46"/>
    <mergeCell ref="C53:H53"/>
    <mergeCell ref="D55:H55"/>
    <mergeCell ref="D56:H56"/>
    <mergeCell ref="D57:H57"/>
    <mergeCell ref="C63:H63"/>
    <mergeCell ref="C65:H65"/>
    <mergeCell ref="D67:H67"/>
    <mergeCell ref="D68:H68"/>
    <mergeCell ref="D69:H69"/>
  </mergeCells>
  <printOptions horizontalCentered="1"/>
  <pageMargins left="0.7" right="0.7" top="0.75" bottom="0.75" header="0.3" footer="0.3"/>
  <pageSetup paperSize="9" scale="64"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B2:H59"/>
  <sheetViews>
    <sheetView showGridLines="0" showRowColHeaders="0" topLeftCell="A42" workbookViewId="0">
      <selection activeCell="C50" sqref="C50:H5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246</v>
      </c>
      <c r="E3" s="132"/>
      <c r="F3" s="2"/>
    </row>
    <row r="4" spans="3:8" ht="13.05" customHeight="1" x14ac:dyDescent="0.3">
      <c r="C4" s="86" t="s">
        <v>4</v>
      </c>
      <c r="D4" s="1" t="s">
        <v>370</v>
      </c>
      <c r="E4" s="1"/>
      <c r="F4" s="2"/>
    </row>
    <row r="5" spans="3:8" ht="12.45" customHeight="1" x14ac:dyDescent="0.3"/>
    <row r="6" spans="3:8" ht="144.75" customHeight="1" x14ac:dyDescent="0.3">
      <c r="C6" s="101" t="s">
        <v>6</v>
      </c>
      <c r="D6" s="133" t="s">
        <v>371</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2725.7</v>
      </c>
      <c r="E9" s="3">
        <v>-2860.6</v>
      </c>
      <c r="F9" s="4">
        <v>-134.90000000000009</v>
      </c>
      <c r="H9" s="5">
        <v>21.45</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372</v>
      </c>
      <c r="E17" s="118"/>
      <c r="F17" s="118"/>
      <c r="G17" s="118"/>
      <c r="H17" s="119"/>
    </row>
    <row r="18" spans="2:8" ht="60" customHeight="1" thickBot="1" x14ac:dyDescent="0.35">
      <c r="C18" s="96" t="s">
        <v>20</v>
      </c>
      <c r="D18" s="117" t="s">
        <v>373</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21.45</v>
      </c>
      <c r="D21" s="16">
        <v>1226.5</v>
      </c>
      <c r="E21" s="16">
        <v>1184.5</v>
      </c>
      <c r="F21" s="16">
        <v>2411</v>
      </c>
      <c r="G21" s="16">
        <v>-2415.4</v>
      </c>
      <c r="H21" s="17">
        <v>-4.4000000000000909</v>
      </c>
    </row>
    <row r="22" spans="2:8" ht="13.05" customHeight="1" thickBot="1" x14ac:dyDescent="0.35"/>
    <row r="23" spans="2:8" ht="19.95" customHeight="1" thickBot="1" x14ac:dyDescent="0.35">
      <c r="C23" s="95" t="s">
        <v>16</v>
      </c>
      <c r="D23" s="120" t="s">
        <v>25</v>
      </c>
      <c r="E23" s="122"/>
      <c r="F23" s="122"/>
      <c r="G23" s="122"/>
      <c r="H23" s="123"/>
    </row>
    <row r="24" spans="2:8" ht="19.95" customHeight="1" thickBot="1" x14ac:dyDescent="0.35">
      <c r="C24" s="96" t="s">
        <v>18</v>
      </c>
      <c r="D24" s="117" t="s">
        <v>374</v>
      </c>
      <c r="E24" s="118"/>
      <c r="F24" s="118"/>
      <c r="G24" s="118"/>
      <c r="H24" s="119"/>
    </row>
    <row r="25" spans="2:8" ht="79.95" customHeight="1" thickBot="1" x14ac:dyDescent="0.35">
      <c r="C25" s="96" t="s">
        <v>20</v>
      </c>
      <c r="D25" s="117" t="s">
        <v>375</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0</v>
      </c>
      <c r="D28" s="16">
        <v>0</v>
      </c>
      <c r="E28" s="16">
        <v>314.7</v>
      </c>
      <c r="F28" s="16">
        <v>314.7</v>
      </c>
      <c r="G28" s="16">
        <v>-445.2</v>
      </c>
      <c r="H28" s="17">
        <v>-130.5</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2"/>
      <c r="G34" s="122"/>
      <c r="H34" s="123"/>
    </row>
    <row r="35" spans="2:8" ht="19.95" customHeight="1" thickBot="1" x14ac:dyDescent="0.35">
      <c r="C35" s="103" t="s">
        <v>18</v>
      </c>
      <c r="D35" s="117" t="s">
        <v>60</v>
      </c>
      <c r="E35" s="118"/>
      <c r="F35" s="118"/>
      <c r="G35" s="118"/>
      <c r="H35" s="119"/>
    </row>
    <row r="36" spans="2:8" ht="19.95" customHeight="1" thickBot="1" x14ac:dyDescent="0.35">
      <c r="C36" s="103" t="s">
        <v>20</v>
      </c>
      <c r="D36" s="117" t="s">
        <v>376</v>
      </c>
      <c r="E36" s="118"/>
      <c r="F36" s="118"/>
      <c r="G36" s="118"/>
      <c r="H36" s="119"/>
    </row>
    <row r="37" spans="2:8" ht="12.45" customHeight="1" x14ac:dyDescent="0.3">
      <c r="C37" s="127"/>
      <c r="D37" s="128"/>
      <c r="E37" s="128"/>
      <c r="F37" s="129"/>
      <c r="G37" s="129"/>
      <c r="H37" s="130"/>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5</v>
      </c>
      <c r="E40" s="18">
        <v>0</v>
      </c>
      <c r="F40" s="18">
        <v>5</v>
      </c>
      <c r="G40" s="18">
        <v>0</v>
      </c>
      <c r="H40" s="19">
        <v>5</v>
      </c>
    </row>
    <row r="41" spans="2:8" ht="13.05" customHeight="1" thickBot="1" x14ac:dyDescent="0.35"/>
    <row r="42" spans="2:8" ht="19.95" customHeight="1" thickBot="1" x14ac:dyDescent="0.35">
      <c r="C42" s="102" t="s">
        <v>16</v>
      </c>
      <c r="D42" s="120" t="s">
        <v>62</v>
      </c>
      <c r="E42" s="121"/>
      <c r="F42" s="122"/>
      <c r="G42" s="122"/>
      <c r="H42" s="123"/>
    </row>
    <row r="43" spans="2:8" ht="19.95" customHeight="1" thickBot="1" x14ac:dyDescent="0.35">
      <c r="C43" s="103" t="s">
        <v>18</v>
      </c>
      <c r="D43" s="117" t="s">
        <v>63</v>
      </c>
      <c r="E43" s="118"/>
      <c r="F43" s="118"/>
      <c r="G43" s="118"/>
      <c r="H43" s="119"/>
    </row>
    <row r="44" spans="2:8" ht="19.95" customHeight="1" thickBot="1" x14ac:dyDescent="0.35">
      <c r="C44" s="103" t="s">
        <v>20</v>
      </c>
      <c r="D44" s="117" t="s">
        <v>377</v>
      </c>
      <c r="E44" s="118"/>
      <c r="F44" s="118"/>
      <c r="G44" s="118"/>
      <c r="H44" s="119"/>
    </row>
    <row r="45" spans="2:8" ht="12.45" customHeight="1" x14ac:dyDescent="0.3">
      <c r="C45" s="127"/>
      <c r="D45" s="128"/>
      <c r="E45" s="128"/>
      <c r="F45" s="129"/>
      <c r="G45" s="129"/>
      <c r="H45" s="130"/>
    </row>
    <row r="46" spans="2:8" ht="5.25" customHeight="1" x14ac:dyDescent="0.3">
      <c r="C46" s="12"/>
      <c r="H46" s="13"/>
    </row>
    <row r="47" spans="2:8" ht="25.35" customHeight="1" thickBot="1" x14ac:dyDescent="0.35">
      <c r="B47" s="14"/>
      <c r="C47" s="104" t="s">
        <v>22</v>
      </c>
      <c r="D47" s="105" t="s">
        <v>23</v>
      </c>
      <c r="E47" s="105" t="s">
        <v>24</v>
      </c>
      <c r="F47" s="106" t="s">
        <v>8</v>
      </c>
      <c r="G47" s="105" t="s">
        <v>9</v>
      </c>
      <c r="H47" s="107" t="s">
        <v>10</v>
      </c>
    </row>
    <row r="48" spans="2:8" ht="19.95" customHeight="1" thickBot="1" x14ac:dyDescent="0.35">
      <c r="C48" s="15"/>
      <c r="D48" s="18">
        <v>0</v>
      </c>
      <c r="E48" s="18">
        <v>50</v>
      </c>
      <c r="F48" s="18">
        <v>50</v>
      </c>
      <c r="G48" s="18">
        <v>0</v>
      </c>
      <c r="H48" s="19">
        <v>50</v>
      </c>
    </row>
    <row r="49" spans="3:8" ht="13.05" customHeight="1" thickBot="1" x14ac:dyDescent="0.35"/>
    <row r="50" spans="3:8" ht="18.45" customHeight="1" thickBot="1" x14ac:dyDescent="0.35">
      <c r="C50" s="124" t="s">
        <v>154</v>
      </c>
      <c r="D50" s="125"/>
      <c r="E50" s="125"/>
      <c r="F50" s="125"/>
      <c r="G50" s="125"/>
      <c r="H50" s="126"/>
    </row>
    <row r="51" spans="3:8" ht="19.5" customHeight="1" thickBot="1" x14ac:dyDescent="0.35"/>
    <row r="52" spans="3:8" ht="18.45" customHeight="1" thickBot="1" x14ac:dyDescent="0.35">
      <c r="C52" s="124" t="s">
        <v>155</v>
      </c>
      <c r="D52" s="125"/>
      <c r="E52" s="125"/>
      <c r="F52" s="125"/>
      <c r="G52" s="125"/>
      <c r="H52" s="126"/>
    </row>
    <row r="53" spans="3:8" ht="19.5" customHeight="1" x14ac:dyDescent="0.3"/>
    <row r="54" spans="3:8" ht="12.45" customHeight="1" x14ac:dyDescent="0.3"/>
    <row r="55" spans="3:8" ht="12.45" customHeight="1" x14ac:dyDescent="0.3"/>
    <row r="56" spans="3:8" ht="12.45" customHeight="1" x14ac:dyDescent="0.3"/>
    <row r="57" spans="3:8" ht="12.45" customHeight="1" x14ac:dyDescent="0.3">
      <c r="C57" s="20"/>
      <c r="D57" s="20"/>
      <c r="E57" s="20"/>
      <c r="F57" s="20"/>
      <c r="G57" s="20"/>
      <c r="H57" s="20"/>
    </row>
    <row r="58" spans="3:8" ht="12.45" customHeight="1" x14ac:dyDescent="0.3"/>
    <row r="59" spans="3:8" ht="12.45" customHeight="1" x14ac:dyDescent="0.3"/>
  </sheetData>
  <mergeCells count="23">
    <mergeCell ref="D17:H17"/>
    <mergeCell ref="D2:E2"/>
    <mergeCell ref="D3:E3"/>
    <mergeCell ref="D6:H6"/>
    <mergeCell ref="C14:H14"/>
    <mergeCell ref="D16:H16"/>
    <mergeCell ref="D43:H43"/>
    <mergeCell ref="D18:H18"/>
    <mergeCell ref="D23:H23"/>
    <mergeCell ref="D24:H24"/>
    <mergeCell ref="D25:H25"/>
    <mergeCell ref="C32:H32"/>
    <mergeCell ref="D34:H34"/>
    <mergeCell ref="D35:H35"/>
    <mergeCell ref="D36:H36"/>
    <mergeCell ref="C37:E37"/>
    <mergeCell ref="F37:H37"/>
    <mergeCell ref="D42:H42"/>
    <mergeCell ref="D44:H44"/>
    <mergeCell ref="C45:E45"/>
    <mergeCell ref="F45:H45"/>
    <mergeCell ref="C50:H50"/>
    <mergeCell ref="C52:H52"/>
  </mergeCells>
  <printOptions horizontalCentered="1"/>
  <pageMargins left="0.7" right="0.7" top="0.75" bottom="0.75" header="0.3" footer="0.3"/>
  <pageSetup paperSize="9" scale="64"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B2:H44"/>
  <sheetViews>
    <sheetView showGridLines="0" showRowColHeaders="0" topLeftCell="A26" workbookViewId="0">
      <selection activeCell="C35" sqref="C35:H37"/>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269</v>
      </c>
      <c r="E3" s="132"/>
      <c r="F3" s="2"/>
    </row>
    <row r="4" spans="3:8" ht="13.05" customHeight="1" x14ac:dyDescent="0.3">
      <c r="C4" s="86" t="s">
        <v>4</v>
      </c>
      <c r="D4" s="1" t="s">
        <v>470</v>
      </c>
      <c r="E4" s="1"/>
      <c r="F4" s="2"/>
    </row>
    <row r="5" spans="3:8" ht="12.45" customHeight="1" x14ac:dyDescent="0.3"/>
    <row r="6" spans="3:8" ht="144.75" customHeight="1" x14ac:dyDescent="0.3">
      <c r="C6" s="101" t="s">
        <v>6</v>
      </c>
      <c r="D6" s="133" t="s">
        <v>471</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5123.8999999999996</v>
      </c>
      <c r="E9" s="3">
        <v>-316</v>
      </c>
      <c r="F9" s="4">
        <v>4807.8999999999996</v>
      </c>
      <c r="H9" s="5">
        <v>134.58000000000001</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472</v>
      </c>
      <c r="E17" s="118"/>
      <c r="F17" s="118"/>
      <c r="G17" s="118"/>
      <c r="H17" s="119"/>
    </row>
    <row r="18" spans="2:8" ht="40.049999999999997" customHeight="1" thickBot="1" x14ac:dyDescent="0.35">
      <c r="C18" s="96" t="s">
        <v>20</v>
      </c>
      <c r="D18" s="117" t="s">
        <v>473</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134.58000000000001</v>
      </c>
      <c r="D21" s="16">
        <v>5107</v>
      </c>
      <c r="E21" s="16">
        <v>16.899999999999999</v>
      </c>
      <c r="F21" s="16">
        <v>5123.8999999999996</v>
      </c>
      <c r="G21" s="16">
        <v>-316</v>
      </c>
      <c r="H21" s="17">
        <v>4807.8999999999996</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2"/>
      <c r="G27" s="122"/>
      <c r="H27" s="123"/>
    </row>
    <row r="28" spans="2:8" ht="19.95" customHeight="1" thickBot="1" x14ac:dyDescent="0.35">
      <c r="C28" s="103" t="s">
        <v>18</v>
      </c>
      <c r="D28" s="117" t="s">
        <v>60</v>
      </c>
      <c r="E28" s="118"/>
      <c r="F28" s="118"/>
      <c r="G28" s="118"/>
      <c r="H28" s="119"/>
    </row>
    <row r="29" spans="2:8" ht="19.95" customHeight="1" thickBot="1" x14ac:dyDescent="0.35">
      <c r="C29" s="103" t="s">
        <v>20</v>
      </c>
      <c r="D29" s="117" t="s">
        <v>411</v>
      </c>
      <c r="E29" s="118"/>
      <c r="F29" s="118"/>
      <c r="G29" s="118"/>
      <c r="H29" s="119"/>
    </row>
    <row r="30" spans="2:8" ht="12.45" customHeight="1" x14ac:dyDescent="0.3">
      <c r="C30" s="127"/>
      <c r="D30" s="128"/>
      <c r="E30" s="128"/>
      <c r="F30" s="129"/>
      <c r="G30" s="129"/>
      <c r="H30" s="130"/>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3:8" ht="19.95" customHeight="1" thickBot="1" x14ac:dyDescent="0.35">
      <c r="C33" s="15">
        <v>0</v>
      </c>
      <c r="D33" s="18">
        <v>148</v>
      </c>
      <c r="E33" s="18">
        <v>0</v>
      </c>
      <c r="F33" s="18">
        <v>148</v>
      </c>
      <c r="G33" s="18">
        <v>0</v>
      </c>
      <c r="H33" s="19">
        <v>148</v>
      </c>
    </row>
    <row r="34" spans="3:8" ht="13.05" customHeight="1" thickBot="1" x14ac:dyDescent="0.35"/>
    <row r="35" spans="3:8" ht="18.45" customHeight="1" thickBot="1" x14ac:dyDescent="0.35">
      <c r="C35" s="124" t="s">
        <v>154</v>
      </c>
      <c r="D35" s="125"/>
      <c r="E35" s="125"/>
      <c r="F35" s="125"/>
      <c r="G35" s="125"/>
      <c r="H35" s="126"/>
    </row>
    <row r="36" spans="3:8" ht="19.5" customHeight="1" thickBot="1" x14ac:dyDescent="0.35"/>
    <row r="37" spans="3:8" ht="18.45" customHeight="1" thickBot="1" x14ac:dyDescent="0.35">
      <c r="C37" s="124" t="s">
        <v>155</v>
      </c>
      <c r="D37" s="125"/>
      <c r="E37" s="125"/>
      <c r="F37" s="125"/>
      <c r="G37" s="125"/>
      <c r="H37" s="126"/>
    </row>
    <row r="38" spans="3:8" ht="19.5" customHeight="1" x14ac:dyDescent="0.3"/>
    <row r="39" spans="3:8" ht="12.45" customHeight="1" x14ac:dyDescent="0.3"/>
    <row r="40" spans="3:8" ht="12.45" customHeight="1" x14ac:dyDescent="0.3"/>
    <row r="41" spans="3:8" ht="12.45" customHeight="1" x14ac:dyDescent="0.3"/>
    <row r="42" spans="3:8" ht="12.45" customHeight="1" x14ac:dyDescent="0.3">
      <c r="C42" s="20"/>
      <c r="D42" s="20"/>
      <c r="E42" s="20"/>
      <c r="F42" s="20"/>
      <c r="G42" s="20"/>
      <c r="H42" s="20"/>
    </row>
    <row r="43" spans="3:8" ht="12.45" customHeight="1" x14ac:dyDescent="0.3"/>
    <row r="44" spans="3:8" ht="12.45" customHeight="1" x14ac:dyDescent="0.3"/>
  </sheetData>
  <mergeCells count="15">
    <mergeCell ref="D17:H17"/>
    <mergeCell ref="D2:E2"/>
    <mergeCell ref="D3:E3"/>
    <mergeCell ref="D6:H6"/>
    <mergeCell ref="C14:H14"/>
    <mergeCell ref="D16:H16"/>
    <mergeCell ref="C35:H35"/>
    <mergeCell ref="C37:H37"/>
    <mergeCell ref="D18:H18"/>
    <mergeCell ref="C25:H25"/>
    <mergeCell ref="D27:H27"/>
    <mergeCell ref="D28:H28"/>
    <mergeCell ref="D29:H29"/>
    <mergeCell ref="C30:E30"/>
    <mergeCell ref="F30:H30"/>
  </mergeCells>
  <printOptions horizontalCentered="1"/>
  <pageMargins left="0.7" right="0.7" top="0.75" bottom="0.75" header="0.3" footer="0.3"/>
  <pageSetup paperSize="9" scale="64"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B2:H51"/>
  <sheetViews>
    <sheetView showGridLines="0" showRowColHeaders="0" topLeftCell="A36" workbookViewId="0">
      <selection activeCell="N45" sqref="N4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269</v>
      </c>
      <c r="E3" s="132"/>
      <c r="F3" s="2"/>
    </row>
    <row r="4" spans="3:8" ht="13.05" customHeight="1" x14ac:dyDescent="0.3">
      <c r="C4" s="86" t="s">
        <v>4</v>
      </c>
      <c r="D4" s="1" t="s">
        <v>474</v>
      </c>
      <c r="E4" s="1"/>
      <c r="F4" s="2"/>
    </row>
    <row r="5" spans="3:8" ht="12.45" customHeight="1" x14ac:dyDescent="0.3"/>
    <row r="6" spans="3:8" ht="144.75" customHeight="1" x14ac:dyDescent="0.3">
      <c r="C6" s="101" t="s">
        <v>6</v>
      </c>
      <c r="D6" s="133" t="s">
        <v>475</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1644.5</v>
      </c>
      <c r="E9" s="3">
        <v>-4934</v>
      </c>
      <c r="F9" s="4">
        <v>-3289.5</v>
      </c>
      <c r="H9" s="5">
        <v>6</v>
      </c>
    </row>
    <row r="10" spans="3:8" ht="7.5" customHeight="1" x14ac:dyDescent="0.3">
      <c r="C10" s="88"/>
      <c r="F10" s="6"/>
      <c r="H10" s="7"/>
    </row>
    <row r="11" spans="3:8" ht="12.75" customHeight="1" thickBot="1" x14ac:dyDescent="0.35">
      <c r="C11" s="89" t="s">
        <v>13</v>
      </c>
      <c r="D11" s="8"/>
      <c r="E11" s="9"/>
      <c r="F11" s="10">
        <v>-3934</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476</v>
      </c>
      <c r="E17" s="118"/>
      <c r="F17" s="118"/>
      <c r="G17" s="118"/>
      <c r="H17" s="119"/>
    </row>
    <row r="18" spans="2:8" ht="60" customHeight="1" thickBot="1" x14ac:dyDescent="0.35">
      <c r="C18" s="96" t="s">
        <v>20</v>
      </c>
      <c r="D18" s="117" t="s">
        <v>477</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6</v>
      </c>
      <c r="D21" s="16">
        <v>925.9</v>
      </c>
      <c r="E21" s="16">
        <v>718.6</v>
      </c>
      <c r="F21" s="16">
        <v>1644.5</v>
      </c>
      <c r="G21" s="16">
        <v>-4934</v>
      </c>
      <c r="H21" s="17">
        <v>-3289.5</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2"/>
      <c r="G27" s="122"/>
      <c r="H27" s="123"/>
    </row>
    <row r="28" spans="2:8" ht="19.95" customHeight="1" thickBot="1" x14ac:dyDescent="0.35">
      <c r="C28" s="103" t="s">
        <v>18</v>
      </c>
      <c r="D28" s="117" t="s">
        <v>60</v>
      </c>
      <c r="E28" s="118"/>
      <c r="F28" s="118"/>
      <c r="G28" s="118"/>
      <c r="H28" s="119"/>
    </row>
    <row r="29" spans="2:8" ht="19.95" customHeight="1" thickBot="1" x14ac:dyDescent="0.35">
      <c r="C29" s="103" t="s">
        <v>20</v>
      </c>
      <c r="D29" s="117" t="s">
        <v>411</v>
      </c>
      <c r="E29" s="118"/>
      <c r="F29" s="118"/>
      <c r="G29" s="118"/>
      <c r="H29" s="119"/>
    </row>
    <row r="30" spans="2:8" ht="12.45" customHeight="1" x14ac:dyDescent="0.3">
      <c r="C30" s="127"/>
      <c r="D30" s="128"/>
      <c r="E30" s="128"/>
      <c r="F30" s="129"/>
      <c r="G30" s="129"/>
      <c r="H30" s="130"/>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2:8" ht="19.95" customHeight="1" thickBot="1" x14ac:dyDescent="0.35">
      <c r="C33" s="15">
        <v>0</v>
      </c>
      <c r="D33" s="18">
        <v>62</v>
      </c>
      <c r="E33" s="18">
        <v>0</v>
      </c>
      <c r="F33" s="18">
        <v>62</v>
      </c>
      <c r="G33" s="18">
        <v>0</v>
      </c>
      <c r="H33" s="19">
        <v>62</v>
      </c>
    </row>
    <row r="34" spans="2:8" ht="13.05" customHeight="1" thickBot="1" x14ac:dyDescent="0.35"/>
    <row r="35" spans="2:8" ht="18.45" customHeight="1" thickBot="1" x14ac:dyDescent="0.35">
      <c r="C35" s="124" t="s">
        <v>154</v>
      </c>
      <c r="D35" s="125"/>
      <c r="E35" s="125"/>
      <c r="F35" s="125"/>
      <c r="G35" s="125"/>
      <c r="H35" s="126"/>
    </row>
    <row r="36" spans="2:8" ht="19.5" customHeight="1" thickBot="1" x14ac:dyDescent="0.35"/>
    <row r="37" spans="2:8" ht="18.45" customHeight="1" thickBot="1" x14ac:dyDescent="0.35">
      <c r="C37" s="124" t="s">
        <v>88</v>
      </c>
      <c r="D37" s="125"/>
      <c r="E37" s="125"/>
      <c r="F37" s="125"/>
      <c r="G37" s="125"/>
      <c r="H37" s="126"/>
    </row>
    <row r="38" spans="2:8" ht="19.5" customHeight="1" thickBot="1" x14ac:dyDescent="0.35"/>
    <row r="39" spans="2:8" ht="19.95" customHeight="1" thickBot="1" x14ac:dyDescent="0.35">
      <c r="C39" s="111" t="s">
        <v>16</v>
      </c>
      <c r="D39" s="120" t="s">
        <v>89</v>
      </c>
      <c r="E39" s="121"/>
      <c r="F39" s="122"/>
      <c r="G39" s="122"/>
      <c r="H39" s="123"/>
    </row>
    <row r="40" spans="2:8" ht="19.95" customHeight="1" thickBot="1" x14ac:dyDescent="0.35">
      <c r="C40" s="112" t="s">
        <v>18</v>
      </c>
      <c r="D40" s="117" t="s">
        <v>478</v>
      </c>
      <c r="E40" s="118"/>
      <c r="F40" s="118"/>
      <c r="G40" s="118"/>
      <c r="H40" s="119"/>
    </row>
    <row r="41" spans="2:8" ht="19.95" customHeight="1" thickBot="1" x14ac:dyDescent="0.35">
      <c r="C41" s="112" t="s">
        <v>20</v>
      </c>
      <c r="D41" s="117" t="s">
        <v>479</v>
      </c>
      <c r="E41" s="118"/>
      <c r="F41" s="118"/>
      <c r="G41" s="118"/>
      <c r="H41" s="119"/>
    </row>
    <row r="42" spans="2:8" ht="5.25" customHeight="1" x14ac:dyDescent="0.3">
      <c r="C42" s="12"/>
      <c r="H42" s="13"/>
    </row>
    <row r="43" spans="2:8" ht="25.35" customHeight="1" thickBot="1" x14ac:dyDescent="0.35">
      <c r="B43" s="14"/>
      <c r="C43" s="113" t="s">
        <v>22</v>
      </c>
      <c r="D43" s="114" t="s">
        <v>23</v>
      </c>
      <c r="E43" s="114" t="s">
        <v>24</v>
      </c>
      <c r="F43" s="115" t="s">
        <v>8</v>
      </c>
      <c r="G43" s="114" t="s">
        <v>9</v>
      </c>
      <c r="H43" s="116" t="s">
        <v>10</v>
      </c>
    </row>
    <row r="44" spans="2:8" ht="19.95" customHeight="1" thickBot="1" x14ac:dyDescent="0.35">
      <c r="C44" s="15">
        <v>0</v>
      </c>
      <c r="D44" s="16">
        <v>0</v>
      </c>
      <c r="E44" s="16">
        <v>0</v>
      </c>
      <c r="F44" s="16">
        <v>0</v>
      </c>
      <c r="G44" s="16">
        <v>-3934</v>
      </c>
      <c r="H44" s="17">
        <v>-3934</v>
      </c>
    </row>
    <row r="45" spans="2:8" ht="12.45" customHeight="1" x14ac:dyDescent="0.3"/>
    <row r="46" spans="2:8" ht="12.45" customHeight="1" x14ac:dyDescent="0.3"/>
    <row r="47" spans="2:8" ht="12.45" customHeight="1" x14ac:dyDescent="0.3"/>
    <row r="48" spans="2:8" ht="12.45" customHeight="1" x14ac:dyDescent="0.3"/>
    <row r="49" spans="3:8" ht="12.45" customHeight="1" x14ac:dyDescent="0.3">
      <c r="C49" s="20"/>
      <c r="D49" s="20"/>
      <c r="E49" s="20"/>
      <c r="F49" s="20"/>
      <c r="G49" s="20"/>
      <c r="H49" s="20"/>
    </row>
    <row r="50" spans="3:8" ht="12.45" customHeight="1" x14ac:dyDescent="0.3"/>
    <row r="51" spans="3:8" ht="12.45" customHeight="1" x14ac:dyDescent="0.3"/>
  </sheetData>
  <mergeCells count="18">
    <mergeCell ref="C30:E30"/>
    <mergeCell ref="F30:H30"/>
    <mergeCell ref="D2:E2"/>
    <mergeCell ref="D3:E3"/>
    <mergeCell ref="D6:H6"/>
    <mergeCell ref="C14:H14"/>
    <mergeCell ref="D16:H16"/>
    <mergeCell ref="D17:H17"/>
    <mergeCell ref="D18:H18"/>
    <mergeCell ref="C25:H25"/>
    <mergeCell ref="D27:H27"/>
    <mergeCell ref="D28:H28"/>
    <mergeCell ref="D29:H29"/>
    <mergeCell ref="C35:H35"/>
    <mergeCell ref="C37:H37"/>
    <mergeCell ref="D39:H39"/>
    <mergeCell ref="D40:H40"/>
    <mergeCell ref="D41:H41"/>
  </mergeCells>
  <printOptions horizontalCentered="1"/>
  <pageMargins left="0.7" right="0.7" top="0.75" bottom="0.75" header="0.3" footer="0.3"/>
  <pageSetup paperSize="9" scale="64" fitToHeight="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8">
    <pageSetUpPr fitToPage="1"/>
  </sheetPr>
  <dimension ref="B2:H82"/>
  <sheetViews>
    <sheetView showGridLines="0" showRowColHeaders="0" topLeftCell="A40" workbookViewId="0">
      <selection activeCell="L32" sqref="L3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269</v>
      </c>
      <c r="E3" s="132"/>
      <c r="F3" s="2"/>
    </row>
    <row r="4" spans="3:8" ht="13.05" customHeight="1" x14ac:dyDescent="0.3">
      <c r="C4" s="86" t="s">
        <v>4</v>
      </c>
      <c r="D4" s="1" t="s">
        <v>403</v>
      </c>
      <c r="E4" s="1"/>
      <c r="F4" s="2"/>
    </row>
    <row r="5" spans="3:8" ht="12.45" customHeight="1" x14ac:dyDescent="0.3"/>
    <row r="6" spans="3:8" ht="144.75" customHeight="1" x14ac:dyDescent="0.3">
      <c r="C6" s="101" t="s">
        <v>6</v>
      </c>
      <c r="D6" s="133" t="s">
        <v>404</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10502.2</v>
      </c>
      <c r="E9" s="3">
        <v>-630</v>
      </c>
      <c r="F9" s="4">
        <v>9872.2000000000007</v>
      </c>
      <c r="H9" s="5">
        <v>40.950000000000003</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405</v>
      </c>
      <c r="E17" s="118"/>
      <c r="F17" s="118"/>
      <c r="G17" s="118"/>
      <c r="H17" s="119"/>
    </row>
    <row r="18" spans="2:8" ht="40.049999999999997" customHeight="1" thickBot="1" x14ac:dyDescent="0.35">
      <c r="C18" s="96" t="s">
        <v>20</v>
      </c>
      <c r="D18" s="117" t="s">
        <v>406</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40.950000000000003</v>
      </c>
      <c r="D21" s="16">
        <v>2330.5</v>
      </c>
      <c r="E21" s="16">
        <v>2445.1999999999998</v>
      </c>
      <c r="F21" s="16">
        <v>4775.7</v>
      </c>
      <c r="G21" s="16">
        <v>-150</v>
      </c>
      <c r="H21" s="17">
        <v>4625.7</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407</v>
      </c>
      <c r="E24" s="118"/>
      <c r="F24" s="118"/>
      <c r="G24" s="118"/>
      <c r="H24" s="119"/>
    </row>
    <row r="25" spans="2:8" ht="92.7" customHeight="1" thickBot="1" x14ac:dyDescent="0.35">
      <c r="C25" s="96" t="s">
        <v>20</v>
      </c>
      <c r="D25" s="117" t="s">
        <v>408</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0</v>
      </c>
      <c r="D28" s="16">
        <v>0.5</v>
      </c>
      <c r="E28" s="16">
        <v>5076</v>
      </c>
      <c r="F28" s="16">
        <v>5076.5</v>
      </c>
      <c r="G28" s="16">
        <v>-480</v>
      </c>
      <c r="H28" s="17">
        <v>4596.5</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409</v>
      </c>
      <c r="E31" s="118"/>
      <c r="F31" s="118"/>
      <c r="G31" s="118"/>
      <c r="H31" s="119"/>
    </row>
    <row r="32" spans="2:8" ht="40.049999999999997" customHeight="1" thickBot="1" x14ac:dyDescent="0.35">
      <c r="C32" s="96" t="s">
        <v>20</v>
      </c>
      <c r="D32" s="117" t="s">
        <v>410</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0</v>
      </c>
      <c r="D35" s="16"/>
      <c r="E35" s="16">
        <v>650</v>
      </c>
      <c r="F35" s="16">
        <v>650</v>
      </c>
      <c r="G35" s="16"/>
      <c r="H35" s="17">
        <v>650</v>
      </c>
    </row>
    <row r="36" spans="2:8" ht="12.45" customHeight="1" x14ac:dyDescent="0.3"/>
    <row r="37" spans="2:8" ht="12.45" customHeight="1" x14ac:dyDescent="0.3"/>
    <row r="38" spans="2:8" ht="8.25" customHeight="1" x14ac:dyDescent="0.3"/>
    <row r="39" spans="2:8" ht="18" customHeight="1" x14ac:dyDescent="0.3">
      <c r="C39" s="131" t="s">
        <v>58</v>
      </c>
      <c r="D39" s="131"/>
      <c r="E39" s="131"/>
      <c r="F39" s="131"/>
      <c r="G39" s="131"/>
      <c r="H39" s="131"/>
    </row>
    <row r="40" spans="2:8" ht="18.75" customHeight="1" thickBot="1" x14ac:dyDescent="0.35"/>
    <row r="41" spans="2:8" ht="19.95" customHeight="1" thickBot="1" x14ac:dyDescent="0.35">
      <c r="C41" s="102" t="s">
        <v>16</v>
      </c>
      <c r="D41" s="120" t="s">
        <v>59</v>
      </c>
      <c r="E41" s="121"/>
      <c r="F41" s="122"/>
      <c r="G41" s="122"/>
      <c r="H41" s="123"/>
    </row>
    <row r="42" spans="2:8" ht="19.95" customHeight="1" thickBot="1" x14ac:dyDescent="0.35">
      <c r="C42" s="103" t="s">
        <v>18</v>
      </c>
      <c r="D42" s="117" t="s">
        <v>60</v>
      </c>
      <c r="E42" s="118"/>
      <c r="F42" s="118"/>
      <c r="G42" s="118"/>
      <c r="H42" s="119"/>
    </row>
    <row r="43" spans="2:8" ht="19.95" customHeight="1" thickBot="1" x14ac:dyDescent="0.35">
      <c r="C43" s="103" t="s">
        <v>20</v>
      </c>
      <c r="D43" s="117" t="s">
        <v>411</v>
      </c>
      <c r="E43" s="118"/>
      <c r="F43" s="118"/>
      <c r="G43" s="118"/>
      <c r="H43" s="119"/>
    </row>
    <row r="44" spans="2:8" ht="12.45" customHeight="1" x14ac:dyDescent="0.3">
      <c r="C44" s="127"/>
      <c r="D44" s="128"/>
      <c r="E44" s="128"/>
      <c r="F44" s="129"/>
      <c r="G44" s="129"/>
      <c r="H44" s="130"/>
    </row>
    <row r="45" spans="2:8" ht="5.25" customHeight="1" x14ac:dyDescent="0.3">
      <c r="C45" s="12"/>
      <c r="H45" s="13"/>
    </row>
    <row r="46" spans="2:8" ht="25.35" customHeight="1" thickBot="1" x14ac:dyDescent="0.35">
      <c r="B46" s="14"/>
      <c r="C46" s="104" t="s">
        <v>22</v>
      </c>
      <c r="D46" s="105" t="s">
        <v>23</v>
      </c>
      <c r="E46" s="105" t="s">
        <v>24</v>
      </c>
      <c r="F46" s="106" t="s">
        <v>8</v>
      </c>
      <c r="G46" s="105" t="s">
        <v>9</v>
      </c>
      <c r="H46" s="107" t="s">
        <v>10</v>
      </c>
    </row>
    <row r="47" spans="2:8" ht="19.95" customHeight="1" thickBot="1" x14ac:dyDescent="0.35">
      <c r="C47" s="15">
        <v>0</v>
      </c>
      <c r="D47" s="18">
        <v>67</v>
      </c>
      <c r="E47" s="18">
        <v>0</v>
      </c>
      <c r="F47" s="18">
        <v>67</v>
      </c>
      <c r="G47" s="18">
        <v>0</v>
      </c>
      <c r="H47" s="19">
        <v>67</v>
      </c>
    </row>
    <row r="48" spans="2:8" ht="13.05" customHeight="1" thickBot="1" x14ac:dyDescent="0.35"/>
    <row r="49" spans="2:8" ht="19.95" customHeight="1" thickBot="1" x14ac:dyDescent="0.35">
      <c r="C49" s="102" t="s">
        <v>16</v>
      </c>
      <c r="D49" s="120" t="s">
        <v>62</v>
      </c>
      <c r="E49" s="121"/>
      <c r="F49" s="121"/>
      <c r="G49" s="121"/>
      <c r="H49" s="139"/>
    </row>
    <row r="50" spans="2:8" ht="19.95" customHeight="1" thickBot="1" x14ac:dyDescent="0.35">
      <c r="C50" s="103" t="s">
        <v>18</v>
      </c>
      <c r="D50" s="117" t="s">
        <v>60</v>
      </c>
      <c r="E50" s="118"/>
      <c r="F50" s="118"/>
      <c r="G50" s="118"/>
      <c r="H50" s="119"/>
    </row>
    <row r="51" spans="2:8" ht="19.95" customHeight="1" thickBot="1" x14ac:dyDescent="0.35">
      <c r="C51" s="103" t="s">
        <v>20</v>
      </c>
      <c r="D51" s="117" t="s">
        <v>412</v>
      </c>
      <c r="E51" s="118"/>
      <c r="F51" s="118"/>
      <c r="G51" s="118"/>
      <c r="H51" s="119"/>
    </row>
    <row r="52" spans="2:8" ht="12.45" customHeight="1" x14ac:dyDescent="0.3">
      <c r="C52" s="140"/>
      <c r="D52" s="141"/>
      <c r="E52" s="141"/>
      <c r="F52" s="142"/>
      <c r="G52" s="142"/>
      <c r="H52" s="143"/>
    </row>
    <row r="53" spans="2:8" ht="5.25" customHeight="1" x14ac:dyDescent="0.3">
      <c r="C53" s="12"/>
      <c r="H53" s="13"/>
    </row>
    <row r="54" spans="2:8" ht="25.35" customHeight="1" thickBot="1" x14ac:dyDescent="0.35">
      <c r="B54" s="14"/>
      <c r="C54" s="104" t="s">
        <v>22</v>
      </c>
      <c r="D54" s="105" t="s">
        <v>23</v>
      </c>
      <c r="E54" s="105" t="s">
        <v>24</v>
      </c>
      <c r="F54" s="106" t="s">
        <v>8</v>
      </c>
      <c r="G54" s="105" t="s">
        <v>9</v>
      </c>
      <c r="H54" s="107" t="s">
        <v>10</v>
      </c>
    </row>
    <row r="55" spans="2:8" ht="19.95" customHeight="1" thickBot="1" x14ac:dyDescent="0.35">
      <c r="C55" s="15"/>
      <c r="D55" s="18">
        <v>0</v>
      </c>
      <c r="E55" s="18">
        <v>89</v>
      </c>
      <c r="F55" s="18">
        <v>89</v>
      </c>
      <c r="G55" s="18">
        <v>0</v>
      </c>
      <c r="H55" s="19">
        <v>89</v>
      </c>
    </row>
    <row r="56" spans="2:8" ht="13.05" customHeight="1" thickBot="1" x14ac:dyDescent="0.35"/>
    <row r="57" spans="2:8" ht="19.95" customHeight="1" thickBot="1" x14ac:dyDescent="0.35">
      <c r="C57" s="102" t="s">
        <v>16</v>
      </c>
      <c r="D57" s="120" t="s">
        <v>65</v>
      </c>
      <c r="E57" s="121"/>
      <c r="F57" s="121"/>
      <c r="G57" s="121"/>
      <c r="H57" s="139"/>
    </row>
    <row r="58" spans="2:8" ht="19.95" customHeight="1" thickBot="1" x14ac:dyDescent="0.35">
      <c r="C58" s="103" t="s">
        <v>18</v>
      </c>
      <c r="D58" s="117" t="s">
        <v>63</v>
      </c>
      <c r="E58" s="118"/>
      <c r="F58" s="118"/>
      <c r="G58" s="118"/>
      <c r="H58" s="119"/>
    </row>
    <row r="59" spans="2:8" ht="19.95" customHeight="1" thickBot="1" x14ac:dyDescent="0.35">
      <c r="C59" s="103" t="s">
        <v>20</v>
      </c>
      <c r="D59" s="117" t="s">
        <v>413</v>
      </c>
      <c r="E59" s="118"/>
      <c r="F59" s="118"/>
      <c r="G59" s="118"/>
      <c r="H59" s="119"/>
    </row>
    <row r="60" spans="2:8" ht="12.45" customHeight="1" x14ac:dyDescent="0.3">
      <c r="C60" s="140"/>
      <c r="D60" s="141"/>
      <c r="E60" s="141"/>
      <c r="F60" s="142"/>
      <c r="G60" s="142"/>
      <c r="H60" s="143"/>
    </row>
    <row r="61" spans="2:8" ht="5.25" customHeight="1" x14ac:dyDescent="0.3">
      <c r="C61" s="12"/>
      <c r="H61" s="13"/>
    </row>
    <row r="62" spans="2:8" ht="25.35" customHeight="1" thickBot="1" x14ac:dyDescent="0.35">
      <c r="B62" s="14"/>
      <c r="C62" s="104" t="s">
        <v>22</v>
      </c>
      <c r="D62" s="105" t="s">
        <v>23</v>
      </c>
      <c r="E62" s="105" t="s">
        <v>24</v>
      </c>
      <c r="F62" s="106" t="s">
        <v>8</v>
      </c>
      <c r="G62" s="105" t="s">
        <v>9</v>
      </c>
      <c r="H62" s="107" t="s">
        <v>10</v>
      </c>
    </row>
    <row r="63" spans="2:8" ht="19.95" customHeight="1" thickBot="1" x14ac:dyDescent="0.35">
      <c r="C63" s="15"/>
      <c r="D63" s="18">
        <v>0</v>
      </c>
      <c r="E63" s="18">
        <v>700</v>
      </c>
      <c r="F63" s="18">
        <v>700</v>
      </c>
      <c r="G63" s="18">
        <v>0</v>
      </c>
      <c r="H63" s="19">
        <v>700</v>
      </c>
    </row>
    <row r="64" spans="2:8" ht="13.05" customHeight="1" thickBot="1" x14ac:dyDescent="0.35"/>
    <row r="65" spans="2:8" ht="19.95" customHeight="1" thickBot="1" x14ac:dyDescent="0.35">
      <c r="C65" s="102" t="s">
        <v>16</v>
      </c>
      <c r="D65" s="120" t="s">
        <v>67</v>
      </c>
      <c r="E65" s="121"/>
      <c r="F65" s="121"/>
      <c r="G65" s="121"/>
      <c r="H65" s="139"/>
    </row>
    <row r="66" spans="2:8" ht="19.95" customHeight="1" thickBot="1" x14ac:dyDescent="0.35">
      <c r="C66" s="103" t="s">
        <v>18</v>
      </c>
      <c r="D66" s="117" t="s">
        <v>60</v>
      </c>
      <c r="E66" s="118"/>
      <c r="F66" s="118"/>
      <c r="G66" s="118"/>
      <c r="H66" s="119"/>
    </row>
    <row r="67" spans="2:8" ht="19.95" customHeight="1" thickBot="1" x14ac:dyDescent="0.35">
      <c r="C67" s="103" t="s">
        <v>20</v>
      </c>
      <c r="D67" s="117" t="s">
        <v>414</v>
      </c>
      <c r="E67" s="118"/>
      <c r="F67" s="118"/>
      <c r="G67" s="118"/>
      <c r="H67" s="119"/>
    </row>
    <row r="68" spans="2:8" ht="12.45" customHeight="1" x14ac:dyDescent="0.3">
      <c r="C68" s="140"/>
      <c r="D68" s="141"/>
      <c r="E68" s="141"/>
      <c r="F68" s="142"/>
      <c r="G68" s="142"/>
      <c r="H68" s="143"/>
    </row>
    <row r="69" spans="2:8" ht="5.25" customHeight="1" x14ac:dyDescent="0.3">
      <c r="C69" s="12"/>
      <c r="H69" s="13"/>
    </row>
    <row r="70" spans="2:8" ht="25.35" customHeight="1" thickBot="1" x14ac:dyDescent="0.35">
      <c r="B70" s="14"/>
      <c r="C70" s="104" t="s">
        <v>22</v>
      </c>
      <c r="D70" s="105" t="s">
        <v>23</v>
      </c>
      <c r="E70" s="105" t="s">
        <v>24</v>
      </c>
      <c r="F70" s="106" t="s">
        <v>8</v>
      </c>
      <c r="G70" s="105" t="s">
        <v>9</v>
      </c>
      <c r="H70" s="107" t="s">
        <v>10</v>
      </c>
    </row>
    <row r="71" spans="2:8" ht="19.95" customHeight="1" thickBot="1" x14ac:dyDescent="0.35">
      <c r="C71" s="15"/>
      <c r="D71" s="18">
        <v>0</v>
      </c>
      <c r="E71" s="18">
        <v>33</v>
      </c>
      <c r="F71" s="18">
        <v>33</v>
      </c>
      <c r="G71" s="18">
        <v>0</v>
      </c>
      <c r="H71" s="19">
        <v>33</v>
      </c>
    </row>
    <row r="72" spans="2:8" ht="13.05" customHeight="1" thickBot="1" x14ac:dyDescent="0.35"/>
    <row r="73" spans="2:8" ht="18.45" customHeight="1" thickBot="1" x14ac:dyDescent="0.35">
      <c r="C73" s="124" t="s">
        <v>154</v>
      </c>
      <c r="D73" s="125"/>
      <c r="E73" s="125"/>
      <c r="F73" s="125"/>
      <c r="G73" s="125"/>
      <c r="H73" s="126"/>
    </row>
    <row r="74" spans="2:8" ht="19.5" customHeight="1" thickBot="1" x14ac:dyDescent="0.35"/>
    <row r="75" spans="2:8" ht="18.45" customHeight="1" thickBot="1" x14ac:dyDescent="0.35">
      <c r="C75" s="124" t="s">
        <v>155</v>
      </c>
      <c r="D75" s="125"/>
      <c r="E75" s="125"/>
      <c r="F75" s="125"/>
      <c r="G75" s="125"/>
      <c r="H75" s="126"/>
    </row>
    <row r="76" spans="2:8" ht="19.5" customHeight="1" x14ac:dyDescent="0.3"/>
    <row r="77" spans="2:8" ht="12.45" customHeight="1" x14ac:dyDescent="0.3"/>
    <row r="78" spans="2:8" ht="12.45" customHeight="1" x14ac:dyDescent="0.3"/>
    <row r="79" spans="2:8" ht="12.45" customHeight="1" x14ac:dyDescent="0.3"/>
    <row r="80" spans="2:8" ht="12.45" customHeight="1" x14ac:dyDescent="0.3">
      <c r="C80" s="20"/>
      <c r="D80" s="20"/>
      <c r="E80" s="20"/>
      <c r="F80" s="20"/>
      <c r="G80" s="20"/>
      <c r="H80" s="20"/>
    </row>
    <row r="81" ht="12.45" customHeight="1" x14ac:dyDescent="0.3"/>
    <row r="82" ht="12.45" customHeight="1" x14ac:dyDescent="0.3"/>
  </sheetData>
  <mergeCells count="36">
    <mergeCell ref="D17:H17"/>
    <mergeCell ref="D2:E2"/>
    <mergeCell ref="D3:E3"/>
    <mergeCell ref="D6:H6"/>
    <mergeCell ref="C14:H14"/>
    <mergeCell ref="D16:H16"/>
    <mergeCell ref="C44:E44"/>
    <mergeCell ref="F44:H44"/>
    <mergeCell ref="D18:H18"/>
    <mergeCell ref="D23:H23"/>
    <mergeCell ref="D24:H24"/>
    <mergeCell ref="D25:H25"/>
    <mergeCell ref="D30:H30"/>
    <mergeCell ref="D31:H31"/>
    <mergeCell ref="D32:H32"/>
    <mergeCell ref="C39:H39"/>
    <mergeCell ref="D41:H41"/>
    <mergeCell ref="D42:H42"/>
    <mergeCell ref="D43:H43"/>
    <mergeCell ref="D66:H66"/>
    <mergeCell ref="D49:H49"/>
    <mergeCell ref="D50:H50"/>
    <mergeCell ref="D51:H51"/>
    <mergeCell ref="C52:E52"/>
    <mergeCell ref="F52:H52"/>
    <mergeCell ref="D57:H57"/>
    <mergeCell ref="D58:H58"/>
    <mergeCell ref="D59:H59"/>
    <mergeCell ref="C60:E60"/>
    <mergeCell ref="F60:H60"/>
    <mergeCell ref="D65:H65"/>
    <mergeCell ref="D67:H67"/>
    <mergeCell ref="C68:E68"/>
    <mergeCell ref="F68:H68"/>
    <mergeCell ref="C73:H73"/>
    <mergeCell ref="C75:H75"/>
  </mergeCells>
  <printOptions horizontalCentered="1"/>
  <pageMargins left="0.7" right="0.7" top="0.75" bottom="0.75" header="0.3" footer="0.3"/>
  <pageSetup paperSize="9" scale="64" fitToHeight="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pageSetUpPr fitToPage="1"/>
  </sheetPr>
  <dimension ref="B2:H63"/>
  <sheetViews>
    <sheetView showGridLines="0" showRowColHeaders="0" topLeftCell="A49" workbookViewId="0">
      <selection activeCell="I16" sqref="I16"/>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459</v>
      </c>
      <c r="E2" s="132"/>
      <c r="F2" s="2"/>
    </row>
    <row r="3" spans="3:8" ht="13.05" customHeight="1" x14ac:dyDescent="0.3">
      <c r="C3" s="86" t="s">
        <v>2</v>
      </c>
      <c r="D3" s="132" t="s">
        <v>460</v>
      </c>
      <c r="E3" s="132"/>
      <c r="F3" s="2"/>
    </row>
    <row r="4" spans="3:8" ht="13.05" customHeight="1" x14ac:dyDescent="0.3">
      <c r="C4" s="86" t="s">
        <v>4</v>
      </c>
      <c r="D4" s="1" t="s">
        <v>502</v>
      </c>
      <c r="E4" s="1"/>
      <c r="F4" s="2"/>
    </row>
    <row r="5" spans="3:8" ht="12.45" customHeight="1" x14ac:dyDescent="0.3"/>
    <row r="6" spans="3:8" ht="144.75" customHeight="1" x14ac:dyDescent="0.3">
      <c r="C6" s="101" t="s">
        <v>6</v>
      </c>
      <c r="D6" s="133" t="s">
        <v>503</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15325.6</v>
      </c>
      <c r="E9" s="3">
        <v>-15299.6</v>
      </c>
      <c r="F9" s="4">
        <v>26</v>
      </c>
      <c r="H9" s="5">
        <v>1</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409</v>
      </c>
      <c r="E17" s="118"/>
      <c r="F17" s="118"/>
      <c r="G17" s="118"/>
      <c r="H17" s="119"/>
    </row>
    <row r="18" spans="2:8" ht="40.049999999999997" customHeight="1" thickBot="1" x14ac:dyDescent="0.35">
      <c r="C18" s="96" t="s">
        <v>20</v>
      </c>
      <c r="D18" s="117" t="s">
        <v>410</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c r="E21" s="16"/>
      <c r="F21" s="16">
        <v>0</v>
      </c>
      <c r="G21" s="16"/>
      <c r="H21" s="17">
        <v>0</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504</v>
      </c>
      <c r="E24" s="118"/>
      <c r="F24" s="118"/>
      <c r="G24" s="118"/>
      <c r="H24" s="119"/>
    </row>
    <row r="25" spans="2:8" ht="52.8" customHeight="1" thickBot="1" x14ac:dyDescent="0.35">
      <c r="C25" s="96" t="s">
        <v>20</v>
      </c>
      <c r="D25" s="117" t="s">
        <v>505</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0</v>
      </c>
      <c r="D28" s="16"/>
      <c r="E28" s="16">
        <v>226.3</v>
      </c>
      <c r="F28" s="16">
        <v>226.3</v>
      </c>
      <c r="G28" s="16">
        <v>-226.3</v>
      </c>
      <c r="H28" s="17">
        <v>0</v>
      </c>
    </row>
    <row r="29" spans="2:8" ht="13.05" customHeight="1" thickBot="1" x14ac:dyDescent="0.35"/>
    <row r="30" spans="2:8" ht="19.95" customHeight="1" thickBot="1" x14ac:dyDescent="0.35">
      <c r="C30" s="95" t="s">
        <v>16</v>
      </c>
      <c r="D30" s="120" t="s">
        <v>102</v>
      </c>
      <c r="E30" s="121"/>
      <c r="F30" s="121"/>
      <c r="G30" s="121"/>
      <c r="H30" s="139"/>
    </row>
    <row r="31" spans="2:8" ht="19.95" customHeight="1" thickBot="1" x14ac:dyDescent="0.35">
      <c r="C31" s="96" t="s">
        <v>18</v>
      </c>
      <c r="D31" s="117" t="s">
        <v>506</v>
      </c>
      <c r="E31" s="118"/>
      <c r="F31" s="118"/>
      <c r="G31" s="118"/>
      <c r="H31" s="119"/>
    </row>
    <row r="32" spans="2:8" ht="231" customHeight="1" thickBot="1" x14ac:dyDescent="0.35">
      <c r="C32" s="96" t="s">
        <v>20</v>
      </c>
      <c r="D32" s="117" t="s">
        <v>507</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0</v>
      </c>
      <c r="D35" s="16"/>
      <c r="E35" s="16">
        <v>13749.4</v>
      </c>
      <c r="F35" s="16">
        <v>13749.4</v>
      </c>
      <c r="G35" s="16">
        <v>-13749.4</v>
      </c>
      <c r="H35" s="17">
        <v>0</v>
      </c>
    </row>
    <row r="36" spans="2:8" ht="13.05" customHeight="1" thickBot="1" x14ac:dyDescent="0.35"/>
    <row r="37" spans="2:8" ht="19.95" customHeight="1" thickBot="1" x14ac:dyDescent="0.35">
      <c r="C37" s="95" t="s">
        <v>16</v>
      </c>
      <c r="D37" s="120" t="s">
        <v>31</v>
      </c>
      <c r="E37" s="121"/>
      <c r="F37" s="121"/>
      <c r="G37" s="121"/>
      <c r="H37" s="139"/>
    </row>
    <row r="38" spans="2:8" ht="19.95" customHeight="1" thickBot="1" x14ac:dyDescent="0.35">
      <c r="C38" s="96" t="s">
        <v>18</v>
      </c>
      <c r="D38" s="117" t="s">
        <v>508</v>
      </c>
      <c r="E38" s="118"/>
      <c r="F38" s="118"/>
      <c r="G38" s="118"/>
      <c r="H38" s="119"/>
    </row>
    <row r="39" spans="2:8" ht="40.049999999999997" customHeight="1" thickBot="1" x14ac:dyDescent="0.35">
      <c r="C39" s="96" t="s">
        <v>20</v>
      </c>
      <c r="D39" s="117" t="s">
        <v>509</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0</v>
      </c>
      <c r="D42" s="16"/>
      <c r="E42" s="16">
        <v>385.7</v>
      </c>
      <c r="F42" s="16">
        <v>385.7</v>
      </c>
      <c r="G42" s="16">
        <v>-385.7</v>
      </c>
      <c r="H42" s="17">
        <v>0</v>
      </c>
    </row>
    <row r="43" spans="2:8" ht="13.05" customHeight="1" thickBot="1" x14ac:dyDescent="0.35"/>
    <row r="44" spans="2:8" ht="19.95" customHeight="1" thickBot="1" x14ac:dyDescent="0.35">
      <c r="C44" s="95" t="s">
        <v>16</v>
      </c>
      <c r="D44" s="120" t="s">
        <v>34</v>
      </c>
      <c r="E44" s="121"/>
      <c r="F44" s="121"/>
      <c r="G44" s="121"/>
      <c r="H44" s="139"/>
    </row>
    <row r="45" spans="2:8" ht="19.95" customHeight="1" thickBot="1" x14ac:dyDescent="0.35">
      <c r="C45" s="96" t="s">
        <v>18</v>
      </c>
      <c r="D45" s="117" t="s">
        <v>510</v>
      </c>
      <c r="E45" s="118"/>
      <c r="F45" s="118"/>
      <c r="G45" s="118"/>
      <c r="H45" s="119"/>
    </row>
    <row r="46" spans="2:8" ht="132.75" customHeight="1" thickBot="1" x14ac:dyDescent="0.35">
      <c r="C46" s="96" t="s">
        <v>20</v>
      </c>
      <c r="D46" s="117" t="s">
        <v>511</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3:8" ht="19.95" customHeight="1" thickBot="1" x14ac:dyDescent="0.35">
      <c r="C49" s="15">
        <v>1</v>
      </c>
      <c r="D49" s="16">
        <v>48.9</v>
      </c>
      <c r="E49" s="16">
        <v>915.3</v>
      </c>
      <c r="F49" s="16">
        <v>964.19999999999993</v>
      </c>
      <c r="G49" s="16">
        <v>-938.2</v>
      </c>
      <c r="H49" s="17">
        <v>25.999999999999886</v>
      </c>
    </row>
    <row r="50" spans="3:8" ht="12.45" customHeight="1" x14ac:dyDescent="0.3"/>
    <row r="51" spans="3:8" ht="12.45" customHeight="1" x14ac:dyDescent="0.3"/>
    <row r="52" spans="3:8" ht="18" customHeight="1" x14ac:dyDescent="0.3">
      <c r="C52" s="131" t="s">
        <v>255</v>
      </c>
      <c r="D52" s="131"/>
      <c r="E52" s="131"/>
      <c r="F52" s="131"/>
      <c r="G52" s="131"/>
      <c r="H52" s="131"/>
    </row>
    <row r="53" spans="3:8" ht="18.75" customHeight="1" thickBot="1" x14ac:dyDescent="0.35"/>
    <row r="54" spans="3:8" ht="18.45" customHeight="1" thickBot="1" x14ac:dyDescent="0.35">
      <c r="C54" s="124" t="s">
        <v>154</v>
      </c>
      <c r="D54" s="125"/>
      <c r="E54" s="125"/>
      <c r="F54" s="125"/>
      <c r="G54" s="125"/>
      <c r="H54" s="126"/>
    </row>
    <row r="55" spans="3:8" ht="19.5" customHeight="1" thickBot="1" x14ac:dyDescent="0.35"/>
    <row r="56" spans="3:8" ht="18.45" customHeight="1" thickBot="1" x14ac:dyDescent="0.35">
      <c r="C56" s="124" t="s">
        <v>155</v>
      </c>
      <c r="D56" s="125"/>
      <c r="E56" s="125"/>
      <c r="F56" s="125"/>
      <c r="G56" s="125"/>
      <c r="H56" s="126"/>
    </row>
    <row r="57" spans="3:8" ht="19.5" customHeight="1" x14ac:dyDescent="0.3"/>
    <row r="58" spans="3:8" ht="12.45" customHeight="1" x14ac:dyDescent="0.3"/>
    <row r="59" spans="3:8" ht="12.45" customHeight="1" x14ac:dyDescent="0.3"/>
    <row r="60" spans="3:8" ht="12.45" customHeight="1" x14ac:dyDescent="0.3"/>
    <row r="61" spans="3:8" ht="12.45" customHeight="1" x14ac:dyDescent="0.3">
      <c r="C61" s="20"/>
      <c r="D61" s="20"/>
      <c r="E61" s="20"/>
      <c r="F61" s="20"/>
      <c r="G61" s="20"/>
      <c r="H61" s="20"/>
    </row>
    <row r="62" spans="3:8" ht="12.45" customHeight="1" x14ac:dyDescent="0.3"/>
    <row r="63" spans="3:8" ht="12.45" customHeight="1" x14ac:dyDescent="0.3"/>
  </sheetData>
  <mergeCells count="22">
    <mergeCell ref="D31:H31"/>
    <mergeCell ref="D2:E2"/>
    <mergeCell ref="D3:E3"/>
    <mergeCell ref="D6:H6"/>
    <mergeCell ref="C14:H14"/>
    <mergeCell ref="D16:H16"/>
    <mergeCell ref="D17:H17"/>
    <mergeCell ref="D18:H18"/>
    <mergeCell ref="D23:H23"/>
    <mergeCell ref="D24:H24"/>
    <mergeCell ref="D25:H25"/>
    <mergeCell ref="D30:H30"/>
    <mergeCell ref="D46:H46"/>
    <mergeCell ref="C52:H52"/>
    <mergeCell ref="C54:H54"/>
    <mergeCell ref="C56:H56"/>
    <mergeCell ref="D32:H32"/>
    <mergeCell ref="D37:H37"/>
    <mergeCell ref="D38:H38"/>
    <mergeCell ref="D39:H39"/>
    <mergeCell ref="D44:H44"/>
    <mergeCell ref="D45:H45"/>
  </mergeCells>
  <printOptions horizontalCentered="1"/>
  <pageMargins left="0.7" right="0.7" top="0.75" bottom="0.75" header="0.3" footer="0.3"/>
  <pageSetup paperSize="9" scale="64" fitToHeight="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pageSetUpPr fitToPage="1"/>
  </sheetPr>
  <dimension ref="B2:H97"/>
  <sheetViews>
    <sheetView showGridLines="0" showRowColHeaders="0" topLeftCell="A87" workbookViewId="0">
      <selection activeCell="C39" sqref="C39:H39"/>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269</v>
      </c>
      <c r="E3" s="132"/>
      <c r="F3" s="2"/>
    </row>
    <row r="4" spans="3:8" ht="13.05" customHeight="1" x14ac:dyDescent="0.3">
      <c r="C4" s="86" t="s">
        <v>4</v>
      </c>
      <c r="D4" s="1" t="s">
        <v>489</v>
      </c>
      <c r="E4" s="1"/>
      <c r="F4" s="2"/>
    </row>
    <row r="5" spans="3:8" ht="12.45" customHeight="1" x14ac:dyDescent="0.3"/>
    <row r="6" spans="3:8" ht="144.75" customHeight="1" x14ac:dyDescent="0.3">
      <c r="C6" s="101" t="s">
        <v>6</v>
      </c>
      <c r="D6" s="133" t="s">
        <v>490</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18351.462999999996</v>
      </c>
      <c r="E9" s="3">
        <v>-9248.1630000000005</v>
      </c>
      <c r="F9" s="4">
        <v>9103.2999999999956</v>
      </c>
      <c r="H9" s="5">
        <v>207.4</v>
      </c>
    </row>
    <row r="10" spans="3:8" ht="7.5" customHeight="1" x14ac:dyDescent="0.3">
      <c r="C10" s="88"/>
      <c r="F10" s="6"/>
      <c r="H10" s="7"/>
    </row>
    <row r="11" spans="3:8" ht="12.75" customHeight="1" thickBot="1" x14ac:dyDescent="0.35">
      <c r="C11" s="89" t="s">
        <v>13</v>
      </c>
      <c r="D11" s="8"/>
      <c r="E11" s="9"/>
      <c r="F11" s="10">
        <v>-2904</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491</v>
      </c>
      <c r="E17" s="118"/>
      <c r="F17" s="118"/>
      <c r="G17" s="118"/>
      <c r="H17" s="119"/>
    </row>
    <row r="18" spans="2:8" ht="301.95" customHeight="1" thickBot="1" x14ac:dyDescent="0.35">
      <c r="C18" s="96" t="s">
        <v>20</v>
      </c>
      <c r="D18" s="117" t="s">
        <v>492</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202.4</v>
      </c>
      <c r="D21" s="16">
        <v>16355.325999999999</v>
      </c>
      <c r="E21" s="16">
        <v>1725.037</v>
      </c>
      <c r="F21" s="16">
        <v>18080.362999999998</v>
      </c>
      <c r="G21" s="16">
        <v>-9248.1630000000005</v>
      </c>
      <c r="H21" s="17">
        <v>8832.1999999999971</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493</v>
      </c>
      <c r="E24" s="118"/>
      <c r="F24" s="118"/>
      <c r="G24" s="118"/>
      <c r="H24" s="119"/>
    </row>
    <row r="25" spans="2:8" ht="79.95" customHeight="1" thickBot="1" x14ac:dyDescent="0.35">
      <c r="C25" s="96" t="s">
        <v>20</v>
      </c>
      <c r="D25" s="117" t="s">
        <v>494</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5</v>
      </c>
      <c r="D28" s="16">
        <v>261.3</v>
      </c>
      <c r="E28" s="16">
        <v>0</v>
      </c>
      <c r="F28" s="16">
        <v>261.3</v>
      </c>
      <c r="G28" s="16">
        <v>0</v>
      </c>
      <c r="H28" s="17">
        <v>261.3</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453</v>
      </c>
      <c r="E31" s="118"/>
      <c r="F31" s="118"/>
      <c r="G31" s="118"/>
      <c r="H31" s="119"/>
    </row>
    <row r="32" spans="2:8" ht="172.8" customHeight="1" thickBot="1" x14ac:dyDescent="0.35">
      <c r="C32" s="96" t="s">
        <v>20</v>
      </c>
      <c r="D32" s="117" t="s">
        <v>495</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0</v>
      </c>
      <c r="D35" s="16"/>
      <c r="E35" s="16">
        <v>9.8000000000000007</v>
      </c>
      <c r="F35" s="16">
        <v>9.8000000000000007</v>
      </c>
      <c r="G35" s="16"/>
      <c r="H35" s="17">
        <v>9.8000000000000007</v>
      </c>
    </row>
    <row r="36" spans="2:8" ht="12.45" customHeight="1" x14ac:dyDescent="0.3"/>
    <row r="37" spans="2:8" ht="12.45" customHeight="1" x14ac:dyDescent="0.3"/>
    <row r="38" spans="2:8" ht="8.25" customHeight="1" x14ac:dyDescent="0.3"/>
    <row r="39" spans="2:8" ht="18" customHeight="1" x14ac:dyDescent="0.3">
      <c r="C39" s="131" t="s">
        <v>58</v>
      </c>
      <c r="D39" s="131"/>
      <c r="E39" s="131"/>
      <c r="F39" s="131"/>
      <c r="G39" s="131"/>
      <c r="H39" s="131"/>
    </row>
    <row r="40" spans="2:8" ht="18.75" customHeight="1" thickBot="1" x14ac:dyDescent="0.35"/>
    <row r="41" spans="2:8" ht="19.95" customHeight="1" thickBot="1" x14ac:dyDescent="0.35">
      <c r="C41" s="102" t="s">
        <v>16</v>
      </c>
      <c r="D41" s="120" t="s">
        <v>59</v>
      </c>
      <c r="E41" s="121"/>
      <c r="F41" s="122"/>
      <c r="G41" s="122"/>
      <c r="H41" s="123"/>
    </row>
    <row r="42" spans="2:8" ht="19.95" customHeight="1" thickBot="1" x14ac:dyDescent="0.35">
      <c r="C42" s="103" t="s">
        <v>18</v>
      </c>
      <c r="D42" s="117" t="s">
        <v>60</v>
      </c>
      <c r="E42" s="118"/>
      <c r="F42" s="118"/>
      <c r="G42" s="118"/>
      <c r="H42" s="119"/>
    </row>
    <row r="43" spans="2:8" ht="19.95" customHeight="1" thickBot="1" x14ac:dyDescent="0.35">
      <c r="C43" s="103" t="s">
        <v>20</v>
      </c>
      <c r="D43" s="117" t="s">
        <v>496</v>
      </c>
      <c r="E43" s="118"/>
      <c r="F43" s="118"/>
      <c r="G43" s="118"/>
      <c r="H43" s="119"/>
    </row>
    <row r="44" spans="2:8" ht="12.45" customHeight="1" x14ac:dyDescent="0.3">
      <c r="C44" s="127"/>
      <c r="D44" s="128"/>
      <c r="E44" s="128"/>
      <c r="F44" s="129"/>
      <c r="G44" s="129"/>
      <c r="H44" s="130"/>
    </row>
    <row r="45" spans="2:8" ht="5.25" customHeight="1" x14ac:dyDescent="0.3">
      <c r="C45" s="12"/>
      <c r="H45" s="13"/>
    </row>
    <row r="46" spans="2:8" ht="25.35" customHeight="1" thickBot="1" x14ac:dyDescent="0.35">
      <c r="B46" s="14"/>
      <c r="C46" s="104" t="s">
        <v>22</v>
      </c>
      <c r="D46" s="105" t="s">
        <v>23</v>
      </c>
      <c r="E46" s="105" t="s">
        <v>24</v>
      </c>
      <c r="F46" s="106" t="s">
        <v>8</v>
      </c>
      <c r="G46" s="105" t="s">
        <v>9</v>
      </c>
      <c r="H46" s="107" t="s">
        <v>10</v>
      </c>
    </row>
    <row r="47" spans="2:8" ht="19.95" customHeight="1" thickBot="1" x14ac:dyDescent="0.35">
      <c r="C47" s="15">
        <v>0</v>
      </c>
      <c r="D47" s="18">
        <v>351</v>
      </c>
      <c r="E47" s="18">
        <v>0</v>
      </c>
      <c r="F47" s="18">
        <v>351</v>
      </c>
      <c r="G47" s="18">
        <v>0</v>
      </c>
      <c r="H47" s="19">
        <v>351</v>
      </c>
    </row>
    <row r="48" spans="2:8" ht="13.05" customHeight="1" thickBot="1" x14ac:dyDescent="0.35"/>
    <row r="49" spans="2:8" ht="19.95" customHeight="1" thickBot="1" x14ac:dyDescent="0.35">
      <c r="C49" s="102" t="s">
        <v>16</v>
      </c>
      <c r="D49" s="120" t="s">
        <v>62</v>
      </c>
      <c r="E49" s="121"/>
      <c r="F49" s="121"/>
      <c r="G49" s="121"/>
      <c r="H49" s="139"/>
    </row>
    <row r="50" spans="2:8" ht="19.95" customHeight="1" thickBot="1" x14ac:dyDescent="0.35">
      <c r="C50" s="103" t="s">
        <v>18</v>
      </c>
      <c r="D50" s="117" t="s">
        <v>60</v>
      </c>
      <c r="E50" s="118"/>
      <c r="F50" s="118"/>
      <c r="G50" s="118"/>
      <c r="H50" s="119"/>
    </row>
    <row r="51" spans="2:8" ht="19.95" customHeight="1" thickBot="1" x14ac:dyDescent="0.35">
      <c r="C51" s="103" t="s">
        <v>20</v>
      </c>
      <c r="D51" s="117" t="s">
        <v>497</v>
      </c>
      <c r="E51" s="118"/>
      <c r="F51" s="118"/>
      <c r="G51" s="118"/>
      <c r="H51" s="119"/>
    </row>
    <row r="52" spans="2:8" ht="12.45" customHeight="1" x14ac:dyDescent="0.3">
      <c r="C52" s="140"/>
      <c r="D52" s="141"/>
      <c r="E52" s="141"/>
      <c r="F52" s="142"/>
      <c r="G52" s="142"/>
      <c r="H52" s="143"/>
    </row>
    <row r="53" spans="2:8" ht="5.25" customHeight="1" x14ac:dyDescent="0.3">
      <c r="C53" s="12"/>
      <c r="H53" s="13"/>
    </row>
    <row r="54" spans="2:8" ht="25.35" customHeight="1" thickBot="1" x14ac:dyDescent="0.35">
      <c r="B54" s="14"/>
      <c r="C54" s="104" t="s">
        <v>22</v>
      </c>
      <c r="D54" s="105" t="s">
        <v>23</v>
      </c>
      <c r="E54" s="105" t="s">
        <v>24</v>
      </c>
      <c r="F54" s="106" t="s">
        <v>8</v>
      </c>
      <c r="G54" s="105" t="s">
        <v>9</v>
      </c>
      <c r="H54" s="107" t="s">
        <v>10</v>
      </c>
    </row>
    <row r="55" spans="2:8" ht="19.95" customHeight="1" thickBot="1" x14ac:dyDescent="0.35">
      <c r="C55" s="15"/>
      <c r="D55" s="18">
        <v>0</v>
      </c>
      <c r="E55" s="18">
        <v>29</v>
      </c>
      <c r="F55" s="18">
        <v>29</v>
      </c>
      <c r="G55" s="18">
        <v>0</v>
      </c>
      <c r="H55" s="19">
        <v>29</v>
      </c>
    </row>
    <row r="56" spans="2:8" ht="13.05" customHeight="1" thickBot="1" x14ac:dyDescent="0.35"/>
    <row r="57" spans="2:8" ht="19.95" customHeight="1" thickBot="1" x14ac:dyDescent="0.35">
      <c r="C57" s="102" t="s">
        <v>16</v>
      </c>
      <c r="D57" s="120" t="s">
        <v>65</v>
      </c>
      <c r="E57" s="121"/>
      <c r="F57" s="121"/>
      <c r="G57" s="121"/>
      <c r="H57" s="139"/>
    </row>
    <row r="58" spans="2:8" ht="19.95" customHeight="1" thickBot="1" x14ac:dyDescent="0.35">
      <c r="C58" s="103" t="s">
        <v>18</v>
      </c>
      <c r="D58" s="117" t="s">
        <v>63</v>
      </c>
      <c r="E58" s="118"/>
      <c r="F58" s="118"/>
      <c r="G58" s="118"/>
      <c r="H58" s="119"/>
    </row>
    <row r="59" spans="2:8" ht="19.95" customHeight="1" thickBot="1" x14ac:dyDescent="0.35">
      <c r="C59" s="103" t="s">
        <v>20</v>
      </c>
      <c r="D59" s="117" t="s">
        <v>498</v>
      </c>
      <c r="E59" s="118"/>
      <c r="F59" s="118"/>
      <c r="G59" s="118"/>
      <c r="H59" s="119"/>
    </row>
    <row r="60" spans="2:8" ht="12.45" customHeight="1" x14ac:dyDescent="0.3">
      <c r="C60" s="140"/>
      <c r="D60" s="141"/>
      <c r="E60" s="141"/>
      <c r="F60" s="142"/>
      <c r="G60" s="142"/>
      <c r="H60" s="143"/>
    </row>
    <row r="61" spans="2:8" ht="5.25" customHeight="1" x14ac:dyDescent="0.3">
      <c r="C61" s="12"/>
      <c r="H61" s="13"/>
    </row>
    <row r="62" spans="2:8" ht="25.35" customHeight="1" thickBot="1" x14ac:dyDescent="0.35">
      <c r="B62" s="14"/>
      <c r="C62" s="104" t="s">
        <v>22</v>
      </c>
      <c r="D62" s="105" t="s">
        <v>23</v>
      </c>
      <c r="E62" s="105" t="s">
        <v>24</v>
      </c>
      <c r="F62" s="106" t="s">
        <v>8</v>
      </c>
      <c r="G62" s="105" t="s">
        <v>9</v>
      </c>
      <c r="H62" s="107" t="s">
        <v>10</v>
      </c>
    </row>
    <row r="63" spans="2:8" ht="19.95" customHeight="1" thickBot="1" x14ac:dyDescent="0.35">
      <c r="C63" s="15"/>
      <c r="D63" s="18">
        <v>0</v>
      </c>
      <c r="E63" s="18">
        <v>149</v>
      </c>
      <c r="F63" s="18">
        <v>149</v>
      </c>
      <c r="G63" s="18">
        <v>0</v>
      </c>
      <c r="H63" s="19">
        <v>149</v>
      </c>
    </row>
    <row r="64" spans="2:8" ht="13.05" customHeight="1" thickBot="1" x14ac:dyDescent="0.35"/>
    <row r="65" spans="2:8" ht="19.95" customHeight="1" thickBot="1" x14ac:dyDescent="0.35">
      <c r="C65" s="102" t="s">
        <v>16</v>
      </c>
      <c r="D65" s="120" t="s">
        <v>67</v>
      </c>
      <c r="E65" s="121"/>
      <c r="F65" s="121"/>
      <c r="G65" s="121"/>
      <c r="H65" s="139"/>
    </row>
    <row r="66" spans="2:8" ht="19.95" customHeight="1" thickBot="1" x14ac:dyDescent="0.35">
      <c r="C66" s="103" t="s">
        <v>18</v>
      </c>
      <c r="D66" s="117" t="s">
        <v>60</v>
      </c>
      <c r="E66" s="118"/>
      <c r="F66" s="118"/>
      <c r="G66" s="118"/>
      <c r="H66" s="119"/>
    </row>
    <row r="67" spans="2:8" ht="19.95" customHeight="1" thickBot="1" x14ac:dyDescent="0.35">
      <c r="C67" s="103" t="s">
        <v>20</v>
      </c>
      <c r="D67" s="117" t="s">
        <v>499</v>
      </c>
      <c r="E67" s="118"/>
      <c r="F67" s="118"/>
      <c r="G67" s="118"/>
      <c r="H67" s="119"/>
    </row>
    <row r="68" spans="2:8" ht="12.45" customHeight="1" x14ac:dyDescent="0.3">
      <c r="C68" s="140"/>
      <c r="D68" s="141"/>
      <c r="E68" s="141"/>
      <c r="F68" s="142"/>
      <c r="G68" s="142"/>
      <c r="H68" s="143"/>
    </row>
    <row r="69" spans="2:8" ht="5.25" customHeight="1" x14ac:dyDescent="0.3">
      <c r="C69" s="12"/>
      <c r="H69" s="13"/>
    </row>
    <row r="70" spans="2:8" ht="25.35" customHeight="1" thickBot="1" x14ac:dyDescent="0.35">
      <c r="B70" s="14"/>
      <c r="C70" s="104" t="s">
        <v>22</v>
      </c>
      <c r="D70" s="105" t="s">
        <v>23</v>
      </c>
      <c r="E70" s="105" t="s">
        <v>24</v>
      </c>
      <c r="F70" s="106" t="s">
        <v>8</v>
      </c>
      <c r="G70" s="105" t="s">
        <v>9</v>
      </c>
      <c r="H70" s="107" t="s">
        <v>10</v>
      </c>
    </row>
    <row r="71" spans="2:8" ht="19.95" customHeight="1" thickBot="1" x14ac:dyDescent="0.35">
      <c r="C71" s="15"/>
      <c r="D71" s="18">
        <v>0</v>
      </c>
      <c r="E71" s="18">
        <v>8</v>
      </c>
      <c r="F71" s="18">
        <v>8</v>
      </c>
      <c r="G71" s="18">
        <v>0</v>
      </c>
      <c r="H71" s="19">
        <v>8</v>
      </c>
    </row>
    <row r="72" spans="2:8" ht="13.05" customHeight="1" thickBot="1" x14ac:dyDescent="0.35"/>
    <row r="73" spans="2:8" ht="19.95" customHeight="1" thickBot="1" x14ac:dyDescent="0.35">
      <c r="C73" s="102" t="s">
        <v>16</v>
      </c>
      <c r="D73" s="120" t="s">
        <v>69</v>
      </c>
      <c r="E73" s="121"/>
      <c r="F73" s="121"/>
      <c r="G73" s="121"/>
      <c r="H73" s="139"/>
    </row>
    <row r="74" spans="2:8" ht="19.95" customHeight="1" thickBot="1" x14ac:dyDescent="0.35">
      <c r="C74" s="103" t="s">
        <v>18</v>
      </c>
      <c r="D74" s="117" t="s">
        <v>63</v>
      </c>
      <c r="E74" s="118"/>
      <c r="F74" s="118"/>
      <c r="G74" s="118"/>
      <c r="H74" s="119"/>
    </row>
    <row r="75" spans="2:8" ht="19.95" customHeight="1" thickBot="1" x14ac:dyDescent="0.35">
      <c r="C75" s="103" t="s">
        <v>20</v>
      </c>
      <c r="D75" s="117" t="s">
        <v>500</v>
      </c>
      <c r="E75" s="118"/>
      <c r="F75" s="118"/>
      <c r="G75" s="118"/>
      <c r="H75" s="119"/>
    </row>
    <row r="76" spans="2:8" ht="12.45" customHeight="1" x14ac:dyDescent="0.3">
      <c r="C76" s="140"/>
      <c r="D76" s="141"/>
      <c r="E76" s="141"/>
      <c r="F76" s="142"/>
      <c r="G76" s="142"/>
      <c r="H76" s="143"/>
    </row>
    <row r="77" spans="2:8" ht="5.25" customHeight="1" x14ac:dyDescent="0.3">
      <c r="C77" s="12"/>
      <c r="H77" s="13"/>
    </row>
    <row r="78" spans="2:8" ht="25.35" customHeight="1" thickBot="1" x14ac:dyDescent="0.35">
      <c r="B78" s="14"/>
      <c r="C78" s="104" t="s">
        <v>22</v>
      </c>
      <c r="D78" s="105" t="s">
        <v>23</v>
      </c>
      <c r="E78" s="105" t="s">
        <v>24</v>
      </c>
      <c r="F78" s="106" t="s">
        <v>8</v>
      </c>
      <c r="G78" s="105" t="s">
        <v>9</v>
      </c>
      <c r="H78" s="107" t="s">
        <v>10</v>
      </c>
    </row>
    <row r="79" spans="2:8" ht="19.95" customHeight="1" thickBot="1" x14ac:dyDescent="0.35">
      <c r="C79" s="15">
        <v>0</v>
      </c>
      <c r="D79" s="18">
        <v>2106</v>
      </c>
      <c r="E79" s="18">
        <v>0</v>
      </c>
      <c r="F79" s="18">
        <v>2106</v>
      </c>
      <c r="G79" s="18">
        <v>0</v>
      </c>
      <c r="H79" s="19">
        <v>2106</v>
      </c>
    </row>
    <row r="80" spans="2:8" ht="13.05" customHeight="1" thickBot="1" x14ac:dyDescent="0.35"/>
    <row r="81" spans="2:8" ht="18.45" customHeight="1" thickBot="1" x14ac:dyDescent="0.35">
      <c r="C81" s="124" t="s">
        <v>154</v>
      </c>
      <c r="D81" s="125"/>
      <c r="E81" s="125"/>
      <c r="F81" s="125"/>
      <c r="G81" s="125"/>
      <c r="H81" s="126"/>
    </row>
    <row r="82" spans="2:8" ht="19.5" customHeight="1" thickBot="1" x14ac:dyDescent="0.35"/>
    <row r="83" spans="2:8" ht="18.45" customHeight="1" thickBot="1" x14ac:dyDescent="0.35">
      <c r="C83" s="124" t="s">
        <v>88</v>
      </c>
      <c r="D83" s="125"/>
      <c r="E83" s="125"/>
      <c r="F83" s="125"/>
      <c r="G83" s="125"/>
      <c r="H83" s="126"/>
    </row>
    <row r="84" spans="2:8" ht="19.5" customHeight="1" thickBot="1" x14ac:dyDescent="0.35"/>
    <row r="85" spans="2:8" ht="19.95" customHeight="1" thickBot="1" x14ac:dyDescent="0.35">
      <c r="C85" s="111" t="s">
        <v>16</v>
      </c>
      <c r="D85" s="120" t="s">
        <v>89</v>
      </c>
      <c r="E85" s="121"/>
      <c r="F85" s="122"/>
      <c r="G85" s="122"/>
      <c r="H85" s="123"/>
    </row>
    <row r="86" spans="2:8" ht="19.95" customHeight="1" thickBot="1" x14ac:dyDescent="0.35">
      <c r="C86" s="112" t="s">
        <v>18</v>
      </c>
      <c r="D86" s="117" t="s">
        <v>501</v>
      </c>
      <c r="E86" s="118"/>
      <c r="F86" s="118"/>
      <c r="G86" s="118"/>
      <c r="H86" s="119"/>
    </row>
    <row r="87" spans="2:8" ht="160.05000000000001" customHeight="1" thickBot="1" x14ac:dyDescent="0.35">
      <c r="C87" s="112" t="s">
        <v>20</v>
      </c>
      <c r="D87" s="117" t="s">
        <v>1063</v>
      </c>
      <c r="E87" s="118"/>
      <c r="F87" s="118"/>
      <c r="G87" s="118"/>
      <c r="H87" s="119"/>
    </row>
    <row r="88" spans="2:8" ht="5.25" customHeight="1" x14ac:dyDescent="0.3">
      <c r="C88" s="12"/>
      <c r="H88" s="13"/>
    </row>
    <row r="89" spans="2:8" ht="25.35" customHeight="1" thickBot="1" x14ac:dyDescent="0.35">
      <c r="B89" s="14"/>
      <c r="C89" s="113" t="s">
        <v>22</v>
      </c>
      <c r="D89" s="114" t="s">
        <v>23</v>
      </c>
      <c r="E89" s="114" t="s">
        <v>24</v>
      </c>
      <c r="F89" s="115" t="s">
        <v>8</v>
      </c>
      <c r="G89" s="114" t="s">
        <v>9</v>
      </c>
      <c r="H89" s="116" t="s">
        <v>10</v>
      </c>
    </row>
    <row r="90" spans="2:8" ht="19.95" customHeight="1" thickBot="1" x14ac:dyDescent="0.35">
      <c r="C90" s="15">
        <v>0</v>
      </c>
      <c r="D90" s="16">
        <v>0</v>
      </c>
      <c r="E90" s="16">
        <v>0</v>
      </c>
      <c r="F90" s="16">
        <v>0</v>
      </c>
      <c r="G90" s="16">
        <v>-2904</v>
      </c>
      <c r="H90" s="17">
        <v>-2904</v>
      </c>
    </row>
    <row r="91" spans="2:8" ht="12.45" customHeight="1" x14ac:dyDescent="0.3"/>
    <row r="92" spans="2:8" ht="12.45" customHeight="1" x14ac:dyDescent="0.3"/>
    <row r="93" spans="2:8" ht="12.45" customHeight="1" x14ac:dyDescent="0.3"/>
    <row r="94" spans="2:8" ht="12.45" customHeight="1" x14ac:dyDescent="0.3"/>
    <row r="95" spans="2:8" ht="12.45" customHeight="1" x14ac:dyDescent="0.3">
      <c r="C95" s="20"/>
      <c r="D95" s="20"/>
      <c r="E95" s="20"/>
      <c r="F95" s="20"/>
      <c r="G95" s="20"/>
      <c r="H95" s="20"/>
    </row>
    <row r="96" spans="2:8" ht="12.45" customHeight="1" x14ac:dyDescent="0.3"/>
    <row r="97" ht="12.45" customHeight="1" x14ac:dyDescent="0.3"/>
  </sheetData>
  <mergeCells count="44">
    <mergeCell ref="D31:H31"/>
    <mergeCell ref="D2:E2"/>
    <mergeCell ref="D3:E3"/>
    <mergeCell ref="D6:H6"/>
    <mergeCell ref="C14:H14"/>
    <mergeCell ref="D16:H16"/>
    <mergeCell ref="D17:H17"/>
    <mergeCell ref="D18:H18"/>
    <mergeCell ref="D23:H23"/>
    <mergeCell ref="D24:H24"/>
    <mergeCell ref="D25:H25"/>
    <mergeCell ref="D30:H30"/>
    <mergeCell ref="D57:H57"/>
    <mergeCell ref="D32:H32"/>
    <mergeCell ref="C39:H39"/>
    <mergeCell ref="D41:H41"/>
    <mergeCell ref="D42:H42"/>
    <mergeCell ref="D43:H43"/>
    <mergeCell ref="C44:E44"/>
    <mergeCell ref="F44:H44"/>
    <mergeCell ref="D49:H49"/>
    <mergeCell ref="D50:H50"/>
    <mergeCell ref="D51:H51"/>
    <mergeCell ref="C52:E52"/>
    <mergeCell ref="F52:H52"/>
    <mergeCell ref="D75:H75"/>
    <mergeCell ref="D58:H58"/>
    <mergeCell ref="D59:H59"/>
    <mergeCell ref="C60:E60"/>
    <mergeCell ref="F60:H60"/>
    <mergeCell ref="D65:H65"/>
    <mergeCell ref="D66:H66"/>
    <mergeCell ref="D67:H67"/>
    <mergeCell ref="C68:E68"/>
    <mergeCell ref="F68:H68"/>
    <mergeCell ref="D73:H73"/>
    <mergeCell ref="D74:H74"/>
    <mergeCell ref="D87:H87"/>
    <mergeCell ref="C76:E76"/>
    <mergeCell ref="F76:H76"/>
    <mergeCell ref="C81:H81"/>
    <mergeCell ref="C83:H83"/>
    <mergeCell ref="D85:H85"/>
    <mergeCell ref="D86:H86"/>
  </mergeCells>
  <printOptions horizontalCentered="1"/>
  <pageMargins left="0.7" right="0.7" top="0.75" bottom="0.75" header="0.3" footer="0.3"/>
  <pageSetup paperSize="9" scale="64"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pageSetUpPr fitToPage="1"/>
  </sheetPr>
  <dimension ref="B2:H44"/>
  <sheetViews>
    <sheetView showGridLines="0" showRowColHeaders="0" workbookViewId="0">
      <selection activeCell="C35" sqref="C35:H37"/>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269</v>
      </c>
      <c r="E3" s="132"/>
      <c r="F3" s="2"/>
    </row>
    <row r="4" spans="3:8" ht="13.05" customHeight="1" x14ac:dyDescent="0.3">
      <c r="C4" s="86" t="s">
        <v>4</v>
      </c>
      <c r="D4" s="1" t="s">
        <v>381</v>
      </c>
      <c r="E4" s="1"/>
      <c r="F4" s="2"/>
    </row>
    <row r="5" spans="3:8" ht="12.45" customHeight="1" x14ac:dyDescent="0.3"/>
    <row r="6" spans="3:8" ht="144.75" customHeight="1" x14ac:dyDescent="0.3">
      <c r="C6" s="101" t="s">
        <v>6</v>
      </c>
      <c r="D6" s="133" t="s">
        <v>382</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676.3</v>
      </c>
      <c r="E9" s="3">
        <v>-250.1</v>
      </c>
      <c r="F9" s="4">
        <v>426.19999999999993</v>
      </c>
      <c r="H9" s="5">
        <v>6</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383</v>
      </c>
      <c r="E17" s="118"/>
      <c r="F17" s="118"/>
      <c r="G17" s="118"/>
      <c r="H17" s="119"/>
    </row>
    <row r="18" spans="2:8" ht="19.95" customHeight="1" thickBot="1" x14ac:dyDescent="0.35">
      <c r="C18" s="96" t="s">
        <v>20</v>
      </c>
      <c r="D18" s="117" t="s">
        <v>384</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6</v>
      </c>
      <c r="D21" s="16">
        <v>667.8</v>
      </c>
      <c r="E21" s="16">
        <v>8.5</v>
      </c>
      <c r="F21" s="16">
        <v>676.3</v>
      </c>
      <c r="G21" s="16">
        <v>-250.1</v>
      </c>
      <c r="H21" s="17">
        <v>426.19999999999993</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2"/>
      <c r="G27" s="122"/>
      <c r="H27" s="123"/>
    </row>
    <row r="28" spans="2:8" ht="19.95" customHeight="1" thickBot="1" x14ac:dyDescent="0.35">
      <c r="C28" s="103" t="s">
        <v>18</v>
      </c>
      <c r="D28" s="117" t="s">
        <v>60</v>
      </c>
      <c r="E28" s="118"/>
      <c r="F28" s="118"/>
      <c r="G28" s="118"/>
      <c r="H28" s="119"/>
    </row>
    <row r="29" spans="2:8" ht="19.95" customHeight="1" thickBot="1" x14ac:dyDescent="0.35">
      <c r="C29" s="103" t="s">
        <v>20</v>
      </c>
      <c r="D29" s="117" t="s">
        <v>385</v>
      </c>
      <c r="E29" s="118"/>
      <c r="F29" s="118"/>
      <c r="G29" s="118"/>
      <c r="H29" s="119"/>
    </row>
    <row r="30" spans="2:8" ht="12.45" customHeight="1" x14ac:dyDescent="0.3">
      <c r="C30" s="127"/>
      <c r="D30" s="128"/>
      <c r="E30" s="128"/>
      <c r="F30" s="129"/>
      <c r="G30" s="129"/>
      <c r="H30" s="130"/>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3:8" ht="19.95" customHeight="1" thickBot="1" x14ac:dyDescent="0.35">
      <c r="C33" s="15">
        <v>0</v>
      </c>
      <c r="D33" s="18">
        <v>7</v>
      </c>
      <c r="E33" s="18">
        <v>0</v>
      </c>
      <c r="F33" s="18">
        <v>7</v>
      </c>
      <c r="G33" s="18">
        <v>0</v>
      </c>
      <c r="H33" s="19">
        <v>7</v>
      </c>
    </row>
    <row r="34" spans="3:8" ht="13.05" customHeight="1" thickBot="1" x14ac:dyDescent="0.35"/>
    <row r="35" spans="3:8" ht="18.45" customHeight="1" thickBot="1" x14ac:dyDescent="0.35">
      <c r="C35" s="124" t="s">
        <v>154</v>
      </c>
      <c r="D35" s="125"/>
      <c r="E35" s="125"/>
      <c r="F35" s="125"/>
      <c r="G35" s="125"/>
      <c r="H35" s="126"/>
    </row>
    <row r="36" spans="3:8" ht="19.5" customHeight="1" thickBot="1" x14ac:dyDescent="0.35"/>
    <row r="37" spans="3:8" ht="18.45" customHeight="1" thickBot="1" x14ac:dyDescent="0.35">
      <c r="C37" s="124" t="s">
        <v>155</v>
      </c>
      <c r="D37" s="125"/>
      <c r="E37" s="125"/>
      <c r="F37" s="125"/>
      <c r="G37" s="125"/>
      <c r="H37" s="126"/>
    </row>
    <row r="38" spans="3:8" ht="19.5" customHeight="1" x14ac:dyDescent="0.3"/>
    <row r="39" spans="3:8" ht="12.45" customHeight="1" x14ac:dyDescent="0.3"/>
    <row r="40" spans="3:8" ht="12.45" customHeight="1" x14ac:dyDescent="0.3"/>
    <row r="41" spans="3:8" ht="12.45" customHeight="1" x14ac:dyDescent="0.3"/>
    <row r="42" spans="3:8" ht="12.45" customHeight="1" x14ac:dyDescent="0.3">
      <c r="C42" s="20"/>
      <c r="D42" s="20"/>
      <c r="E42" s="20"/>
      <c r="F42" s="20"/>
      <c r="G42" s="20"/>
      <c r="H42" s="20"/>
    </row>
    <row r="43" spans="3:8" ht="12.45" customHeight="1" x14ac:dyDescent="0.3"/>
    <row r="44" spans="3:8" ht="12.45" customHeight="1" x14ac:dyDescent="0.3"/>
  </sheetData>
  <mergeCells count="15">
    <mergeCell ref="D17:H17"/>
    <mergeCell ref="D2:E2"/>
    <mergeCell ref="D3:E3"/>
    <mergeCell ref="D6:H6"/>
    <mergeCell ref="C14:H14"/>
    <mergeCell ref="D16:H16"/>
    <mergeCell ref="C35:H35"/>
    <mergeCell ref="C37:H37"/>
    <mergeCell ref="D18:H18"/>
    <mergeCell ref="C25:H25"/>
    <mergeCell ref="D27:H27"/>
    <mergeCell ref="D28:H28"/>
    <mergeCell ref="D29:H29"/>
    <mergeCell ref="C30:E30"/>
    <mergeCell ref="F30:H30"/>
  </mergeCells>
  <printOptions horizontalCentered="1"/>
  <pageMargins left="0.7" right="0.7" top="0.75" bottom="0.75" header="0.3" footer="0.3"/>
  <pageSetup paperSize="9" scale="64" fitToHeight="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2">
    <pageSetUpPr fitToPage="1"/>
  </sheetPr>
  <dimension ref="B2:H59"/>
  <sheetViews>
    <sheetView showGridLines="0" showRowColHeaders="0" topLeftCell="A49" workbookViewId="0">
      <selection activeCell="D25" sqref="D25:H2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459</v>
      </c>
      <c r="E2" s="132"/>
      <c r="F2" s="2"/>
    </row>
    <row r="3" spans="3:8" ht="13.05" customHeight="1" x14ac:dyDescent="0.3">
      <c r="C3" s="86" t="s">
        <v>2</v>
      </c>
      <c r="D3" s="132" t="s">
        <v>460</v>
      </c>
      <c r="E3" s="132"/>
      <c r="F3" s="2"/>
    </row>
    <row r="4" spans="3:8" ht="13.05" customHeight="1" x14ac:dyDescent="0.3">
      <c r="C4" s="86" t="s">
        <v>4</v>
      </c>
      <c r="D4" s="1" t="s">
        <v>534</v>
      </c>
      <c r="E4" s="1"/>
      <c r="F4" s="2"/>
    </row>
    <row r="5" spans="3:8" ht="12.45" customHeight="1" x14ac:dyDescent="0.3"/>
    <row r="6" spans="3:8" ht="144.75" customHeight="1" x14ac:dyDescent="0.3">
      <c r="C6" s="101" t="s">
        <v>6</v>
      </c>
      <c r="D6" s="133" t="s">
        <v>535</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2457.4</v>
      </c>
      <c r="E9" s="3">
        <v>-744</v>
      </c>
      <c r="F9" s="4">
        <v>1713.4</v>
      </c>
      <c r="H9" s="5">
        <v>36.42</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536</v>
      </c>
      <c r="E17" s="118"/>
      <c r="F17" s="118"/>
      <c r="G17" s="118"/>
      <c r="H17" s="119"/>
    </row>
    <row r="18" spans="2:8" ht="19.95" customHeight="1" thickBot="1" x14ac:dyDescent="0.35">
      <c r="C18" s="96" t="s">
        <v>20</v>
      </c>
      <c r="D18" s="117" t="s">
        <v>537</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7</v>
      </c>
      <c r="D21" s="16">
        <v>808.1</v>
      </c>
      <c r="E21" s="16">
        <v>19.100000000000001</v>
      </c>
      <c r="F21" s="16">
        <v>827.2</v>
      </c>
      <c r="G21" s="16">
        <v>-410</v>
      </c>
      <c r="H21" s="17">
        <v>417.20000000000005</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538</v>
      </c>
      <c r="E24" s="118"/>
      <c r="F24" s="118"/>
      <c r="G24" s="118"/>
      <c r="H24" s="119"/>
    </row>
    <row r="25" spans="2:8" ht="79.95" customHeight="1" thickBot="1" x14ac:dyDescent="0.35">
      <c r="C25" s="96" t="s">
        <v>20</v>
      </c>
      <c r="D25" s="117" t="s">
        <v>539</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29.42</v>
      </c>
      <c r="D28" s="16">
        <v>1601.7</v>
      </c>
      <c r="E28" s="16">
        <v>28.5</v>
      </c>
      <c r="F28" s="16">
        <v>1630.2</v>
      </c>
      <c r="G28" s="16">
        <v>-334</v>
      </c>
      <c r="H28" s="17">
        <v>1296.2</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2"/>
      <c r="G34" s="122"/>
      <c r="H34" s="123"/>
    </row>
    <row r="35" spans="2:8" ht="19.95" customHeight="1" thickBot="1" x14ac:dyDescent="0.35">
      <c r="C35" s="103" t="s">
        <v>18</v>
      </c>
      <c r="D35" s="117" t="s">
        <v>60</v>
      </c>
      <c r="E35" s="118"/>
      <c r="F35" s="118"/>
      <c r="G35" s="118"/>
      <c r="H35" s="119"/>
    </row>
    <row r="36" spans="2:8" ht="19.95" customHeight="1" thickBot="1" x14ac:dyDescent="0.35">
      <c r="C36" s="103" t="s">
        <v>20</v>
      </c>
      <c r="D36" s="117" t="s">
        <v>469</v>
      </c>
      <c r="E36" s="118"/>
      <c r="F36" s="118"/>
      <c r="G36" s="118"/>
      <c r="H36" s="119"/>
    </row>
    <row r="37" spans="2:8" ht="12.45" customHeight="1" x14ac:dyDescent="0.3">
      <c r="C37" s="127"/>
      <c r="D37" s="128"/>
      <c r="E37" s="128"/>
      <c r="F37" s="129"/>
      <c r="G37" s="129"/>
      <c r="H37" s="130"/>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45</v>
      </c>
      <c r="E40" s="18">
        <v>0</v>
      </c>
      <c r="F40" s="18">
        <v>45</v>
      </c>
      <c r="G40" s="18">
        <v>0</v>
      </c>
      <c r="H40" s="19">
        <v>45</v>
      </c>
    </row>
    <row r="41" spans="2:8" ht="13.05" customHeight="1" thickBot="1" x14ac:dyDescent="0.35"/>
    <row r="42" spans="2:8" ht="19.95" customHeight="1" thickBot="1" x14ac:dyDescent="0.35">
      <c r="C42" s="102" t="s">
        <v>16</v>
      </c>
      <c r="D42" s="120" t="s">
        <v>62</v>
      </c>
      <c r="E42" s="121"/>
      <c r="F42" s="121"/>
      <c r="G42" s="121"/>
      <c r="H42" s="139"/>
    </row>
    <row r="43" spans="2:8" ht="19.95" customHeight="1" thickBot="1" x14ac:dyDescent="0.35">
      <c r="C43" s="103" t="s">
        <v>18</v>
      </c>
      <c r="D43" s="117" t="s">
        <v>63</v>
      </c>
      <c r="E43" s="118"/>
      <c r="F43" s="118"/>
      <c r="G43" s="118"/>
      <c r="H43" s="119"/>
    </row>
    <row r="44" spans="2:8" ht="19.95" customHeight="1" thickBot="1" x14ac:dyDescent="0.35">
      <c r="C44" s="103" t="s">
        <v>20</v>
      </c>
      <c r="D44" s="117" t="s">
        <v>1064</v>
      </c>
      <c r="E44" s="118"/>
      <c r="F44" s="118"/>
      <c r="G44" s="118"/>
      <c r="H44" s="119"/>
    </row>
    <row r="45" spans="2:8" ht="12.45" customHeight="1" x14ac:dyDescent="0.3">
      <c r="C45" s="140"/>
      <c r="D45" s="141"/>
      <c r="E45" s="141"/>
      <c r="F45" s="142"/>
      <c r="G45" s="142"/>
      <c r="H45" s="143"/>
    </row>
    <row r="46" spans="2:8" ht="5.25" customHeight="1" x14ac:dyDescent="0.3">
      <c r="C46" s="12"/>
      <c r="H46" s="13"/>
    </row>
    <row r="47" spans="2:8" ht="25.35" customHeight="1" thickBot="1" x14ac:dyDescent="0.35">
      <c r="B47" s="14"/>
      <c r="C47" s="104" t="s">
        <v>22</v>
      </c>
      <c r="D47" s="105" t="s">
        <v>23</v>
      </c>
      <c r="E47" s="105" t="s">
        <v>24</v>
      </c>
      <c r="F47" s="106" t="s">
        <v>8</v>
      </c>
      <c r="G47" s="105" t="s">
        <v>9</v>
      </c>
      <c r="H47" s="107" t="s">
        <v>10</v>
      </c>
    </row>
    <row r="48" spans="2:8" ht="19.95" customHeight="1" thickBot="1" x14ac:dyDescent="0.35">
      <c r="C48" s="15"/>
      <c r="D48" s="18">
        <v>278</v>
      </c>
      <c r="E48" s="18">
        <v>0</v>
      </c>
      <c r="F48" s="18">
        <v>278</v>
      </c>
      <c r="G48" s="18">
        <v>0</v>
      </c>
      <c r="H48" s="19">
        <v>278</v>
      </c>
    </row>
    <row r="49" spans="3:8" ht="13.05" customHeight="1" thickBot="1" x14ac:dyDescent="0.35"/>
    <row r="50" spans="3:8" ht="18.45" customHeight="1" thickBot="1" x14ac:dyDescent="0.35">
      <c r="C50" s="124" t="s">
        <v>154</v>
      </c>
      <c r="D50" s="125"/>
      <c r="E50" s="125"/>
      <c r="F50" s="125"/>
      <c r="G50" s="125"/>
      <c r="H50" s="126"/>
    </row>
    <row r="51" spans="3:8" ht="19.5" customHeight="1" thickBot="1" x14ac:dyDescent="0.35"/>
    <row r="52" spans="3:8" ht="18.45" customHeight="1" thickBot="1" x14ac:dyDescent="0.35">
      <c r="C52" s="124" t="s">
        <v>155</v>
      </c>
      <c r="D52" s="125"/>
      <c r="E52" s="125"/>
      <c r="F52" s="125"/>
      <c r="G52" s="125"/>
      <c r="H52" s="126"/>
    </row>
    <row r="53" spans="3:8" ht="19.5" customHeight="1" x14ac:dyDescent="0.3"/>
    <row r="54" spans="3:8" ht="12.45" customHeight="1" x14ac:dyDescent="0.3"/>
    <row r="55" spans="3:8" ht="12.45" customHeight="1" x14ac:dyDescent="0.3"/>
    <row r="56" spans="3:8" ht="12.45" customHeight="1" x14ac:dyDescent="0.3"/>
    <row r="57" spans="3:8" ht="12.45" customHeight="1" x14ac:dyDescent="0.3">
      <c r="C57" s="20"/>
      <c r="D57" s="20"/>
      <c r="E57" s="20"/>
      <c r="F57" s="20"/>
      <c r="G57" s="20"/>
      <c r="H57" s="20"/>
    </row>
    <row r="58" spans="3:8" ht="12.45" customHeight="1" x14ac:dyDescent="0.3"/>
    <row r="59" spans="3:8" ht="12.45" customHeight="1" x14ac:dyDescent="0.3"/>
  </sheetData>
  <mergeCells count="23">
    <mergeCell ref="D17:H17"/>
    <mergeCell ref="D2:E2"/>
    <mergeCell ref="D3:E3"/>
    <mergeCell ref="D6:H6"/>
    <mergeCell ref="C14:H14"/>
    <mergeCell ref="D16:H16"/>
    <mergeCell ref="D43:H43"/>
    <mergeCell ref="D18:H18"/>
    <mergeCell ref="D23:H23"/>
    <mergeCell ref="D24:H24"/>
    <mergeCell ref="D25:H25"/>
    <mergeCell ref="C32:H32"/>
    <mergeCell ref="D34:H34"/>
    <mergeCell ref="D35:H35"/>
    <mergeCell ref="D36:H36"/>
    <mergeCell ref="C37:E37"/>
    <mergeCell ref="F37:H37"/>
    <mergeCell ref="D42:H42"/>
    <mergeCell ref="D44:H44"/>
    <mergeCell ref="C45:E45"/>
    <mergeCell ref="F45:H45"/>
    <mergeCell ref="C50:H50"/>
    <mergeCell ref="C52:H52"/>
  </mergeCells>
  <printOptions horizontalCentered="1"/>
  <pageMargins left="0.7" right="0.7" top="0.75" bottom="0.75" header="0.3" footer="0.3"/>
  <pageSetup paperSize="9" scale="74" fitToHeight="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3">
    <pageSetUpPr fitToPage="1"/>
  </sheetPr>
  <dimension ref="B2:H104"/>
  <sheetViews>
    <sheetView showGridLines="0" showRowColHeaders="0" workbookViewId="0">
      <selection activeCell="I46" sqref="I46"/>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269</v>
      </c>
      <c r="E3" s="132"/>
      <c r="F3" s="2"/>
    </row>
    <row r="4" spans="3:8" ht="13.05" customHeight="1" x14ac:dyDescent="0.3">
      <c r="C4" s="86" t="s">
        <v>4</v>
      </c>
      <c r="D4" s="1" t="s">
        <v>442</v>
      </c>
      <c r="E4" s="1"/>
      <c r="F4" s="2"/>
    </row>
    <row r="5" spans="3:8" ht="12.45" customHeight="1" x14ac:dyDescent="0.3"/>
    <row r="6" spans="3:8" ht="144.75" customHeight="1" x14ac:dyDescent="0.3">
      <c r="C6" s="101" t="s">
        <v>6</v>
      </c>
      <c r="D6" s="133" t="s">
        <v>1065</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16929.8</v>
      </c>
      <c r="E9" s="3">
        <v>-4144.0999999999995</v>
      </c>
      <c r="F9" s="4">
        <v>12785.7</v>
      </c>
      <c r="H9" s="5">
        <v>167.28</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443</v>
      </c>
      <c r="E17" s="118"/>
      <c r="F17" s="118"/>
      <c r="G17" s="118"/>
      <c r="H17" s="119"/>
    </row>
    <row r="18" spans="2:8" ht="199.95" customHeight="1" thickBot="1" x14ac:dyDescent="0.35">
      <c r="C18" s="96" t="s">
        <v>20</v>
      </c>
      <c r="D18" s="117" t="s">
        <v>444</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21.5</v>
      </c>
      <c r="D21" s="16">
        <v>1285.749</v>
      </c>
      <c r="E21" s="16">
        <v>651.55100000000004</v>
      </c>
      <c r="F21" s="16">
        <v>1937.3000000000002</v>
      </c>
      <c r="G21" s="16">
        <v>-124</v>
      </c>
      <c r="H21" s="17">
        <v>1813.3000000000002</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445</v>
      </c>
      <c r="E24" s="118"/>
      <c r="F24" s="118"/>
      <c r="G24" s="118"/>
      <c r="H24" s="119"/>
    </row>
    <row r="25" spans="2:8" ht="100.05" customHeight="1" thickBot="1" x14ac:dyDescent="0.35">
      <c r="C25" s="96" t="s">
        <v>20</v>
      </c>
      <c r="D25" s="117" t="s">
        <v>446</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0</v>
      </c>
      <c r="D28" s="16"/>
      <c r="E28" s="16">
        <v>4119.8</v>
      </c>
      <c r="F28" s="16">
        <v>4119.8</v>
      </c>
      <c r="G28" s="16">
        <v>-3633</v>
      </c>
      <c r="H28" s="17">
        <v>486.80000000000018</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447</v>
      </c>
      <c r="E31" s="118"/>
      <c r="F31" s="118"/>
      <c r="G31" s="118"/>
      <c r="H31" s="119"/>
    </row>
    <row r="32" spans="2:8" ht="160.05000000000001" customHeight="1" thickBot="1" x14ac:dyDescent="0.35">
      <c r="C32" s="96" t="s">
        <v>20</v>
      </c>
      <c r="D32" s="117" t="s">
        <v>448</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62.07</v>
      </c>
      <c r="D35" s="16">
        <v>3722.2</v>
      </c>
      <c r="E35" s="16">
        <v>210.1</v>
      </c>
      <c r="F35" s="16">
        <v>3932.2999999999997</v>
      </c>
      <c r="G35" s="16">
        <v>0</v>
      </c>
      <c r="H35" s="17">
        <v>3932.2999999999997</v>
      </c>
    </row>
    <row r="36" spans="2:8" ht="13.05" customHeight="1" thickBot="1" x14ac:dyDescent="0.35"/>
    <row r="37" spans="2:8" ht="19.95" customHeight="1" thickBot="1" x14ac:dyDescent="0.35">
      <c r="C37" s="95" t="s">
        <v>16</v>
      </c>
      <c r="D37" s="120" t="s">
        <v>102</v>
      </c>
      <c r="E37" s="121"/>
      <c r="F37" s="121"/>
      <c r="G37" s="121"/>
      <c r="H37" s="139"/>
    </row>
    <row r="38" spans="2:8" ht="19.95" customHeight="1" thickBot="1" x14ac:dyDescent="0.35">
      <c r="C38" s="96" t="s">
        <v>18</v>
      </c>
      <c r="D38" s="117" t="s">
        <v>449</v>
      </c>
      <c r="E38" s="118"/>
      <c r="F38" s="118"/>
      <c r="G38" s="118"/>
      <c r="H38" s="119"/>
    </row>
    <row r="39" spans="2:8" ht="139.94999999999999" customHeight="1" thickBot="1" x14ac:dyDescent="0.35">
      <c r="C39" s="96" t="s">
        <v>20</v>
      </c>
      <c r="D39" s="117" t="s">
        <v>450</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54.15</v>
      </c>
      <c r="D42" s="16">
        <v>2652.6</v>
      </c>
      <c r="E42" s="16">
        <v>1096.5999999999999</v>
      </c>
      <c r="F42" s="16">
        <v>3749.2</v>
      </c>
      <c r="G42" s="16">
        <v>-348.2</v>
      </c>
      <c r="H42" s="17">
        <v>3401</v>
      </c>
    </row>
    <row r="43" spans="2:8" ht="13.05" customHeight="1" thickBot="1" x14ac:dyDescent="0.35"/>
    <row r="44" spans="2:8" ht="19.95" customHeight="1" thickBot="1" x14ac:dyDescent="0.35">
      <c r="C44" s="95" t="s">
        <v>16</v>
      </c>
      <c r="D44" s="120" t="s">
        <v>31</v>
      </c>
      <c r="E44" s="121"/>
      <c r="F44" s="121"/>
      <c r="G44" s="121"/>
      <c r="H44" s="139"/>
    </row>
    <row r="45" spans="2:8" ht="19.95" customHeight="1" thickBot="1" x14ac:dyDescent="0.35">
      <c r="C45" s="96" t="s">
        <v>18</v>
      </c>
      <c r="D45" s="117" t="s">
        <v>451</v>
      </c>
      <c r="E45" s="118"/>
      <c r="F45" s="118"/>
      <c r="G45" s="118"/>
      <c r="H45" s="119"/>
    </row>
    <row r="46" spans="2:8" ht="100.05" customHeight="1" thickBot="1" x14ac:dyDescent="0.35">
      <c r="C46" s="96" t="s">
        <v>20</v>
      </c>
      <c r="D46" s="117" t="s">
        <v>452</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29.56</v>
      </c>
      <c r="D49" s="16">
        <v>2119.5</v>
      </c>
      <c r="E49" s="16">
        <v>1071.7</v>
      </c>
      <c r="F49" s="16">
        <v>3191.2</v>
      </c>
      <c r="G49" s="16">
        <v>-38.9</v>
      </c>
      <c r="H49" s="17">
        <v>3152.2999999999997</v>
      </c>
    </row>
    <row r="50" spans="2:8" ht="12.45" customHeight="1" x14ac:dyDescent="0.3"/>
    <row r="51" spans="2:8" ht="12.45" customHeight="1" x14ac:dyDescent="0.3"/>
    <row r="52" spans="2:8" ht="8.25" customHeight="1" x14ac:dyDescent="0.3"/>
    <row r="53" spans="2:8" ht="18" customHeight="1" x14ac:dyDescent="0.3">
      <c r="C53" s="131" t="s">
        <v>58</v>
      </c>
      <c r="D53" s="131"/>
      <c r="E53" s="131"/>
      <c r="F53" s="131"/>
      <c r="G53" s="131"/>
      <c r="H53" s="131"/>
    </row>
    <row r="54" spans="2:8" ht="18.75" customHeight="1" thickBot="1" x14ac:dyDescent="0.35"/>
    <row r="55" spans="2:8" ht="19.95" customHeight="1" thickBot="1" x14ac:dyDescent="0.35">
      <c r="C55" s="102" t="s">
        <v>16</v>
      </c>
      <c r="D55" s="120" t="s">
        <v>59</v>
      </c>
      <c r="E55" s="121"/>
      <c r="F55" s="122"/>
      <c r="G55" s="122"/>
      <c r="H55" s="123"/>
    </row>
    <row r="56" spans="2:8" ht="19.95" customHeight="1" thickBot="1" x14ac:dyDescent="0.35">
      <c r="C56" s="103" t="s">
        <v>18</v>
      </c>
      <c r="D56" s="117" t="s">
        <v>60</v>
      </c>
      <c r="E56" s="118"/>
      <c r="F56" s="118"/>
      <c r="G56" s="118"/>
      <c r="H56" s="119"/>
    </row>
    <row r="57" spans="2:8" ht="19.95" customHeight="1" thickBot="1" x14ac:dyDescent="0.35">
      <c r="C57" s="103" t="s">
        <v>20</v>
      </c>
      <c r="D57" s="117" t="s">
        <v>454</v>
      </c>
      <c r="E57" s="118"/>
      <c r="F57" s="118"/>
      <c r="G57" s="118"/>
      <c r="H57" s="119"/>
    </row>
    <row r="58" spans="2:8" ht="12.45" customHeight="1" x14ac:dyDescent="0.3">
      <c r="C58" s="127"/>
      <c r="D58" s="128"/>
      <c r="E58" s="128"/>
      <c r="F58" s="129"/>
      <c r="G58" s="129"/>
      <c r="H58" s="130"/>
    </row>
    <row r="59" spans="2:8" ht="5.25" customHeight="1" x14ac:dyDescent="0.3">
      <c r="C59" s="12"/>
      <c r="H59" s="13"/>
    </row>
    <row r="60" spans="2:8" ht="25.35" customHeight="1" thickBot="1" x14ac:dyDescent="0.35">
      <c r="B60" s="14"/>
      <c r="C60" s="104" t="s">
        <v>22</v>
      </c>
      <c r="D60" s="105" t="s">
        <v>23</v>
      </c>
      <c r="E60" s="105" t="s">
        <v>24</v>
      </c>
      <c r="F60" s="106" t="s">
        <v>8</v>
      </c>
      <c r="G60" s="105" t="s">
        <v>9</v>
      </c>
      <c r="H60" s="107" t="s">
        <v>10</v>
      </c>
    </row>
    <row r="61" spans="2:8" ht="19.95" customHeight="1" thickBot="1" x14ac:dyDescent="0.35">
      <c r="C61" s="15">
        <v>0</v>
      </c>
      <c r="D61" s="18">
        <v>4</v>
      </c>
      <c r="E61" s="18">
        <v>0</v>
      </c>
      <c r="F61" s="18">
        <v>4</v>
      </c>
      <c r="G61" s="18">
        <v>0</v>
      </c>
      <c r="H61" s="19">
        <v>4</v>
      </c>
    </row>
    <row r="62" spans="2:8" ht="13.05" customHeight="1" thickBot="1" x14ac:dyDescent="0.35"/>
    <row r="63" spans="2:8" ht="19.95" customHeight="1" thickBot="1" x14ac:dyDescent="0.35">
      <c r="C63" s="102" t="s">
        <v>16</v>
      </c>
      <c r="D63" s="120" t="s">
        <v>62</v>
      </c>
      <c r="E63" s="121"/>
      <c r="F63" s="122"/>
      <c r="G63" s="122"/>
      <c r="H63" s="123"/>
    </row>
    <row r="64" spans="2:8" ht="19.95" customHeight="1" thickBot="1" x14ac:dyDescent="0.35">
      <c r="C64" s="103" t="s">
        <v>18</v>
      </c>
      <c r="D64" s="117" t="s">
        <v>60</v>
      </c>
      <c r="E64" s="118"/>
      <c r="F64" s="118"/>
      <c r="G64" s="118"/>
      <c r="H64" s="119"/>
    </row>
    <row r="65" spans="2:8" ht="19.95" customHeight="1" thickBot="1" x14ac:dyDescent="0.35">
      <c r="C65" s="103" t="s">
        <v>20</v>
      </c>
      <c r="D65" s="117" t="s">
        <v>455</v>
      </c>
      <c r="E65" s="118"/>
      <c r="F65" s="118"/>
      <c r="G65" s="118"/>
      <c r="H65" s="119"/>
    </row>
    <row r="66" spans="2:8" ht="12.45" customHeight="1" x14ac:dyDescent="0.3">
      <c r="C66" s="127"/>
      <c r="D66" s="128"/>
      <c r="E66" s="128"/>
      <c r="F66" s="129"/>
      <c r="G66" s="129"/>
      <c r="H66" s="130"/>
    </row>
    <row r="67" spans="2:8" ht="5.25" customHeight="1" x14ac:dyDescent="0.3">
      <c r="C67" s="12"/>
      <c r="H67" s="13"/>
    </row>
    <row r="68" spans="2:8" ht="25.35" customHeight="1" thickBot="1" x14ac:dyDescent="0.35">
      <c r="B68" s="14"/>
      <c r="C68" s="104" t="s">
        <v>22</v>
      </c>
      <c r="D68" s="105" t="s">
        <v>23</v>
      </c>
      <c r="E68" s="105" t="s">
        <v>24</v>
      </c>
      <c r="F68" s="106" t="s">
        <v>8</v>
      </c>
      <c r="G68" s="105" t="s">
        <v>9</v>
      </c>
      <c r="H68" s="107" t="s">
        <v>10</v>
      </c>
    </row>
    <row r="69" spans="2:8" ht="19.95" customHeight="1" thickBot="1" x14ac:dyDescent="0.35">
      <c r="C69" s="15"/>
      <c r="D69" s="18">
        <v>37</v>
      </c>
      <c r="E69" s="18">
        <v>0</v>
      </c>
      <c r="F69" s="18">
        <v>37</v>
      </c>
      <c r="G69" s="18">
        <v>0</v>
      </c>
      <c r="H69" s="19">
        <v>37</v>
      </c>
    </row>
    <row r="70" spans="2:8" ht="13.05" customHeight="1" thickBot="1" x14ac:dyDescent="0.35"/>
    <row r="71" spans="2:8" ht="19.95" customHeight="1" thickBot="1" x14ac:dyDescent="0.35">
      <c r="C71" s="102" t="s">
        <v>16</v>
      </c>
      <c r="D71" s="120" t="s">
        <v>65</v>
      </c>
      <c r="E71" s="121"/>
      <c r="F71" s="122"/>
      <c r="G71" s="122"/>
      <c r="H71" s="123"/>
    </row>
    <row r="72" spans="2:8" ht="19.95" customHeight="1" thickBot="1" x14ac:dyDescent="0.35">
      <c r="C72" s="103" t="s">
        <v>18</v>
      </c>
      <c r="D72" s="117" t="s">
        <v>60</v>
      </c>
      <c r="E72" s="118"/>
      <c r="F72" s="118"/>
      <c r="G72" s="118"/>
      <c r="H72" s="119"/>
    </row>
    <row r="73" spans="2:8" ht="19.95" customHeight="1" thickBot="1" x14ac:dyDescent="0.35">
      <c r="C73" s="103" t="s">
        <v>20</v>
      </c>
      <c r="D73" s="117" t="s">
        <v>456</v>
      </c>
      <c r="E73" s="118"/>
      <c r="F73" s="118"/>
      <c r="G73" s="118"/>
      <c r="H73" s="119"/>
    </row>
    <row r="74" spans="2:8" ht="12.45" customHeight="1" x14ac:dyDescent="0.3">
      <c r="C74" s="127"/>
      <c r="D74" s="128"/>
      <c r="E74" s="128"/>
      <c r="F74" s="129"/>
      <c r="G74" s="129"/>
      <c r="H74" s="130"/>
    </row>
    <row r="75" spans="2:8" ht="5.25" customHeight="1" x14ac:dyDescent="0.3">
      <c r="C75" s="12"/>
      <c r="H75" s="13"/>
    </row>
    <row r="76" spans="2:8" ht="25.35" customHeight="1" thickBot="1" x14ac:dyDescent="0.35">
      <c r="B76" s="14"/>
      <c r="C76" s="104" t="s">
        <v>22</v>
      </c>
      <c r="D76" s="105" t="s">
        <v>23</v>
      </c>
      <c r="E76" s="105" t="s">
        <v>24</v>
      </c>
      <c r="F76" s="106" t="s">
        <v>8</v>
      </c>
      <c r="G76" s="105" t="s">
        <v>9</v>
      </c>
      <c r="H76" s="107" t="s">
        <v>10</v>
      </c>
    </row>
    <row r="77" spans="2:8" ht="19.95" customHeight="1" thickBot="1" x14ac:dyDescent="0.35">
      <c r="C77" s="15"/>
      <c r="D77" s="18">
        <v>110</v>
      </c>
      <c r="E77" s="18">
        <v>0</v>
      </c>
      <c r="F77" s="18">
        <v>110</v>
      </c>
      <c r="G77" s="18">
        <v>0</v>
      </c>
      <c r="H77" s="19">
        <v>110</v>
      </c>
    </row>
    <row r="78" spans="2:8" ht="13.05" customHeight="1" thickBot="1" x14ac:dyDescent="0.35"/>
    <row r="79" spans="2:8" ht="19.95" customHeight="1" thickBot="1" x14ac:dyDescent="0.35">
      <c r="C79" s="102" t="s">
        <v>16</v>
      </c>
      <c r="D79" s="120" t="s">
        <v>67</v>
      </c>
      <c r="E79" s="121"/>
      <c r="F79" s="122"/>
      <c r="G79" s="122"/>
      <c r="H79" s="123"/>
    </row>
    <row r="80" spans="2:8" ht="19.95" customHeight="1" thickBot="1" x14ac:dyDescent="0.35">
      <c r="C80" s="103" t="s">
        <v>18</v>
      </c>
      <c r="D80" s="117" t="s">
        <v>60</v>
      </c>
      <c r="E80" s="118"/>
      <c r="F80" s="118"/>
      <c r="G80" s="118"/>
      <c r="H80" s="119"/>
    </row>
    <row r="81" spans="2:8" ht="19.95" customHeight="1" thickBot="1" x14ac:dyDescent="0.35">
      <c r="C81" s="103" t="s">
        <v>20</v>
      </c>
      <c r="D81" s="117" t="s">
        <v>457</v>
      </c>
      <c r="E81" s="118"/>
      <c r="F81" s="118"/>
      <c r="G81" s="118"/>
      <c r="H81" s="119"/>
    </row>
    <row r="82" spans="2:8" ht="12.45" customHeight="1" x14ac:dyDescent="0.3">
      <c r="C82" s="127"/>
      <c r="D82" s="128"/>
      <c r="E82" s="128"/>
      <c r="F82" s="129"/>
      <c r="G82" s="129"/>
      <c r="H82" s="130"/>
    </row>
    <row r="83" spans="2:8" ht="5.25" customHeight="1" x14ac:dyDescent="0.3">
      <c r="C83" s="12"/>
      <c r="H83" s="13"/>
    </row>
    <row r="84" spans="2:8" ht="25.35" customHeight="1" thickBot="1" x14ac:dyDescent="0.35">
      <c r="B84" s="14"/>
      <c r="C84" s="104" t="s">
        <v>22</v>
      </c>
      <c r="D84" s="105" t="s">
        <v>23</v>
      </c>
      <c r="E84" s="105" t="s">
        <v>24</v>
      </c>
      <c r="F84" s="106" t="s">
        <v>8</v>
      </c>
      <c r="G84" s="105" t="s">
        <v>9</v>
      </c>
      <c r="H84" s="107" t="s">
        <v>10</v>
      </c>
    </row>
    <row r="85" spans="2:8" ht="19.95" customHeight="1" thickBot="1" x14ac:dyDescent="0.35">
      <c r="C85" s="15"/>
      <c r="D85" s="18">
        <v>69</v>
      </c>
      <c r="E85" s="18">
        <v>0</v>
      </c>
      <c r="F85" s="18">
        <v>69</v>
      </c>
      <c r="G85" s="18">
        <v>0</v>
      </c>
      <c r="H85" s="19">
        <v>69</v>
      </c>
    </row>
    <row r="86" spans="2:8" ht="13.05" customHeight="1" thickBot="1" x14ac:dyDescent="0.35"/>
    <row r="87" spans="2:8" ht="19.95" customHeight="1" thickBot="1" x14ac:dyDescent="0.35">
      <c r="C87" s="102" t="s">
        <v>16</v>
      </c>
      <c r="D87" s="120" t="s">
        <v>69</v>
      </c>
      <c r="E87" s="121"/>
      <c r="F87" s="122"/>
      <c r="G87" s="122"/>
      <c r="H87" s="123"/>
    </row>
    <row r="88" spans="2:8" ht="19.95" customHeight="1" thickBot="1" x14ac:dyDescent="0.35">
      <c r="C88" s="103" t="s">
        <v>18</v>
      </c>
      <c r="D88" s="117" t="s">
        <v>60</v>
      </c>
      <c r="E88" s="118"/>
      <c r="F88" s="118"/>
      <c r="G88" s="118"/>
      <c r="H88" s="119"/>
    </row>
    <row r="89" spans="2:8" ht="19.95" customHeight="1" thickBot="1" x14ac:dyDescent="0.35">
      <c r="C89" s="103" t="s">
        <v>20</v>
      </c>
      <c r="D89" s="117" t="s">
        <v>458</v>
      </c>
      <c r="E89" s="118"/>
      <c r="F89" s="118"/>
      <c r="G89" s="118"/>
      <c r="H89" s="119"/>
    </row>
    <row r="90" spans="2:8" ht="12.45" customHeight="1" x14ac:dyDescent="0.3">
      <c r="C90" s="127"/>
      <c r="D90" s="128"/>
      <c r="E90" s="128"/>
      <c r="F90" s="129"/>
      <c r="G90" s="129"/>
      <c r="H90" s="130"/>
    </row>
    <row r="91" spans="2:8" ht="5.25" customHeight="1" x14ac:dyDescent="0.3">
      <c r="C91" s="12"/>
      <c r="H91" s="13"/>
    </row>
    <row r="92" spans="2:8" ht="25.35" customHeight="1" thickBot="1" x14ac:dyDescent="0.35">
      <c r="B92" s="14"/>
      <c r="C92" s="104" t="s">
        <v>22</v>
      </c>
      <c r="D92" s="105" t="s">
        <v>23</v>
      </c>
      <c r="E92" s="105" t="s">
        <v>24</v>
      </c>
      <c r="F92" s="106" t="s">
        <v>8</v>
      </c>
      <c r="G92" s="105" t="s">
        <v>9</v>
      </c>
      <c r="H92" s="107" t="s">
        <v>10</v>
      </c>
    </row>
    <row r="93" spans="2:8" ht="19.95" customHeight="1" thickBot="1" x14ac:dyDescent="0.35">
      <c r="C93" s="15">
        <v>0</v>
      </c>
      <c r="D93" s="18">
        <v>0</v>
      </c>
      <c r="E93" s="18">
        <v>5</v>
      </c>
      <c r="F93" s="18">
        <v>5</v>
      </c>
      <c r="G93" s="18">
        <v>0</v>
      </c>
      <c r="H93" s="19">
        <v>5</v>
      </c>
    </row>
    <row r="94" spans="2:8" ht="13.05" customHeight="1" thickBot="1" x14ac:dyDescent="0.35"/>
    <row r="95" spans="2:8" ht="18.45" customHeight="1" thickBot="1" x14ac:dyDescent="0.35">
      <c r="C95" s="124" t="s">
        <v>154</v>
      </c>
      <c r="D95" s="125"/>
      <c r="E95" s="125"/>
      <c r="F95" s="125"/>
      <c r="G95" s="125"/>
      <c r="H95" s="126"/>
    </row>
    <row r="96" spans="2:8" ht="19.5" customHeight="1" thickBot="1" x14ac:dyDescent="0.35"/>
    <row r="97" spans="3:8" ht="18.45" customHeight="1" thickBot="1" x14ac:dyDescent="0.35">
      <c r="C97" s="124" t="s">
        <v>155</v>
      </c>
      <c r="D97" s="125"/>
      <c r="E97" s="125"/>
      <c r="F97" s="125"/>
      <c r="G97" s="125"/>
      <c r="H97" s="126"/>
    </row>
    <row r="98" spans="3:8" ht="19.5" customHeight="1" x14ac:dyDescent="0.3"/>
    <row r="99" spans="3:8" ht="12.45" customHeight="1" x14ac:dyDescent="0.3"/>
    <row r="100" spans="3:8" ht="12.45" customHeight="1" x14ac:dyDescent="0.3"/>
    <row r="101" spans="3:8" ht="12.45" customHeight="1" x14ac:dyDescent="0.3"/>
    <row r="102" spans="3:8" ht="12.45" customHeight="1" x14ac:dyDescent="0.3">
      <c r="C102" s="20"/>
      <c r="D102" s="20"/>
      <c r="E102" s="20"/>
      <c r="F102" s="20"/>
      <c r="G102" s="20"/>
      <c r="H102" s="20"/>
    </row>
    <row r="103" spans="3:8" ht="12.45" customHeight="1" x14ac:dyDescent="0.3"/>
    <row r="104" spans="3:8" ht="12.45" customHeight="1" x14ac:dyDescent="0.3"/>
  </sheetData>
  <mergeCells count="47">
    <mergeCell ref="D17:H17"/>
    <mergeCell ref="D2:E2"/>
    <mergeCell ref="D3:E3"/>
    <mergeCell ref="D6:H6"/>
    <mergeCell ref="C14:H14"/>
    <mergeCell ref="D16:H16"/>
    <mergeCell ref="D45:H45"/>
    <mergeCell ref="D18:H18"/>
    <mergeCell ref="D23:H23"/>
    <mergeCell ref="D24:H24"/>
    <mergeCell ref="D25:H25"/>
    <mergeCell ref="D30:H30"/>
    <mergeCell ref="D31:H31"/>
    <mergeCell ref="D32:H32"/>
    <mergeCell ref="D37:H37"/>
    <mergeCell ref="D38:H38"/>
    <mergeCell ref="D39:H39"/>
    <mergeCell ref="D44:H44"/>
    <mergeCell ref="D64:H64"/>
    <mergeCell ref="D46:H46"/>
    <mergeCell ref="C53:H53"/>
    <mergeCell ref="D55:H55"/>
    <mergeCell ref="D56:H56"/>
    <mergeCell ref="D57:H57"/>
    <mergeCell ref="C58:E58"/>
    <mergeCell ref="F58:H58"/>
    <mergeCell ref="D63:H63"/>
    <mergeCell ref="C82:E82"/>
    <mergeCell ref="F82:H82"/>
    <mergeCell ref="D65:H65"/>
    <mergeCell ref="C66:E66"/>
    <mergeCell ref="F66:H66"/>
    <mergeCell ref="D71:H71"/>
    <mergeCell ref="D72:H72"/>
    <mergeCell ref="D73:H73"/>
    <mergeCell ref="C74:E74"/>
    <mergeCell ref="F74:H74"/>
    <mergeCell ref="D79:H79"/>
    <mergeCell ref="D80:H80"/>
    <mergeCell ref="D81:H81"/>
    <mergeCell ref="C97:H97"/>
    <mergeCell ref="D87:H87"/>
    <mergeCell ref="D88:H88"/>
    <mergeCell ref="D89:H89"/>
    <mergeCell ref="C90:E90"/>
    <mergeCell ref="F90:H90"/>
    <mergeCell ref="C95:H95"/>
  </mergeCells>
  <printOptions horizontalCentered="1"/>
  <pageMargins left="0.7" right="0.7" top="0.75" bottom="0.75" header="0.3" footer="0.3"/>
  <pageSetup paperSize="9" scale="64" fitToHeight="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pageSetUpPr fitToPage="1"/>
  </sheetPr>
  <dimension ref="B2:H58"/>
  <sheetViews>
    <sheetView showGridLines="0" showRowColHeaders="0" topLeftCell="A62" workbookViewId="0">
      <selection activeCell="K19" sqref="K19"/>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459</v>
      </c>
      <c r="E2" s="132"/>
      <c r="F2" s="2"/>
    </row>
    <row r="3" spans="3:8" ht="13.05" customHeight="1" x14ac:dyDescent="0.3">
      <c r="C3" s="86" t="s">
        <v>2</v>
      </c>
      <c r="D3" s="132" t="s">
        <v>460</v>
      </c>
      <c r="E3" s="132"/>
      <c r="F3" s="2"/>
    </row>
    <row r="4" spans="3:8" ht="13.05" customHeight="1" x14ac:dyDescent="0.3">
      <c r="C4" s="86" t="s">
        <v>4</v>
      </c>
      <c r="D4" s="1" t="s">
        <v>461</v>
      </c>
      <c r="E4" s="1"/>
      <c r="F4" s="2"/>
    </row>
    <row r="5" spans="3:8" ht="12.45" customHeight="1" x14ac:dyDescent="0.3"/>
    <row r="6" spans="3:8" ht="144.75" customHeight="1" x14ac:dyDescent="0.3">
      <c r="C6" s="101" t="s">
        <v>6</v>
      </c>
      <c r="D6" s="133" t="s">
        <v>462</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8236.6</v>
      </c>
      <c r="E9" s="3">
        <v>-7043</v>
      </c>
      <c r="F9" s="4">
        <v>1193.6000000000004</v>
      </c>
      <c r="H9" s="5">
        <v>17.43</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463</v>
      </c>
      <c r="E17" s="118"/>
      <c r="F17" s="118"/>
      <c r="G17" s="118"/>
      <c r="H17" s="119"/>
    </row>
    <row r="18" spans="2:8" ht="79.95" customHeight="1" thickBot="1" x14ac:dyDescent="0.35">
      <c r="C18" s="96" t="s">
        <v>20</v>
      </c>
      <c r="D18" s="117" t="s">
        <v>464</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5.92</v>
      </c>
      <c r="D21" s="16">
        <v>424.3</v>
      </c>
      <c r="E21" s="16">
        <v>3573.2</v>
      </c>
      <c r="F21" s="16">
        <v>3997.5</v>
      </c>
      <c r="G21" s="16">
        <v>-3490</v>
      </c>
      <c r="H21" s="17">
        <v>507.5</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465</v>
      </c>
      <c r="E24" s="118"/>
      <c r="F24" s="118"/>
      <c r="G24" s="118"/>
      <c r="H24" s="119"/>
    </row>
    <row r="25" spans="2:8" ht="40.049999999999997" customHeight="1" thickBot="1" x14ac:dyDescent="0.35">
      <c r="C25" s="96" t="s">
        <v>20</v>
      </c>
      <c r="D25" s="117" t="s">
        <v>466</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0</v>
      </c>
      <c r="D28" s="16"/>
      <c r="E28" s="16">
        <v>1762</v>
      </c>
      <c r="F28" s="16">
        <v>1762</v>
      </c>
      <c r="G28" s="16">
        <v>-1699</v>
      </c>
      <c r="H28" s="17">
        <v>63</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467</v>
      </c>
      <c r="E31" s="118"/>
      <c r="F31" s="118"/>
      <c r="G31" s="118"/>
      <c r="H31" s="119"/>
    </row>
    <row r="32" spans="2:8" ht="19.95" customHeight="1" thickBot="1" x14ac:dyDescent="0.35">
      <c r="C32" s="96" t="s">
        <v>20</v>
      </c>
      <c r="D32" s="117" t="s">
        <v>468</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11.51</v>
      </c>
      <c r="D35" s="16">
        <v>838.7</v>
      </c>
      <c r="E35" s="16">
        <v>1638.4</v>
      </c>
      <c r="F35" s="16">
        <v>2477.1000000000004</v>
      </c>
      <c r="G35" s="16">
        <v>-1854</v>
      </c>
      <c r="H35" s="17">
        <v>623.10000000000036</v>
      </c>
    </row>
    <row r="36" spans="2:8" ht="12.45" customHeight="1" x14ac:dyDescent="0.3"/>
    <row r="37" spans="2:8" ht="12.45" customHeight="1" x14ac:dyDescent="0.3"/>
    <row r="38" spans="2:8" ht="8.25" customHeight="1" x14ac:dyDescent="0.3"/>
    <row r="39" spans="2:8" ht="18" customHeight="1" x14ac:dyDescent="0.3">
      <c r="C39" s="131" t="s">
        <v>58</v>
      </c>
      <c r="D39" s="131"/>
      <c r="E39" s="131"/>
      <c r="F39" s="131"/>
      <c r="G39" s="131"/>
      <c r="H39" s="131"/>
    </row>
    <row r="40" spans="2:8" ht="18.75" customHeight="1" thickBot="1" x14ac:dyDescent="0.35"/>
    <row r="41" spans="2:8" ht="19.95" customHeight="1" thickBot="1" x14ac:dyDescent="0.35">
      <c r="C41" s="102" t="s">
        <v>16</v>
      </c>
      <c r="D41" s="120" t="s">
        <v>59</v>
      </c>
      <c r="E41" s="121"/>
      <c r="F41" s="122"/>
      <c r="G41" s="122"/>
      <c r="H41" s="123"/>
    </row>
    <row r="42" spans="2:8" ht="19.95" customHeight="1" thickBot="1" x14ac:dyDescent="0.35">
      <c r="C42" s="103" t="s">
        <v>18</v>
      </c>
      <c r="D42" s="117" t="s">
        <v>60</v>
      </c>
      <c r="E42" s="118"/>
      <c r="F42" s="118"/>
      <c r="G42" s="118"/>
      <c r="H42" s="119"/>
    </row>
    <row r="43" spans="2:8" ht="19.95" customHeight="1" thickBot="1" x14ac:dyDescent="0.35">
      <c r="C43" s="103" t="s">
        <v>20</v>
      </c>
      <c r="D43" s="117" t="s">
        <v>469</v>
      </c>
      <c r="E43" s="118"/>
      <c r="F43" s="118"/>
      <c r="G43" s="118"/>
      <c r="H43" s="119"/>
    </row>
    <row r="44" spans="2:8" ht="12.45" customHeight="1" x14ac:dyDescent="0.3">
      <c r="C44" s="127"/>
      <c r="D44" s="128"/>
      <c r="E44" s="128"/>
      <c r="F44" s="129"/>
      <c r="G44" s="129"/>
      <c r="H44" s="130"/>
    </row>
    <row r="45" spans="2:8" ht="5.25" customHeight="1" x14ac:dyDescent="0.3">
      <c r="C45" s="12"/>
      <c r="H45" s="13"/>
    </row>
    <row r="46" spans="2:8" ht="25.35" customHeight="1" thickBot="1" x14ac:dyDescent="0.35">
      <c r="B46" s="14"/>
      <c r="C46" s="104" t="s">
        <v>22</v>
      </c>
      <c r="D46" s="105" t="s">
        <v>23</v>
      </c>
      <c r="E46" s="105" t="s">
        <v>24</v>
      </c>
      <c r="F46" s="106" t="s">
        <v>8</v>
      </c>
      <c r="G46" s="105" t="s">
        <v>9</v>
      </c>
      <c r="H46" s="107" t="s">
        <v>10</v>
      </c>
    </row>
    <row r="47" spans="2:8" ht="19.95" customHeight="1" thickBot="1" x14ac:dyDescent="0.35">
      <c r="C47" s="15">
        <v>0</v>
      </c>
      <c r="D47" s="18">
        <v>5</v>
      </c>
      <c r="E47" s="18">
        <v>0</v>
      </c>
      <c r="F47" s="18">
        <v>5</v>
      </c>
      <c r="G47" s="18">
        <v>0</v>
      </c>
      <c r="H47" s="19">
        <v>5</v>
      </c>
    </row>
    <row r="48" spans="2:8" ht="13.05" customHeight="1" thickBot="1" x14ac:dyDescent="0.35"/>
    <row r="49" spans="3:8" ht="18.45" customHeight="1" thickBot="1" x14ac:dyDescent="0.35">
      <c r="C49" s="124" t="s">
        <v>154</v>
      </c>
      <c r="D49" s="125"/>
      <c r="E49" s="125"/>
      <c r="F49" s="125"/>
      <c r="G49" s="125"/>
      <c r="H49" s="126"/>
    </row>
    <row r="50" spans="3:8" ht="19.5" customHeight="1" thickBot="1" x14ac:dyDescent="0.35"/>
    <row r="51" spans="3:8" ht="18.45" customHeight="1" thickBot="1" x14ac:dyDescent="0.35">
      <c r="C51" s="124" t="s">
        <v>155</v>
      </c>
      <c r="D51" s="125"/>
      <c r="E51" s="125"/>
      <c r="F51" s="125"/>
      <c r="G51" s="125"/>
      <c r="H51" s="126"/>
    </row>
    <row r="52" spans="3:8" ht="19.5" customHeight="1" x14ac:dyDescent="0.3"/>
    <row r="53" spans="3:8" ht="12.45" customHeight="1" x14ac:dyDescent="0.3"/>
    <row r="54" spans="3:8" ht="12.45" customHeight="1" x14ac:dyDescent="0.3"/>
    <row r="55" spans="3:8" ht="12.45" customHeight="1" x14ac:dyDescent="0.3"/>
    <row r="56" spans="3:8" ht="12.45" customHeight="1" x14ac:dyDescent="0.3">
      <c r="C56" s="20"/>
      <c r="D56" s="20"/>
      <c r="E56" s="20"/>
      <c r="F56" s="20"/>
      <c r="G56" s="20"/>
      <c r="H56" s="20"/>
    </row>
    <row r="57" spans="3:8" ht="12.45" customHeight="1" x14ac:dyDescent="0.3"/>
    <row r="58" spans="3:8" ht="12.45" customHeight="1" x14ac:dyDescent="0.3"/>
  </sheetData>
  <mergeCells count="21">
    <mergeCell ref="D31:H31"/>
    <mergeCell ref="D2:E2"/>
    <mergeCell ref="D3:E3"/>
    <mergeCell ref="D6:H6"/>
    <mergeCell ref="C14:H14"/>
    <mergeCell ref="D16:H16"/>
    <mergeCell ref="D17:H17"/>
    <mergeCell ref="D18:H18"/>
    <mergeCell ref="D23:H23"/>
    <mergeCell ref="D24:H24"/>
    <mergeCell ref="D25:H25"/>
    <mergeCell ref="D30:H30"/>
    <mergeCell ref="C49:H49"/>
    <mergeCell ref="C51:H51"/>
    <mergeCell ref="D32:H32"/>
    <mergeCell ref="C39:H39"/>
    <mergeCell ref="D41:H41"/>
    <mergeCell ref="D42:H42"/>
    <mergeCell ref="D43:H43"/>
    <mergeCell ref="C44:E44"/>
    <mergeCell ref="F44:H44"/>
  </mergeCells>
  <printOptions horizontalCentered="1"/>
  <pageMargins left="0.7" right="0.7" top="0.75" bottom="0.75" header="0.3" footer="0.3"/>
  <pageSetup paperSize="9" scale="64"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pageSetUpPr fitToPage="1"/>
  </sheetPr>
  <dimension ref="B2:H44"/>
  <sheetViews>
    <sheetView showGridLines="0" showRowColHeaders="0" topLeftCell="A28" workbookViewId="0">
      <selection activeCell="D6" sqref="D6:H6"/>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246</v>
      </c>
      <c r="E3" s="132"/>
      <c r="F3" s="2"/>
    </row>
    <row r="4" spans="3:8" ht="13.05" customHeight="1" x14ac:dyDescent="0.3">
      <c r="C4" s="86" t="s">
        <v>4</v>
      </c>
      <c r="D4" s="1" t="s">
        <v>386</v>
      </c>
      <c r="E4" s="1"/>
      <c r="F4" s="2"/>
    </row>
    <row r="5" spans="3:8" ht="12.45" customHeight="1" x14ac:dyDescent="0.3"/>
    <row r="6" spans="3:8" ht="144.75" customHeight="1" x14ac:dyDescent="0.3">
      <c r="C6" s="101" t="s">
        <v>6</v>
      </c>
      <c r="D6" s="133" t="s">
        <v>387</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2036.8000000000002</v>
      </c>
      <c r="E9" s="3">
        <v>-1730.6</v>
      </c>
      <c r="F9" s="4">
        <v>306.20000000000027</v>
      </c>
      <c r="H9" s="5">
        <v>46.5</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388</v>
      </c>
      <c r="E17" s="118"/>
      <c r="F17" s="118"/>
      <c r="G17" s="118"/>
      <c r="H17" s="119"/>
    </row>
    <row r="18" spans="2:8" ht="19.95" customHeight="1" thickBot="1" x14ac:dyDescent="0.35">
      <c r="C18" s="96" t="s">
        <v>20</v>
      </c>
      <c r="D18" s="117" t="s">
        <v>389</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46.5</v>
      </c>
      <c r="D21" s="16">
        <v>1866.4</v>
      </c>
      <c r="E21" s="16">
        <v>170.4</v>
      </c>
      <c r="F21" s="16">
        <v>2036.8000000000002</v>
      </c>
      <c r="G21" s="16">
        <v>-1730.6</v>
      </c>
      <c r="H21" s="17">
        <v>306.20000000000027</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2"/>
      <c r="G27" s="122"/>
      <c r="H27" s="123"/>
    </row>
    <row r="28" spans="2:8" ht="19.95" customHeight="1" thickBot="1" x14ac:dyDescent="0.35">
      <c r="C28" s="103" t="s">
        <v>18</v>
      </c>
      <c r="D28" s="117" t="s">
        <v>60</v>
      </c>
      <c r="E28" s="118"/>
      <c r="F28" s="118"/>
      <c r="G28" s="118"/>
      <c r="H28" s="119"/>
    </row>
    <row r="29" spans="2:8" ht="19.95" customHeight="1" thickBot="1" x14ac:dyDescent="0.35">
      <c r="C29" s="103" t="s">
        <v>20</v>
      </c>
      <c r="D29" s="117" t="s">
        <v>363</v>
      </c>
      <c r="E29" s="118"/>
      <c r="F29" s="118"/>
      <c r="G29" s="118"/>
      <c r="H29" s="119"/>
    </row>
    <row r="30" spans="2:8" ht="12.45" customHeight="1" x14ac:dyDescent="0.3">
      <c r="C30" s="127"/>
      <c r="D30" s="128"/>
      <c r="E30" s="128"/>
      <c r="F30" s="129"/>
      <c r="G30" s="129"/>
      <c r="H30" s="130"/>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3:8" ht="19.95" customHeight="1" thickBot="1" x14ac:dyDescent="0.35">
      <c r="C33" s="15">
        <v>0</v>
      </c>
      <c r="D33" s="18">
        <v>13</v>
      </c>
      <c r="E33" s="18">
        <v>0</v>
      </c>
      <c r="F33" s="18">
        <v>13</v>
      </c>
      <c r="G33" s="18">
        <v>0</v>
      </c>
      <c r="H33" s="19">
        <v>13</v>
      </c>
    </row>
    <row r="34" spans="3:8" ht="13.05" customHeight="1" thickBot="1" x14ac:dyDescent="0.35"/>
    <row r="35" spans="3:8" ht="18.45" customHeight="1" thickBot="1" x14ac:dyDescent="0.35">
      <c r="C35" s="124" t="s">
        <v>154</v>
      </c>
      <c r="D35" s="125"/>
      <c r="E35" s="125"/>
      <c r="F35" s="125"/>
      <c r="G35" s="125"/>
      <c r="H35" s="126"/>
    </row>
    <row r="36" spans="3:8" ht="19.5" customHeight="1" thickBot="1" x14ac:dyDescent="0.35"/>
    <row r="37" spans="3:8" ht="18.45" customHeight="1" thickBot="1" x14ac:dyDescent="0.35">
      <c r="C37" s="124" t="s">
        <v>155</v>
      </c>
      <c r="D37" s="125"/>
      <c r="E37" s="125"/>
      <c r="F37" s="125"/>
      <c r="G37" s="125"/>
      <c r="H37" s="126"/>
    </row>
    <row r="38" spans="3:8" ht="19.5" customHeight="1" x14ac:dyDescent="0.3"/>
    <row r="39" spans="3:8" ht="12.45" customHeight="1" x14ac:dyDescent="0.3"/>
    <row r="40" spans="3:8" ht="12.45" customHeight="1" x14ac:dyDescent="0.3"/>
    <row r="41" spans="3:8" ht="12.45" customHeight="1" x14ac:dyDescent="0.3"/>
    <row r="42" spans="3:8" ht="12.45" customHeight="1" x14ac:dyDescent="0.3">
      <c r="C42" s="20"/>
      <c r="D42" s="20"/>
      <c r="E42" s="20"/>
      <c r="F42" s="20"/>
      <c r="G42" s="20"/>
      <c r="H42" s="20"/>
    </row>
    <row r="43" spans="3:8" ht="12.45" customHeight="1" x14ac:dyDescent="0.3"/>
    <row r="44" spans="3:8" ht="12.45" customHeight="1" x14ac:dyDescent="0.3"/>
  </sheetData>
  <mergeCells count="15">
    <mergeCell ref="D17:H17"/>
    <mergeCell ref="D2:E2"/>
    <mergeCell ref="D3:E3"/>
    <mergeCell ref="D6:H6"/>
    <mergeCell ref="C14:H14"/>
    <mergeCell ref="D16:H16"/>
    <mergeCell ref="C35:H35"/>
    <mergeCell ref="C37:H37"/>
    <mergeCell ref="D18:H18"/>
    <mergeCell ref="C25:H25"/>
    <mergeCell ref="D27:H27"/>
    <mergeCell ref="D28:H28"/>
    <mergeCell ref="D29:H29"/>
    <mergeCell ref="C30:E30"/>
    <mergeCell ref="F30:H30"/>
  </mergeCells>
  <printOptions horizontalCentered="1"/>
  <pageMargins left="0.7" right="0.7" top="0.75" bottom="0.75" header="0.3" footer="0.3"/>
  <pageSetup paperSize="9" scale="64" fitToHeight="0"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6">
    <pageSetUpPr fitToPage="1"/>
  </sheetPr>
  <dimension ref="B2:H35"/>
  <sheetViews>
    <sheetView showGridLines="0" showRowColHeaders="0" topLeftCell="A20" workbookViewId="0">
      <selection activeCell="C24" sqref="C24:H24"/>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246</v>
      </c>
      <c r="E3" s="132"/>
      <c r="F3" s="2"/>
    </row>
    <row r="4" spans="3:8" ht="13.05" customHeight="1" x14ac:dyDescent="0.3">
      <c r="C4" s="86" t="s">
        <v>4</v>
      </c>
      <c r="D4" s="1" t="s">
        <v>574</v>
      </c>
      <c r="E4" s="1"/>
      <c r="F4" s="2"/>
    </row>
    <row r="5" spans="3:8" ht="12.45" customHeight="1" x14ac:dyDescent="0.3"/>
    <row r="6" spans="3:8" ht="144.75" customHeight="1" x14ac:dyDescent="0.3">
      <c r="C6" s="101" t="s">
        <v>6</v>
      </c>
      <c r="D6" s="133" t="s">
        <v>575</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307</v>
      </c>
      <c r="E9" s="3">
        <v>-304</v>
      </c>
      <c r="F9" s="4">
        <v>3</v>
      </c>
      <c r="H9" s="5">
        <v>2.4900000000000002</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576</v>
      </c>
      <c r="E17" s="118"/>
      <c r="F17" s="118"/>
      <c r="G17" s="118"/>
      <c r="H17" s="119"/>
    </row>
    <row r="18" spans="2:8" ht="19.95" customHeight="1" thickBot="1" x14ac:dyDescent="0.35">
      <c r="C18" s="96" t="s">
        <v>20</v>
      </c>
      <c r="D18" s="117" t="s">
        <v>577</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2.4900000000000002</v>
      </c>
      <c r="D21" s="16">
        <v>194</v>
      </c>
      <c r="E21" s="16">
        <v>113</v>
      </c>
      <c r="F21" s="16">
        <v>307</v>
      </c>
      <c r="G21" s="16">
        <v>-304</v>
      </c>
      <c r="H21" s="17">
        <v>3</v>
      </c>
    </row>
    <row r="22" spans="2:8" ht="12.45" customHeight="1" x14ac:dyDescent="0.3"/>
    <row r="23" spans="2:8" ht="12.45" customHeight="1" x14ac:dyDescent="0.3"/>
    <row r="24" spans="2:8" ht="18" customHeight="1" x14ac:dyDescent="0.3">
      <c r="C24" s="131" t="s">
        <v>255</v>
      </c>
      <c r="D24" s="131"/>
      <c r="E24" s="131"/>
      <c r="F24" s="131"/>
      <c r="G24" s="131"/>
      <c r="H24" s="131"/>
    </row>
    <row r="25" spans="2:8" ht="18.75" customHeight="1" thickBot="1" x14ac:dyDescent="0.35"/>
    <row r="26" spans="2:8" ht="18.45" customHeight="1" thickBot="1" x14ac:dyDescent="0.35">
      <c r="C26" s="124" t="s">
        <v>154</v>
      </c>
      <c r="D26" s="125"/>
      <c r="E26" s="125"/>
      <c r="F26" s="125"/>
      <c r="G26" s="125"/>
      <c r="H26" s="126"/>
    </row>
    <row r="27" spans="2:8" ht="19.5" customHeight="1" thickBot="1" x14ac:dyDescent="0.35"/>
    <row r="28" spans="2:8" ht="18.45" customHeight="1" thickBot="1" x14ac:dyDescent="0.35">
      <c r="C28" s="124" t="s">
        <v>155</v>
      </c>
      <c r="D28" s="125"/>
      <c r="E28" s="125"/>
      <c r="F28" s="125"/>
      <c r="G28" s="125"/>
      <c r="H28" s="126"/>
    </row>
    <row r="29" spans="2:8" ht="19.5" customHeight="1" x14ac:dyDescent="0.3"/>
    <row r="30" spans="2:8" ht="12.45" customHeight="1" x14ac:dyDescent="0.3"/>
    <row r="31" spans="2:8" ht="12.45" customHeight="1" x14ac:dyDescent="0.3"/>
    <row r="32" spans="2:8" ht="12.45" customHeight="1" x14ac:dyDescent="0.3"/>
    <row r="33" spans="3:8" ht="12.45" customHeight="1" x14ac:dyDescent="0.3">
      <c r="C33" s="20"/>
      <c r="D33" s="20"/>
      <c r="E33" s="20"/>
      <c r="F33" s="20"/>
      <c r="G33" s="20"/>
      <c r="H33" s="20"/>
    </row>
    <row r="34" spans="3:8" ht="12.45" customHeight="1" x14ac:dyDescent="0.3"/>
    <row r="35" spans="3:8" ht="12.45" customHeight="1" x14ac:dyDescent="0.3"/>
  </sheetData>
  <mergeCells count="10">
    <mergeCell ref="D18:H18"/>
    <mergeCell ref="C24:H24"/>
    <mergeCell ref="C26:H26"/>
    <mergeCell ref="C28:H28"/>
    <mergeCell ref="D2:E2"/>
    <mergeCell ref="D3:E3"/>
    <mergeCell ref="D6:H6"/>
    <mergeCell ref="C14:H14"/>
    <mergeCell ref="D16:H16"/>
    <mergeCell ref="D17:H17"/>
  </mergeCells>
  <printOptions horizontalCentered="1"/>
  <pageMargins left="0.7" right="0.7" top="0.75" bottom="0.75" header="0.3" footer="0.3"/>
  <pageSetup paperSize="9" fitToHeight="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pageSetUpPr fitToPage="1"/>
  </sheetPr>
  <dimension ref="B2:H97"/>
  <sheetViews>
    <sheetView showGridLines="0" showRowColHeaders="0" topLeftCell="A85" workbookViewId="0">
      <selection activeCell="C39" sqref="C39:H39"/>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269</v>
      </c>
      <c r="E3" s="132"/>
      <c r="F3" s="2"/>
    </row>
    <row r="4" spans="3:8" ht="13.05" customHeight="1" x14ac:dyDescent="0.3">
      <c r="C4" s="86" t="s">
        <v>4</v>
      </c>
      <c r="D4" s="1" t="s">
        <v>390</v>
      </c>
      <c r="E4" s="1"/>
      <c r="F4" s="2"/>
    </row>
    <row r="5" spans="3:8" ht="12.45" customHeight="1" x14ac:dyDescent="0.3"/>
    <row r="6" spans="3:8" ht="144.75" customHeight="1" x14ac:dyDescent="0.3">
      <c r="C6" s="101" t="s">
        <v>6</v>
      </c>
      <c r="D6" s="133" t="s">
        <v>391</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22875.200000000001</v>
      </c>
      <c r="E9" s="3">
        <v>-20</v>
      </c>
      <c r="F9" s="4">
        <v>22855.200000000001</v>
      </c>
      <c r="H9" s="5">
        <v>321.64</v>
      </c>
    </row>
    <row r="10" spans="3:8" ht="7.5" customHeight="1" x14ac:dyDescent="0.3">
      <c r="C10" s="88"/>
      <c r="F10" s="6"/>
      <c r="H10" s="7"/>
    </row>
    <row r="11" spans="3:8" ht="12.75" customHeight="1" thickBot="1" x14ac:dyDescent="0.35">
      <c r="C11" s="89" t="s">
        <v>13</v>
      </c>
      <c r="D11" s="8"/>
      <c r="E11" s="9"/>
      <c r="F11" s="10">
        <v>-500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392</v>
      </c>
      <c r="E17" s="118"/>
      <c r="F17" s="118"/>
      <c r="G17" s="118"/>
      <c r="H17" s="119"/>
    </row>
    <row r="18" spans="2:8" ht="205.5" customHeight="1" thickBot="1" x14ac:dyDescent="0.35">
      <c r="C18" s="96" t="s">
        <v>20</v>
      </c>
      <c r="D18" s="117" t="s">
        <v>393</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104.69</v>
      </c>
      <c r="D21" s="16">
        <v>5838.8</v>
      </c>
      <c r="E21" s="16">
        <v>1930.1</v>
      </c>
      <c r="F21" s="16">
        <v>7768.9</v>
      </c>
      <c r="G21" s="16">
        <v>-20</v>
      </c>
      <c r="H21" s="17">
        <v>7748.9</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394</v>
      </c>
      <c r="E24" s="118"/>
      <c r="F24" s="118"/>
      <c r="G24" s="118"/>
      <c r="H24" s="119"/>
    </row>
    <row r="25" spans="2:8" ht="160.05000000000001" customHeight="1" thickBot="1" x14ac:dyDescent="0.35">
      <c r="C25" s="96" t="s">
        <v>20</v>
      </c>
      <c r="D25" s="117" t="s">
        <v>395</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101.31</v>
      </c>
      <c r="D28" s="16">
        <v>5854.6</v>
      </c>
      <c r="E28" s="16">
        <v>956.1</v>
      </c>
      <c r="F28" s="16">
        <v>6810.7000000000007</v>
      </c>
      <c r="G28" s="16">
        <v>0</v>
      </c>
      <c r="H28" s="17">
        <v>6810.7000000000007</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396</v>
      </c>
      <c r="E31" s="118"/>
      <c r="F31" s="118"/>
      <c r="G31" s="118"/>
      <c r="H31" s="119"/>
    </row>
    <row r="32" spans="2:8" ht="160.05000000000001" customHeight="1" thickBot="1" x14ac:dyDescent="0.35">
      <c r="C32" s="96" t="s">
        <v>20</v>
      </c>
      <c r="D32" s="117" t="s">
        <v>395</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115.64</v>
      </c>
      <c r="D35" s="16">
        <v>6312.5</v>
      </c>
      <c r="E35" s="16">
        <v>1983.1</v>
      </c>
      <c r="F35" s="16">
        <v>8295.6</v>
      </c>
      <c r="G35" s="16">
        <v>0</v>
      </c>
      <c r="H35" s="17">
        <v>8295.6</v>
      </c>
    </row>
    <row r="36" spans="2:8" ht="12.45" customHeight="1" x14ac:dyDescent="0.3"/>
    <row r="37" spans="2:8" ht="12.45" customHeight="1" x14ac:dyDescent="0.3"/>
    <row r="38" spans="2:8" ht="8.25" customHeight="1" x14ac:dyDescent="0.3"/>
    <row r="39" spans="2:8" ht="18" customHeight="1" x14ac:dyDescent="0.3">
      <c r="C39" s="131" t="s">
        <v>58</v>
      </c>
      <c r="D39" s="131"/>
      <c r="E39" s="131"/>
      <c r="F39" s="131"/>
      <c r="G39" s="131"/>
      <c r="H39" s="131"/>
    </row>
    <row r="40" spans="2:8" ht="18.75" customHeight="1" thickBot="1" x14ac:dyDescent="0.35"/>
    <row r="41" spans="2:8" ht="19.95" customHeight="1" thickBot="1" x14ac:dyDescent="0.35">
      <c r="C41" s="102" t="s">
        <v>16</v>
      </c>
      <c r="D41" s="120" t="s">
        <v>59</v>
      </c>
      <c r="E41" s="121"/>
      <c r="F41" s="122"/>
      <c r="G41" s="122"/>
      <c r="H41" s="123"/>
    </row>
    <row r="42" spans="2:8" ht="19.95" customHeight="1" thickBot="1" x14ac:dyDescent="0.35">
      <c r="C42" s="103" t="s">
        <v>18</v>
      </c>
      <c r="D42" s="117" t="s">
        <v>60</v>
      </c>
      <c r="E42" s="118"/>
      <c r="F42" s="118"/>
      <c r="G42" s="118"/>
      <c r="H42" s="119"/>
    </row>
    <row r="43" spans="2:8" ht="19.95" customHeight="1" thickBot="1" x14ac:dyDescent="0.35">
      <c r="C43" s="103" t="s">
        <v>20</v>
      </c>
      <c r="D43" s="117" t="s">
        <v>397</v>
      </c>
      <c r="E43" s="118"/>
      <c r="F43" s="118"/>
      <c r="G43" s="118"/>
      <c r="H43" s="119"/>
    </row>
    <row r="44" spans="2:8" ht="12.45" customHeight="1" x14ac:dyDescent="0.3">
      <c r="C44" s="127"/>
      <c r="D44" s="128"/>
      <c r="E44" s="128"/>
      <c r="F44" s="129"/>
      <c r="G44" s="129"/>
      <c r="H44" s="130"/>
    </row>
    <row r="45" spans="2:8" ht="5.25" customHeight="1" x14ac:dyDescent="0.3">
      <c r="C45" s="12"/>
      <c r="H45" s="13"/>
    </row>
    <row r="46" spans="2:8" ht="25.35" customHeight="1" thickBot="1" x14ac:dyDescent="0.35">
      <c r="B46" s="14"/>
      <c r="C46" s="104" t="s">
        <v>22</v>
      </c>
      <c r="D46" s="105" t="s">
        <v>23</v>
      </c>
      <c r="E46" s="105" t="s">
        <v>24</v>
      </c>
      <c r="F46" s="106" t="s">
        <v>8</v>
      </c>
      <c r="G46" s="105" t="s">
        <v>9</v>
      </c>
      <c r="H46" s="107" t="s">
        <v>10</v>
      </c>
    </row>
    <row r="47" spans="2:8" ht="19.95" customHeight="1" thickBot="1" x14ac:dyDescent="0.35">
      <c r="C47" s="15">
        <v>0</v>
      </c>
      <c r="D47" s="18">
        <v>167</v>
      </c>
      <c r="E47" s="18">
        <v>0</v>
      </c>
      <c r="F47" s="18">
        <v>167</v>
      </c>
      <c r="G47" s="18">
        <v>0</v>
      </c>
      <c r="H47" s="19">
        <v>167</v>
      </c>
    </row>
    <row r="48" spans="2:8" ht="13.05" customHeight="1" thickBot="1" x14ac:dyDescent="0.35"/>
    <row r="49" spans="2:8" ht="19.95" customHeight="1" thickBot="1" x14ac:dyDescent="0.35">
      <c r="C49" s="102" t="s">
        <v>16</v>
      </c>
      <c r="D49" s="120" t="s">
        <v>62</v>
      </c>
      <c r="E49" s="121"/>
      <c r="F49" s="122"/>
      <c r="G49" s="122"/>
      <c r="H49" s="123"/>
    </row>
    <row r="50" spans="2:8" ht="19.95" customHeight="1" thickBot="1" x14ac:dyDescent="0.35">
      <c r="C50" s="103" t="s">
        <v>18</v>
      </c>
      <c r="D50" s="117" t="s">
        <v>60</v>
      </c>
      <c r="E50" s="118"/>
      <c r="F50" s="118"/>
      <c r="G50" s="118"/>
      <c r="H50" s="119"/>
    </row>
    <row r="51" spans="2:8" ht="19.95" customHeight="1" thickBot="1" x14ac:dyDescent="0.35">
      <c r="C51" s="103" t="s">
        <v>20</v>
      </c>
      <c r="D51" s="117" t="s">
        <v>398</v>
      </c>
      <c r="E51" s="118"/>
      <c r="F51" s="118"/>
      <c r="G51" s="118"/>
      <c r="H51" s="119"/>
    </row>
    <row r="52" spans="2:8" ht="12.45" customHeight="1" x14ac:dyDescent="0.3">
      <c r="C52" s="127"/>
      <c r="D52" s="128"/>
      <c r="E52" s="128"/>
      <c r="F52" s="129"/>
      <c r="G52" s="129"/>
      <c r="H52" s="130"/>
    </row>
    <row r="53" spans="2:8" ht="5.25" customHeight="1" x14ac:dyDescent="0.3">
      <c r="C53" s="12"/>
      <c r="H53" s="13"/>
    </row>
    <row r="54" spans="2:8" ht="25.35" customHeight="1" thickBot="1" x14ac:dyDescent="0.35">
      <c r="B54" s="14"/>
      <c r="C54" s="104" t="s">
        <v>22</v>
      </c>
      <c r="D54" s="105" t="s">
        <v>23</v>
      </c>
      <c r="E54" s="105" t="s">
        <v>24</v>
      </c>
      <c r="F54" s="106" t="s">
        <v>8</v>
      </c>
      <c r="G54" s="105" t="s">
        <v>9</v>
      </c>
      <c r="H54" s="107" t="s">
        <v>10</v>
      </c>
    </row>
    <row r="55" spans="2:8" ht="19.95" customHeight="1" thickBot="1" x14ac:dyDescent="0.35">
      <c r="C55" s="15"/>
      <c r="D55" s="18">
        <v>171</v>
      </c>
      <c r="E55" s="18">
        <v>0</v>
      </c>
      <c r="F55" s="18">
        <v>171</v>
      </c>
      <c r="G55" s="18">
        <v>0</v>
      </c>
      <c r="H55" s="19">
        <v>171</v>
      </c>
    </row>
    <row r="56" spans="2:8" ht="13.05" customHeight="1" thickBot="1" x14ac:dyDescent="0.35"/>
    <row r="57" spans="2:8" ht="19.95" customHeight="1" thickBot="1" x14ac:dyDescent="0.35">
      <c r="C57" s="102" t="s">
        <v>16</v>
      </c>
      <c r="D57" s="120" t="s">
        <v>65</v>
      </c>
      <c r="E57" s="121"/>
      <c r="F57" s="122"/>
      <c r="G57" s="122"/>
      <c r="H57" s="123"/>
    </row>
    <row r="58" spans="2:8" ht="19.95" customHeight="1" thickBot="1" x14ac:dyDescent="0.35">
      <c r="C58" s="103" t="s">
        <v>18</v>
      </c>
      <c r="D58" s="117" t="s">
        <v>60</v>
      </c>
      <c r="E58" s="118"/>
      <c r="F58" s="118"/>
      <c r="G58" s="118"/>
      <c r="H58" s="119"/>
    </row>
    <row r="59" spans="2:8" ht="19.95" customHeight="1" thickBot="1" x14ac:dyDescent="0.35">
      <c r="C59" s="103" t="s">
        <v>20</v>
      </c>
      <c r="D59" s="117" t="s">
        <v>399</v>
      </c>
      <c r="E59" s="118"/>
      <c r="F59" s="118"/>
      <c r="G59" s="118"/>
      <c r="H59" s="119"/>
    </row>
    <row r="60" spans="2:8" ht="12.45" customHeight="1" x14ac:dyDescent="0.3">
      <c r="C60" s="127"/>
      <c r="D60" s="128"/>
      <c r="E60" s="128"/>
      <c r="F60" s="129"/>
      <c r="G60" s="129"/>
      <c r="H60" s="130"/>
    </row>
    <row r="61" spans="2:8" ht="5.25" customHeight="1" x14ac:dyDescent="0.3">
      <c r="C61" s="12"/>
      <c r="H61" s="13"/>
    </row>
    <row r="62" spans="2:8" ht="25.35" customHeight="1" thickBot="1" x14ac:dyDescent="0.35">
      <c r="B62" s="14"/>
      <c r="C62" s="104" t="s">
        <v>22</v>
      </c>
      <c r="D62" s="105" t="s">
        <v>23</v>
      </c>
      <c r="E62" s="105" t="s">
        <v>24</v>
      </c>
      <c r="F62" s="106" t="s">
        <v>8</v>
      </c>
      <c r="G62" s="105" t="s">
        <v>9</v>
      </c>
      <c r="H62" s="107" t="s">
        <v>10</v>
      </c>
    </row>
    <row r="63" spans="2:8" ht="19.95" customHeight="1" thickBot="1" x14ac:dyDescent="0.35">
      <c r="C63" s="15"/>
      <c r="D63" s="18">
        <v>183</v>
      </c>
      <c r="E63" s="18">
        <v>0</v>
      </c>
      <c r="F63" s="18">
        <v>183</v>
      </c>
      <c r="G63" s="18">
        <v>0</v>
      </c>
      <c r="H63" s="19">
        <v>183</v>
      </c>
    </row>
    <row r="64" spans="2:8" ht="13.05" customHeight="1" thickBot="1" x14ac:dyDescent="0.35"/>
    <row r="65" spans="2:8" ht="19.95" customHeight="1" thickBot="1" x14ac:dyDescent="0.35">
      <c r="C65" s="102" t="s">
        <v>16</v>
      </c>
      <c r="D65" s="120" t="s">
        <v>67</v>
      </c>
      <c r="E65" s="121"/>
      <c r="F65" s="122"/>
      <c r="G65" s="122"/>
      <c r="H65" s="123"/>
    </row>
    <row r="66" spans="2:8" ht="19.95" customHeight="1" thickBot="1" x14ac:dyDescent="0.35">
      <c r="C66" s="103" t="s">
        <v>18</v>
      </c>
      <c r="D66" s="117" t="s">
        <v>63</v>
      </c>
      <c r="E66" s="118"/>
      <c r="F66" s="118"/>
      <c r="G66" s="118"/>
      <c r="H66" s="119"/>
    </row>
    <row r="67" spans="2:8" ht="19.95" customHeight="1" thickBot="1" x14ac:dyDescent="0.35">
      <c r="C67" s="103" t="s">
        <v>20</v>
      </c>
      <c r="D67" s="117" t="s">
        <v>400</v>
      </c>
      <c r="E67" s="118"/>
      <c r="F67" s="118"/>
      <c r="G67" s="118"/>
      <c r="H67" s="119"/>
    </row>
    <row r="68" spans="2:8" ht="12.45" customHeight="1" x14ac:dyDescent="0.3">
      <c r="C68" s="127"/>
      <c r="D68" s="128"/>
      <c r="E68" s="128"/>
      <c r="F68" s="129"/>
      <c r="G68" s="129"/>
      <c r="H68" s="130"/>
    </row>
    <row r="69" spans="2:8" ht="5.25" customHeight="1" x14ac:dyDescent="0.3">
      <c r="C69" s="12"/>
      <c r="H69" s="13"/>
    </row>
    <row r="70" spans="2:8" ht="25.35" customHeight="1" thickBot="1" x14ac:dyDescent="0.35">
      <c r="B70" s="14"/>
      <c r="C70" s="104" t="s">
        <v>22</v>
      </c>
      <c r="D70" s="105" t="s">
        <v>23</v>
      </c>
      <c r="E70" s="105" t="s">
        <v>24</v>
      </c>
      <c r="F70" s="106" t="s">
        <v>8</v>
      </c>
      <c r="G70" s="105" t="s">
        <v>9</v>
      </c>
      <c r="H70" s="107" t="s">
        <v>10</v>
      </c>
    </row>
    <row r="71" spans="2:8" ht="19.95" customHeight="1" thickBot="1" x14ac:dyDescent="0.35">
      <c r="C71" s="15"/>
      <c r="D71" s="18">
        <v>0</v>
      </c>
      <c r="E71" s="18">
        <v>1000</v>
      </c>
      <c r="F71" s="18">
        <v>1000</v>
      </c>
      <c r="G71" s="18">
        <v>0</v>
      </c>
      <c r="H71" s="19">
        <v>1000</v>
      </c>
    </row>
    <row r="72" spans="2:8" ht="13.05" customHeight="1" thickBot="1" x14ac:dyDescent="0.35"/>
    <row r="73" spans="2:8" ht="19.95" customHeight="1" thickBot="1" x14ac:dyDescent="0.35">
      <c r="C73" s="102" t="s">
        <v>16</v>
      </c>
      <c r="D73" s="120" t="s">
        <v>69</v>
      </c>
      <c r="E73" s="121"/>
      <c r="F73" s="122"/>
      <c r="G73" s="122"/>
      <c r="H73" s="123"/>
    </row>
    <row r="74" spans="2:8" ht="19.95" customHeight="1" thickBot="1" x14ac:dyDescent="0.35">
      <c r="C74" s="103" t="s">
        <v>18</v>
      </c>
      <c r="D74" s="117" t="s">
        <v>60</v>
      </c>
      <c r="E74" s="118"/>
      <c r="F74" s="118"/>
      <c r="G74" s="118"/>
      <c r="H74" s="119"/>
    </row>
    <row r="75" spans="2:8" ht="19.95" customHeight="1" thickBot="1" x14ac:dyDescent="0.35">
      <c r="C75" s="103" t="s">
        <v>20</v>
      </c>
      <c r="D75" s="117" t="s">
        <v>401</v>
      </c>
      <c r="E75" s="118"/>
      <c r="F75" s="118"/>
      <c r="G75" s="118"/>
      <c r="H75" s="119"/>
    </row>
    <row r="76" spans="2:8" ht="12.45" customHeight="1" x14ac:dyDescent="0.3">
      <c r="C76" s="127"/>
      <c r="D76" s="128"/>
      <c r="E76" s="128"/>
      <c r="F76" s="129"/>
      <c r="G76" s="129"/>
      <c r="H76" s="130"/>
    </row>
    <row r="77" spans="2:8" ht="5.25" customHeight="1" x14ac:dyDescent="0.3">
      <c r="C77" s="12"/>
      <c r="H77" s="13"/>
    </row>
    <row r="78" spans="2:8" ht="25.35" customHeight="1" thickBot="1" x14ac:dyDescent="0.35">
      <c r="B78" s="14"/>
      <c r="C78" s="104" t="s">
        <v>22</v>
      </c>
      <c r="D78" s="105" t="s">
        <v>23</v>
      </c>
      <c r="E78" s="105" t="s">
        <v>24</v>
      </c>
      <c r="F78" s="106" t="s">
        <v>8</v>
      </c>
      <c r="G78" s="105" t="s">
        <v>9</v>
      </c>
      <c r="H78" s="107" t="s">
        <v>10</v>
      </c>
    </row>
    <row r="79" spans="2:8" ht="19.95" customHeight="1" thickBot="1" x14ac:dyDescent="0.35">
      <c r="C79" s="15">
        <v>0</v>
      </c>
      <c r="D79" s="18">
        <v>0</v>
      </c>
      <c r="E79" s="18">
        <v>9</v>
      </c>
      <c r="F79" s="18">
        <v>9</v>
      </c>
      <c r="G79" s="18">
        <v>0</v>
      </c>
      <c r="H79" s="19">
        <v>9</v>
      </c>
    </row>
    <row r="80" spans="2:8" ht="13.05" customHeight="1" thickBot="1" x14ac:dyDescent="0.35"/>
    <row r="81" spans="2:8" ht="18.45" customHeight="1" thickBot="1" x14ac:dyDescent="0.35">
      <c r="C81" s="124" t="s">
        <v>75</v>
      </c>
      <c r="D81" s="125"/>
      <c r="E81" s="125"/>
      <c r="F81" s="125"/>
      <c r="G81" s="125"/>
      <c r="H81" s="126"/>
    </row>
    <row r="82" spans="2:8" ht="19.5" customHeight="1" thickBot="1" x14ac:dyDescent="0.35"/>
    <row r="83" spans="2:8" ht="19.95" customHeight="1" thickBot="1" x14ac:dyDescent="0.35">
      <c r="C83" s="111" t="s">
        <v>16</v>
      </c>
      <c r="D83" s="120" t="s">
        <v>76</v>
      </c>
      <c r="E83" s="121"/>
      <c r="F83" s="122"/>
      <c r="G83" s="122"/>
      <c r="H83" s="123"/>
    </row>
    <row r="84" spans="2:8" ht="19.95" customHeight="1" thickBot="1" x14ac:dyDescent="0.35">
      <c r="C84" s="112" t="s">
        <v>18</v>
      </c>
      <c r="D84" s="117" t="s">
        <v>1066</v>
      </c>
      <c r="E84" s="118"/>
      <c r="F84" s="118"/>
      <c r="G84" s="118"/>
      <c r="H84" s="119"/>
    </row>
    <row r="85" spans="2:8" ht="160.05000000000001" customHeight="1" thickBot="1" x14ac:dyDescent="0.35">
      <c r="C85" s="112" t="s">
        <v>20</v>
      </c>
      <c r="D85" s="117" t="s">
        <v>402</v>
      </c>
      <c r="E85" s="118"/>
      <c r="F85" s="118"/>
      <c r="G85" s="118"/>
      <c r="H85" s="119"/>
    </row>
    <row r="86" spans="2:8" ht="5.25" customHeight="1" x14ac:dyDescent="0.3">
      <c r="C86" s="12"/>
      <c r="H86" s="13"/>
    </row>
    <row r="87" spans="2:8" ht="25.35" customHeight="1" thickBot="1" x14ac:dyDescent="0.35">
      <c r="B87" s="14"/>
      <c r="C87" s="113" t="s">
        <v>22</v>
      </c>
      <c r="D87" s="114" t="s">
        <v>23</v>
      </c>
      <c r="E87" s="114" t="s">
        <v>24</v>
      </c>
      <c r="F87" s="115" t="s">
        <v>8</v>
      </c>
      <c r="G87" s="114" t="s">
        <v>9</v>
      </c>
      <c r="H87" s="116" t="s">
        <v>10</v>
      </c>
    </row>
    <row r="88" spans="2:8" ht="19.95" customHeight="1" thickBot="1" x14ac:dyDescent="0.35">
      <c r="C88" s="15">
        <v>0</v>
      </c>
      <c r="D88" s="16">
        <v>0</v>
      </c>
      <c r="E88" s="16">
        <v>-500</v>
      </c>
      <c r="F88" s="16">
        <v>-500</v>
      </c>
      <c r="G88" s="16">
        <v>0</v>
      </c>
      <c r="H88" s="17">
        <v>-500</v>
      </c>
    </row>
    <row r="89" spans="2:8" ht="13.05" customHeight="1" thickBot="1" x14ac:dyDescent="0.35"/>
    <row r="90" spans="2:8" ht="18.45" customHeight="1" thickBot="1" x14ac:dyDescent="0.35">
      <c r="C90" s="124" t="s">
        <v>155</v>
      </c>
      <c r="D90" s="125"/>
      <c r="E90" s="125"/>
      <c r="F90" s="125"/>
      <c r="G90" s="125"/>
      <c r="H90" s="126"/>
    </row>
    <row r="91" spans="2:8" ht="19.5" customHeight="1" x14ac:dyDescent="0.3"/>
    <row r="92" spans="2:8" ht="12.45" customHeight="1" x14ac:dyDescent="0.3"/>
    <row r="93" spans="2:8" ht="12.45" customHeight="1" x14ac:dyDescent="0.3"/>
    <row r="94" spans="2:8" ht="12.45" customHeight="1" x14ac:dyDescent="0.3"/>
    <row r="95" spans="2:8" ht="12.45" customHeight="1" x14ac:dyDescent="0.3">
      <c r="C95" s="20"/>
      <c r="D95" s="20"/>
      <c r="E95" s="20"/>
      <c r="F95" s="20"/>
      <c r="G95" s="20"/>
      <c r="H95" s="20"/>
    </row>
    <row r="96" spans="2:8" ht="12.45" customHeight="1" x14ac:dyDescent="0.3"/>
    <row r="97" ht="12.45" customHeight="1" x14ac:dyDescent="0.3"/>
  </sheetData>
  <mergeCells count="44">
    <mergeCell ref="D31:H31"/>
    <mergeCell ref="D2:E2"/>
    <mergeCell ref="D3:E3"/>
    <mergeCell ref="D6:H6"/>
    <mergeCell ref="C14:H14"/>
    <mergeCell ref="D16:H16"/>
    <mergeCell ref="D17:H17"/>
    <mergeCell ref="D18:H18"/>
    <mergeCell ref="D23:H23"/>
    <mergeCell ref="D24:H24"/>
    <mergeCell ref="D25:H25"/>
    <mergeCell ref="D30:H30"/>
    <mergeCell ref="D57:H57"/>
    <mergeCell ref="D32:H32"/>
    <mergeCell ref="C39:H39"/>
    <mergeCell ref="D41:H41"/>
    <mergeCell ref="D42:H42"/>
    <mergeCell ref="D43:H43"/>
    <mergeCell ref="C44:E44"/>
    <mergeCell ref="F44:H44"/>
    <mergeCell ref="D49:H49"/>
    <mergeCell ref="D50:H50"/>
    <mergeCell ref="D51:H51"/>
    <mergeCell ref="C52:E52"/>
    <mergeCell ref="F52:H52"/>
    <mergeCell ref="D75:H75"/>
    <mergeCell ref="D58:H58"/>
    <mergeCell ref="D59:H59"/>
    <mergeCell ref="C60:E60"/>
    <mergeCell ref="F60:H60"/>
    <mergeCell ref="D65:H65"/>
    <mergeCell ref="D66:H66"/>
    <mergeCell ref="D67:H67"/>
    <mergeCell ref="C68:E68"/>
    <mergeCell ref="F68:H68"/>
    <mergeCell ref="D73:H73"/>
    <mergeCell ref="D74:H74"/>
    <mergeCell ref="C90:H90"/>
    <mergeCell ref="C76:E76"/>
    <mergeCell ref="F76:H76"/>
    <mergeCell ref="C81:H81"/>
    <mergeCell ref="D83:H83"/>
    <mergeCell ref="D84:H84"/>
    <mergeCell ref="D85:H85"/>
  </mergeCells>
  <printOptions horizontalCentered="1"/>
  <pageMargins left="0.7" right="0.7" top="0.75" bottom="0.75" header="0.3" footer="0.3"/>
  <pageSetup paperSize="9" scale="64" fitToHeight="0"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8">
    <pageSetUpPr fitToPage="1"/>
  </sheetPr>
  <dimension ref="B2:H90"/>
  <sheetViews>
    <sheetView showGridLines="0" showRowColHeaders="0" topLeftCell="A78" workbookViewId="0">
      <selection activeCell="C67" sqref="C67:H74"/>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269</v>
      </c>
      <c r="E3" s="132"/>
      <c r="F3" s="2"/>
    </row>
    <row r="4" spans="3:8" ht="13.05" customHeight="1" x14ac:dyDescent="0.3">
      <c r="C4" s="86" t="s">
        <v>4</v>
      </c>
      <c r="D4" s="1" t="s">
        <v>415</v>
      </c>
      <c r="E4" s="1"/>
      <c r="F4" s="2"/>
    </row>
    <row r="5" spans="3:8" ht="12.45" customHeight="1" x14ac:dyDescent="0.3"/>
    <row r="6" spans="3:8" ht="144.75" customHeight="1" x14ac:dyDescent="0.3">
      <c r="C6" s="101" t="s">
        <v>6</v>
      </c>
      <c r="D6" s="133" t="s">
        <v>1067</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56584.2</v>
      </c>
      <c r="E9" s="3">
        <v>-22955</v>
      </c>
      <c r="F9" s="4">
        <v>33629.199999999997</v>
      </c>
      <c r="H9" s="5">
        <v>0</v>
      </c>
    </row>
    <row r="10" spans="3:8" ht="7.5" customHeight="1" x14ac:dyDescent="0.3">
      <c r="C10" s="88"/>
      <c r="F10" s="6"/>
      <c r="H10" s="7"/>
    </row>
    <row r="11" spans="3:8" ht="12.75" customHeight="1" thickBot="1" x14ac:dyDescent="0.35">
      <c r="C11" s="89" t="s">
        <v>13</v>
      </c>
      <c r="D11" s="8"/>
      <c r="E11" s="9"/>
      <c r="F11" s="10">
        <v>-6281</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416</v>
      </c>
      <c r="E17" s="118"/>
      <c r="F17" s="118"/>
      <c r="G17" s="118"/>
      <c r="H17" s="119"/>
    </row>
    <row r="18" spans="2:8" ht="120" customHeight="1" thickBot="1" x14ac:dyDescent="0.35">
      <c r="C18" s="96" t="s">
        <v>20</v>
      </c>
      <c r="D18" s="117" t="s">
        <v>417</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v>0</v>
      </c>
      <c r="E21" s="16">
        <v>56584.2</v>
      </c>
      <c r="F21" s="16">
        <v>56584.2</v>
      </c>
      <c r="G21" s="16">
        <v>-22955</v>
      </c>
      <c r="H21" s="17">
        <v>33629.199999999997</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2"/>
      <c r="G27" s="122"/>
      <c r="H27" s="123"/>
    </row>
    <row r="28" spans="2:8" ht="19.95" customHeight="1" thickBot="1" x14ac:dyDescent="0.35">
      <c r="C28" s="103" t="s">
        <v>18</v>
      </c>
      <c r="D28" s="117" t="s">
        <v>63</v>
      </c>
      <c r="E28" s="118"/>
      <c r="F28" s="118"/>
      <c r="G28" s="118"/>
      <c r="H28" s="119"/>
    </row>
    <row r="29" spans="2:8" ht="19.95" customHeight="1" thickBot="1" x14ac:dyDescent="0.35">
      <c r="C29" s="103" t="s">
        <v>20</v>
      </c>
      <c r="D29" s="117" t="s">
        <v>418</v>
      </c>
      <c r="E29" s="118"/>
      <c r="F29" s="118"/>
      <c r="G29" s="118"/>
      <c r="H29" s="119"/>
    </row>
    <row r="30" spans="2:8" ht="12.45" customHeight="1" x14ac:dyDescent="0.3">
      <c r="C30" s="127"/>
      <c r="D30" s="128"/>
      <c r="E30" s="128"/>
      <c r="F30" s="129"/>
      <c r="G30" s="129"/>
      <c r="H30" s="130"/>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2:8" ht="19.95" customHeight="1" thickBot="1" x14ac:dyDescent="0.35">
      <c r="C33" s="15">
        <v>0</v>
      </c>
      <c r="D33" s="18">
        <v>0</v>
      </c>
      <c r="E33" s="18">
        <v>1764</v>
      </c>
      <c r="F33" s="18">
        <v>1764</v>
      </c>
      <c r="G33" s="18">
        <v>0</v>
      </c>
      <c r="H33" s="19">
        <v>1764</v>
      </c>
    </row>
    <row r="34" spans="2:8" ht="13.05" customHeight="1" thickBot="1" x14ac:dyDescent="0.35"/>
    <row r="35" spans="2:8" ht="19.95" customHeight="1" thickBot="1" x14ac:dyDescent="0.35">
      <c r="C35" s="102" t="s">
        <v>16</v>
      </c>
      <c r="D35" s="120" t="s">
        <v>62</v>
      </c>
      <c r="E35" s="121"/>
      <c r="F35" s="122"/>
      <c r="G35" s="122"/>
      <c r="H35" s="123"/>
    </row>
    <row r="36" spans="2:8" ht="19.95" customHeight="1" thickBot="1" x14ac:dyDescent="0.35">
      <c r="C36" s="103" t="s">
        <v>18</v>
      </c>
      <c r="D36" s="117" t="s">
        <v>60</v>
      </c>
      <c r="E36" s="118"/>
      <c r="F36" s="118"/>
      <c r="G36" s="118"/>
      <c r="H36" s="119"/>
    </row>
    <row r="37" spans="2:8" ht="19.95" customHeight="1" thickBot="1" x14ac:dyDescent="0.35">
      <c r="C37" s="103" t="s">
        <v>20</v>
      </c>
      <c r="D37" s="117" t="s">
        <v>419</v>
      </c>
      <c r="E37" s="118"/>
      <c r="F37" s="118"/>
      <c r="G37" s="118"/>
      <c r="H37" s="119"/>
    </row>
    <row r="38" spans="2:8" ht="12.45" customHeight="1" x14ac:dyDescent="0.3">
      <c r="C38" s="127"/>
      <c r="D38" s="128"/>
      <c r="E38" s="128"/>
      <c r="F38" s="129"/>
      <c r="G38" s="129"/>
      <c r="H38" s="130"/>
    </row>
    <row r="39" spans="2:8" ht="5.25" customHeight="1" x14ac:dyDescent="0.3">
      <c r="C39" s="12"/>
      <c r="H39" s="13"/>
    </row>
    <row r="40" spans="2:8" ht="25.35" customHeight="1" thickBot="1" x14ac:dyDescent="0.35">
      <c r="B40" s="14"/>
      <c r="C40" s="104" t="s">
        <v>22</v>
      </c>
      <c r="D40" s="105" t="s">
        <v>23</v>
      </c>
      <c r="E40" s="105" t="s">
        <v>24</v>
      </c>
      <c r="F40" s="106" t="s">
        <v>8</v>
      </c>
      <c r="G40" s="105" t="s">
        <v>9</v>
      </c>
      <c r="H40" s="107" t="s">
        <v>10</v>
      </c>
    </row>
    <row r="41" spans="2:8" ht="19.95" customHeight="1" thickBot="1" x14ac:dyDescent="0.35">
      <c r="C41" s="15"/>
      <c r="D41" s="18">
        <v>0</v>
      </c>
      <c r="E41" s="18">
        <v>464</v>
      </c>
      <c r="F41" s="18">
        <v>464</v>
      </c>
      <c r="G41" s="18">
        <v>0</v>
      </c>
      <c r="H41" s="19">
        <v>464</v>
      </c>
    </row>
    <row r="42" spans="2:8" ht="13.05" customHeight="1" thickBot="1" x14ac:dyDescent="0.35"/>
    <row r="43" spans="2:8" ht="19.95" customHeight="1" thickBot="1" x14ac:dyDescent="0.35">
      <c r="C43" s="102" t="s">
        <v>16</v>
      </c>
      <c r="D43" s="120" t="s">
        <v>65</v>
      </c>
      <c r="E43" s="121"/>
      <c r="F43" s="122"/>
      <c r="G43" s="122"/>
      <c r="H43" s="123"/>
    </row>
    <row r="44" spans="2:8" ht="19.95" customHeight="1" thickBot="1" x14ac:dyDescent="0.35">
      <c r="C44" s="103" t="s">
        <v>18</v>
      </c>
      <c r="D44" s="117" t="s">
        <v>60</v>
      </c>
      <c r="E44" s="118"/>
      <c r="F44" s="118"/>
      <c r="G44" s="118"/>
      <c r="H44" s="119"/>
    </row>
    <row r="45" spans="2:8" ht="19.95" customHeight="1" thickBot="1" x14ac:dyDescent="0.35">
      <c r="C45" s="103" t="s">
        <v>20</v>
      </c>
      <c r="D45" s="117" t="s">
        <v>420</v>
      </c>
      <c r="E45" s="118"/>
      <c r="F45" s="118"/>
      <c r="G45" s="118"/>
      <c r="H45" s="119"/>
    </row>
    <row r="46" spans="2:8" ht="12.45" customHeight="1" x14ac:dyDescent="0.3">
      <c r="C46" s="127"/>
      <c r="D46" s="128"/>
      <c r="E46" s="128"/>
      <c r="F46" s="129"/>
      <c r="G46" s="129"/>
      <c r="H46" s="130"/>
    </row>
    <row r="47" spans="2:8" ht="5.25" customHeight="1" x14ac:dyDescent="0.3">
      <c r="C47" s="12"/>
      <c r="H47" s="13"/>
    </row>
    <row r="48" spans="2:8" ht="25.35" customHeight="1" thickBot="1" x14ac:dyDescent="0.35">
      <c r="B48" s="14"/>
      <c r="C48" s="104" t="s">
        <v>22</v>
      </c>
      <c r="D48" s="105" t="s">
        <v>23</v>
      </c>
      <c r="E48" s="105" t="s">
        <v>24</v>
      </c>
      <c r="F48" s="106" t="s">
        <v>8</v>
      </c>
      <c r="G48" s="105" t="s">
        <v>9</v>
      </c>
      <c r="H48" s="107" t="s">
        <v>10</v>
      </c>
    </row>
    <row r="49" spans="2:8" ht="19.95" customHeight="1" thickBot="1" x14ac:dyDescent="0.35">
      <c r="C49" s="15"/>
      <c r="D49" s="18">
        <v>0</v>
      </c>
      <c r="E49" s="18">
        <v>775</v>
      </c>
      <c r="F49" s="18">
        <v>775</v>
      </c>
      <c r="G49" s="18">
        <v>0</v>
      </c>
      <c r="H49" s="19">
        <v>775</v>
      </c>
    </row>
    <row r="50" spans="2:8" ht="13.05" customHeight="1" thickBot="1" x14ac:dyDescent="0.35"/>
    <row r="51" spans="2:8" ht="19.95" customHeight="1" thickBot="1" x14ac:dyDescent="0.35">
      <c r="C51" s="102" t="s">
        <v>16</v>
      </c>
      <c r="D51" s="120" t="s">
        <v>67</v>
      </c>
      <c r="E51" s="121"/>
      <c r="F51" s="122"/>
      <c r="G51" s="122"/>
      <c r="H51" s="123"/>
    </row>
    <row r="52" spans="2:8" ht="19.95" customHeight="1" thickBot="1" x14ac:dyDescent="0.35">
      <c r="C52" s="103" t="s">
        <v>18</v>
      </c>
      <c r="D52" s="117" t="s">
        <v>63</v>
      </c>
      <c r="E52" s="118"/>
      <c r="F52" s="118"/>
      <c r="G52" s="118"/>
      <c r="H52" s="119"/>
    </row>
    <row r="53" spans="2:8" ht="19.95" customHeight="1" thickBot="1" x14ac:dyDescent="0.35">
      <c r="C53" s="103" t="s">
        <v>20</v>
      </c>
      <c r="D53" s="117" t="s">
        <v>421</v>
      </c>
      <c r="E53" s="118"/>
      <c r="F53" s="118"/>
      <c r="G53" s="118"/>
      <c r="H53" s="119"/>
    </row>
    <row r="54" spans="2:8" ht="12.45" customHeight="1" x14ac:dyDescent="0.3">
      <c r="C54" s="127"/>
      <c r="D54" s="128"/>
      <c r="E54" s="128"/>
      <c r="F54" s="129"/>
      <c r="G54" s="129"/>
      <c r="H54" s="130"/>
    </row>
    <row r="55" spans="2:8" ht="5.25" customHeight="1" x14ac:dyDescent="0.3">
      <c r="C55" s="12"/>
      <c r="H55" s="13"/>
    </row>
    <row r="56" spans="2:8" ht="25.35" customHeight="1" thickBot="1" x14ac:dyDescent="0.35">
      <c r="B56" s="14"/>
      <c r="C56" s="104" t="s">
        <v>22</v>
      </c>
      <c r="D56" s="105" t="s">
        <v>23</v>
      </c>
      <c r="E56" s="105" t="s">
        <v>24</v>
      </c>
      <c r="F56" s="106" t="s">
        <v>8</v>
      </c>
      <c r="G56" s="105" t="s">
        <v>9</v>
      </c>
      <c r="H56" s="107" t="s">
        <v>10</v>
      </c>
    </row>
    <row r="57" spans="2:8" ht="19.95" customHeight="1" thickBot="1" x14ac:dyDescent="0.35">
      <c r="C57" s="15"/>
      <c r="D57" s="18">
        <v>0</v>
      </c>
      <c r="E57" s="18">
        <v>2600</v>
      </c>
      <c r="F57" s="18">
        <v>2600</v>
      </c>
      <c r="G57" s="18">
        <v>0</v>
      </c>
      <c r="H57" s="19">
        <v>2600</v>
      </c>
    </row>
    <row r="58" spans="2:8" ht="13.05" customHeight="1" thickBot="1" x14ac:dyDescent="0.35"/>
    <row r="59" spans="2:8" ht="19.95" customHeight="1" thickBot="1" x14ac:dyDescent="0.35">
      <c r="C59" s="102" t="s">
        <v>16</v>
      </c>
      <c r="D59" s="120" t="s">
        <v>69</v>
      </c>
      <c r="E59" s="121"/>
      <c r="F59" s="122"/>
      <c r="G59" s="122"/>
      <c r="H59" s="123"/>
    </row>
    <row r="60" spans="2:8" ht="19.95" customHeight="1" thickBot="1" x14ac:dyDescent="0.35">
      <c r="C60" s="103" t="s">
        <v>18</v>
      </c>
      <c r="D60" s="117" t="s">
        <v>63</v>
      </c>
      <c r="E60" s="118"/>
      <c r="F60" s="118"/>
      <c r="G60" s="118"/>
      <c r="H60" s="119"/>
    </row>
    <row r="61" spans="2:8" ht="79.95" customHeight="1" thickBot="1" x14ac:dyDescent="0.35">
      <c r="C61" s="103" t="s">
        <v>20</v>
      </c>
      <c r="D61" s="117" t="s">
        <v>422</v>
      </c>
      <c r="E61" s="118"/>
      <c r="F61" s="118"/>
      <c r="G61" s="118"/>
      <c r="H61" s="119"/>
    </row>
    <row r="62" spans="2:8" ht="12.45" customHeight="1" x14ac:dyDescent="0.3">
      <c r="C62" s="127"/>
      <c r="D62" s="128"/>
      <c r="E62" s="128"/>
      <c r="F62" s="129"/>
      <c r="G62" s="129"/>
      <c r="H62" s="130"/>
    </row>
    <row r="63" spans="2:8" ht="5.25" customHeight="1" x14ac:dyDescent="0.3">
      <c r="C63" s="12"/>
      <c r="H63" s="13"/>
    </row>
    <row r="64" spans="2:8" ht="25.35" customHeight="1" thickBot="1" x14ac:dyDescent="0.35">
      <c r="B64" s="14"/>
      <c r="C64" s="104" t="s">
        <v>22</v>
      </c>
      <c r="D64" s="105" t="s">
        <v>23</v>
      </c>
      <c r="E64" s="105" t="s">
        <v>24</v>
      </c>
      <c r="F64" s="106" t="s">
        <v>8</v>
      </c>
      <c r="G64" s="105" t="s">
        <v>9</v>
      </c>
      <c r="H64" s="107" t="s">
        <v>10</v>
      </c>
    </row>
    <row r="65" spans="2:8" ht="19.95" customHeight="1" thickBot="1" x14ac:dyDescent="0.35">
      <c r="C65" s="15">
        <v>0</v>
      </c>
      <c r="D65" s="18">
        <v>0</v>
      </c>
      <c r="E65" s="18">
        <v>2000</v>
      </c>
      <c r="F65" s="18">
        <v>2000</v>
      </c>
      <c r="G65" s="18">
        <v>0</v>
      </c>
      <c r="H65" s="19">
        <v>2000</v>
      </c>
    </row>
    <row r="66" spans="2:8" ht="13.05" customHeight="1" thickBot="1" x14ac:dyDescent="0.35"/>
    <row r="67" spans="2:8" ht="18.45" customHeight="1" thickBot="1" x14ac:dyDescent="0.35">
      <c r="C67" s="124" t="s">
        <v>75</v>
      </c>
      <c r="D67" s="125"/>
      <c r="E67" s="125"/>
      <c r="F67" s="125"/>
      <c r="G67" s="125"/>
      <c r="H67" s="126"/>
    </row>
    <row r="68" spans="2:8" ht="19.5" customHeight="1" thickBot="1" x14ac:dyDescent="0.35"/>
    <row r="69" spans="2:8" ht="19.95" customHeight="1" thickBot="1" x14ac:dyDescent="0.35">
      <c r="C69" s="111" t="s">
        <v>16</v>
      </c>
      <c r="D69" s="120" t="s">
        <v>76</v>
      </c>
      <c r="E69" s="121"/>
      <c r="F69" s="122"/>
      <c r="G69" s="122"/>
      <c r="H69" s="123"/>
    </row>
    <row r="70" spans="2:8" ht="19.95" customHeight="1" thickBot="1" x14ac:dyDescent="0.35">
      <c r="C70" s="112" t="s">
        <v>18</v>
      </c>
      <c r="D70" s="117" t="s">
        <v>423</v>
      </c>
      <c r="E70" s="118"/>
      <c r="F70" s="118"/>
      <c r="G70" s="118"/>
      <c r="H70" s="119"/>
    </row>
    <row r="71" spans="2:8" ht="19.95" customHeight="1" thickBot="1" x14ac:dyDescent="0.35">
      <c r="C71" s="112" t="s">
        <v>20</v>
      </c>
      <c r="D71" s="117" t="s">
        <v>424</v>
      </c>
      <c r="E71" s="118"/>
      <c r="F71" s="118"/>
      <c r="G71" s="118"/>
      <c r="H71" s="119"/>
    </row>
    <row r="72" spans="2:8" ht="5.25" customHeight="1" x14ac:dyDescent="0.3">
      <c r="C72" s="12"/>
      <c r="H72" s="13"/>
    </row>
    <row r="73" spans="2:8" ht="25.35" customHeight="1" thickBot="1" x14ac:dyDescent="0.35">
      <c r="B73" s="14"/>
      <c r="C73" s="113" t="s">
        <v>22</v>
      </c>
      <c r="D73" s="114" t="s">
        <v>23</v>
      </c>
      <c r="E73" s="114" t="s">
        <v>24</v>
      </c>
      <c r="F73" s="115" t="s">
        <v>8</v>
      </c>
      <c r="G73" s="114" t="s">
        <v>9</v>
      </c>
      <c r="H73" s="116" t="s">
        <v>10</v>
      </c>
    </row>
    <row r="74" spans="2:8" ht="19.95" customHeight="1" thickBot="1" x14ac:dyDescent="0.35">
      <c r="C74" s="15">
        <v>0</v>
      </c>
      <c r="D74" s="16">
        <v>0</v>
      </c>
      <c r="E74" s="16">
        <v>-665</v>
      </c>
      <c r="F74" s="16">
        <v>-665</v>
      </c>
      <c r="G74" s="16">
        <v>0</v>
      </c>
      <c r="H74" s="17">
        <v>-665</v>
      </c>
    </row>
    <row r="75" spans="2:8" ht="13.05" customHeight="1" thickBot="1" x14ac:dyDescent="0.35"/>
    <row r="76" spans="2:8" ht="18.45" customHeight="1" thickBot="1" x14ac:dyDescent="0.35">
      <c r="C76" s="124" t="s">
        <v>88</v>
      </c>
      <c r="D76" s="125"/>
      <c r="E76" s="125"/>
      <c r="F76" s="125"/>
      <c r="G76" s="125"/>
      <c r="H76" s="126"/>
    </row>
    <row r="77" spans="2:8" ht="19.5" customHeight="1" thickBot="1" x14ac:dyDescent="0.35"/>
    <row r="78" spans="2:8" ht="19.95" customHeight="1" thickBot="1" x14ac:dyDescent="0.35">
      <c r="C78" s="111" t="s">
        <v>16</v>
      </c>
      <c r="D78" s="120" t="s">
        <v>89</v>
      </c>
      <c r="E78" s="121"/>
      <c r="F78" s="122"/>
      <c r="G78" s="122"/>
      <c r="H78" s="123"/>
    </row>
    <row r="79" spans="2:8" ht="19.95" customHeight="1" thickBot="1" x14ac:dyDescent="0.35">
      <c r="C79" s="112" t="s">
        <v>18</v>
      </c>
      <c r="D79" s="117" t="s">
        <v>425</v>
      </c>
      <c r="E79" s="118"/>
      <c r="F79" s="118"/>
      <c r="G79" s="118"/>
      <c r="H79" s="119"/>
    </row>
    <row r="80" spans="2:8" ht="19.95" customHeight="1" thickBot="1" x14ac:dyDescent="0.35">
      <c r="C80" s="112" t="s">
        <v>20</v>
      </c>
      <c r="D80" s="117" t="s">
        <v>426</v>
      </c>
      <c r="E80" s="118"/>
      <c r="F80" s="118"/>
      <c r="G80" s="118"/>
      <c r="H80" s="119"/>
    </row>
    <row r="81" spans="2:8" ht="5.25" customHeight="1" x14ac:dyDescent="0.3">
      <c r="C81" s="12"/>
      <c r="H81" s="13"/>
    </row>
    <row r="82" spans="2:8" ht="25.35" customHeight="1" thickBot="1" x14ac:dyDescent="0.35">
      <c r="B82" s="14"/>
      <c r="C82" s="113" t="s">
        <v>22</v>
      </c>
      <c r="D82" s="114" t="s">
        <v>23</v>
      </c>
      <c r="E82" s="114" t="s">
        <v>24</v>
      </c>
      <c r="F82" s="115" t="s">
        <v>8</v>
      </c>
      <c r="G82" s="114" t="s">
        <v>9</v>
      </c>
      <c r="H82" s="116" t="s">
        <v>10</v>
      </c>
    </row>
    <row r="83" spans="2:8" ht="19.95" customHeight="1" thickBot="1" x14ac:dyDescent="0.35">
      <c r="C83" s="15">
        <v>0</v>
      </c>
      <c r="D83" s="16">
        <v>0</v>
      </c>
      <c r="E83" s="16">
        <v>0</v>
      </c>
      <c r="F83" s="16">
        <v>0</v>
      </c>
      <c r="G83" s="16">
        <v>-5616</v>
      </c>
      <c r="H83" s="17">
        <v>-5616</v>
      </c>
    </row>
    <row r="84" spans="2:8" ht="12.45" customHeight="1" x14ac:dyDescent="0.3"/>
    <row r="85" spans="2:8" ht="12.45" customHeight="1" x14ac:dyDescent="0.3"/>
    <row r="86" spans="2:8" ht="12.45" customHeight="1" x14ac:dyDescent="0.3"/>
    <row r="87" spans="2:8" ht="12.45" customHeight="1" x14ac:dyDescent="0.3"/>
    <row r="88" spans="2:8" ht="12.45" customHeight="1" x14ac:dyDescent="0.3">
      <c r="C88" s="20"/>
      <c r="D88" s="20"/>
      <c r="E88" s="20"/>
      <c r="F88" s="20"/>
      <c r="G88" s="20"/>
      <c r="H88" s="20"/>
    </row>
    <row r="89" spans="2:8" ht="12.45" customHeight="1" x14ac:dyDescent="0.3"/>
    <row r="90" spans="2:8" ht="12.45" customHeight="1" x14ac:dyDescent="0.3"/>
  </sheetData>
  <mergeCells count="41">
    <mergeCell ref="D17:H17"/>
    <mergeCell ref="D2:E2"/>
    <mergeCell ref="D3:E3"/>
    <mergeCell ref="D6:H6"/>
    <mergeCell ref="C14:H14"/>
    <mergeCell ref="D16:H16"/>
    <mergeCell ref="D43:H43"/>
    <mergeCell ref="D18:H18"/>
    <mergeCell ref="C25:H25"/>
    <mergeCell ref="D27:H27"/>
    <mergeCell ref="D28:H28"/>
    <mergeCell ref="D29:H29"/>
    <mergeCell ref="C30:E30"/>
    <mergeCell ref="F30:H30"/>
    <mergeCell ref="D35:H35"/>
    <mergeCell ref="D36:H36"/>
    <mergeCell ref="D37:H37"/>
    <mergeCell ref="C38:E38"/>
    <mergeCell ref="F38:H38"/>
    <mergeCell ref="D61:H61"/>
    <mergeCell ref="D44:H44"/>
    <mergeCell ref="D45:H45"/>
    <mergeCell ref="C46:E46"/>
    <mergeCell ref="F46:H46"/>
    <mergeCell ref="D51:H51"/>
    <mergeCell ref="D52:H52"/>
    <mergeCell ref="D53:H53"/>
    <mergeCell ref="C54:E54"/>
    <mergeCell ref="F54:H54"/>
    <mergeCell ref="D59:H59"/>
    <mergeCell ref="D60:H60"/>
    <mergeCell ref="C76:H76"/>
    <mergeCell ref="D78:H78"/>
    <mergeCell ref="D79:H79"/>
    <mergeCell ref="D80:H80"/>
    <mergeCell ref="C62:E62"/>
    <mergeCell ref="F62:H62"/>
    <mergeCell ref="C67:H67"/>
    <mergeCell ref="D69:H69"/>
    <mergeCell ref="D70:H70"/>
    <mergeCell ref="D71:H71"/>
  </mergeCells>
  <printOptions horizontalCentered="1"/>
  <pageMargins left="0.7" right="0.7" top="0.75" bottom="0.75" header="0.3" footer="0.3"/>
  <pageSetup paperSize="9" scale="64" fitToHeight="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9">
    <pageSetUpPr fitToPage="1"/>
  </sheetPr>
  <dimension ref="B2:H116"/>
  <sheetViews>
    <sheetView showGridLines="0" showRowColHeaders="0" topLeftCell="A16" workbookViewId="0">
      <selection activeCell="C58" sqref="C58:H63"/>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246</v>
      </c>
      <c r="E3" s="132"/>
      <c r="F3" s="2"/>
    </row>
    <row r="4" spans="3:8" ht="13.05" customHeight="1" x14ac:dyDescent="0.3">
      <c r="C4" s="86" t="s">
        <v>4</v>
      </c>
      <c r="D4" s="1" t="s">
        <v>347</v>
      </c>
      <c r="E4" s="1"/>
      <c r="F4" s="2"/>
    </row>
    <row r="5" spans="3:8" ht="12.45" customHeight="1" x14ac:dyDescent="0.3"/>
    <row r="6" spans="3:8" ht="144.75" customHeight="1" x14ac:dyDescent="0.3">
      <c r="C6" s="101" t="s">
        <v>6</v>
      </c>
      <c r="D6" s="133" t="s">
        <v>348</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100480.20000000001</v>
      </c>
      <c r="E9" s="3">
        <v>-84536.099999999991</v>
      </c>
      <c r="F9" s="4">
        <v>15944.10000000002</v>
      </c>
      <c r="H9" s="5">
        <v>9.94</v>
      </c>
    </row>
    <row r="10" spans="3:8" ht="7.5" customHeight="1" x14ac:dyDescent="0.3">
      <c r="C10" s="88"/>
      <c r="F10" s="6"/>
      <c r="H10" s="7"/>
    </row>
    <row r="11" spans="3:8" ht="12.75" customHeight="1" thickBot="1" x14ac:dyDescent="0.35">
      <c r="C11" s="89" t="s">
        <v>13</v>
      </c>
      <c r="D11" s="8"/>
      <c r="E11" s="9"/>
      <c r="F11" s="10">
        <v>-2181</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349</v>
      </c>
      <c r="E17" s="118"/>
      <c r="F17" s="118"/>
      <c r="G17" s="118"/>
      <c r="H17" s="119"/>
    </row>
    <row r="18" spans="2:8" ht="19.95" customHeight="1" thickBot="1" x14ac:dyDescent="0.35">
      <c r="C18" s="96" t="s">
        <v>20</v>
      </c>
      <c r="D18" s="117" t="s">
        <v>350</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c r="E21" s="16">
        <v>389</v>
      </c>
      <c r="F21" s="16">
        <v>389</v>
      </c>
      <c r="G21" s="16">
        <v>-389</v>
      </c>
      <c r="H21" s="17">
        <v>0</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351</v>
      </c>
      <c r="E24" s="118"/>
      <c r="F24" s="118"/>
      <c r="G24" s="118"/>
      <c r="H24" s="119"/>
    </row>
    <row r="25" spans="2:8" ht="180" customHeight="1" thickBot="1" x14ac:dyDescent="0.35">
      <c r="C25" s="96" t="s">
        <v>20</v>
      </c>
      <c r="D25" s="117" t="s">
        <v>352</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9.94</v>
      </c>
      <c r="D28" s="16">
        <v>501.8</v>
      </c>
      <c r="E28" s="16">
        <v>35308.699999999997</v>
      </c>
      <c r="F28" s="16">
        <v>35810.5</v>
      </c>
      <c r="G28" s="16">
        <v>-20373.3</v>
      </c>
      <c r="H28" s="17">
        <v>15437.2</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353</v>
      </c>
      <c r="E31" s="118"/>
      <c r="F31" s="118"/>
      <c r="G31" s="118"/>
      <c r="H31" s="119"/>
    </row>
    <row r="32" spans="2:8" ht="40.049999999999997" customHeight="1" thickBot="1" x14ac:dyDescent="0.35">
      <c r="C32" s="96" t="s">
        <v>20</v>
      </c>
      <c r="D32" s="117" t="s">
        <v>354</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0</v>
      </c>
      <c r="D35" s="16">
        <v>13.3</v>
      </c>
      <c r="E35" s="16">
        <v>56629.599999999999</v>
      </c>
      <c r="F35" s="16">
        <v>56642.9</v>
      </c>
      <c r="G35" s="16">
        <v>-56642.9</v>
      </c>
      <c r="H35" s="17">
        <v>0</v>
      </c>
    </row>
    <row r="36" spans="2:8" ht="13.05" customHeight="1" thickBot="1" x14ac:dyDescent="0.35"/>
    <row r="37" spans="2:8" ht="19.95" customHeight="1" thickBot="1" x14ac:dyDescent="0.35">
      <c r="C37" s="95" t="s">
        <v>16</v>
      </c>
      <c r="D37" s="120" t="s">
        <v>102</v>
      </c>
      <c r="E37" s="121"/>
      <c r="F37" s="121"/>
      <c r="G37" s="121"/>
      <c r="H37" s="139"/>
    </row>
    <row r="38" spans="2:8" ht="19.95" customHeight="1" thickBot="1" x14ac:dyDescent="0.35">
      <c r="C38" s="96" t="s">
        <v>18</v>
      </c>
      <c r="D38" s="117" t="s">
        <v>355</v>
      </c>
      <c r="E38" s="118"/>
      <c r="F38" s="118"/>
      <c r="G38" s="118"/>
      <c r="H38" s="119"/>
    </row>
    <row r="39" spans="2:8" ht="19.95" customHeight="1" thickBot="1" x14ac:dyDescent="0.35">
      <c r="C39" s="96" t="s">
        <v>20</v>
      </c>
      <c r="D39" s="117" t="s">
        <v>356</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0</v>
      </c>
      <c r="D42" s="16"/>
      <c r="E42" s="16">
        <v>1610</v>
      </c>
      <c r="F42" s="16">
        <v>1610</v>
      </c>
      <c r="G42" s="16">
        <v>-1610</v>
      </c>
      <c r="H42" s="17">
        <v>0</v>
      </c>
    </row>
    <row r="43" spans="2:8" ht="13.05" customHeight="1" thickBot="1" x14ac:dyDescent="0.35"/>
    <row r="44" spans="2:8" ht="19.95" customHeight="1" thickBot="1" x14ac:dyDescent="0.35">
      <c r="C44" s="95" t="s">
        <v>16</v>
      </c>
      <c r="D44" s="120" t="s">
        <v>31</v>
      </c>
      <c r="E44" s="121"/>
      <c r="F44" s="121"/>
      <c r="G44" s="121"/>
      <c r="H44" s="139"/>
    </row>
    <row r="45" spans="2:8" ht="19.95" customHeight="1" thickBot="1" x14ac:dyDescent="0.35">
      <c r="C45" s="96" t="s">
        <v>18</v>
      </c>
      <c r="D45" s="117" t="s">
        <v>357</v>
      </c>
      <c r="E45" s="118"/>
      <c r="F45" s="118"/>
      <c r="G45" s="118"/>
      <c r="H45" s="119"/>
    </row>
    <row r="46" spans="2:8" ht="19.95" customHeight="1" thickBot="1" x14ac:dyDescent="0.35">
      <c r="C46" s="96" t="s">
        <v>20</v>
      </c>
      <c r="D46" s="117" t="s">
        <v>358</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0</v>
      </c>
      <c r="D49" s="16">
        <v>8.4</v>
      </c>
      <c r="E49" s="16">
        <v>2593.1999999999998</v>
      </c>
      <c r="F49" s="16">
        <v>2601.6</v>
      </c>
      <c r="G49" s="16">
        <v>-301.7</v>
      </c>
      <c r="H49" s="17">
        <v>2299.9</v>
      </c>
    </row>
    <row r="50" spans="2:8" ht="13.05" customHeight="1" thickBot="1" x14ac:dyDescent="0.35"/>
    <row r="51" spans="2:8" ht="19.95" customHeight="1" thickBot="1" x14ac:dyDescent="0.35">
      <c r="C51" s="95" t="s">
        <v>16</v>
      </c>
      <c r="D51" s="120" t="s">
        <v>34</v>
      </c>
      <c r="E51" s="121"/>
      <c r="F51" s="121"/>
      <c r="G51" s="121"/>
      <c r="H51" s="139"/>
    </row>
    <row r="52" spans="2:8" ht="19.95" customHeight="1" thickBot="1" x14ac:dyDescent="0.35">
      <c r="C52" s="96" t="s">
        <v>18</v>
      </c>
      <c r="D52" s="117" t="s">
        <v>359</v>
      </c>
      <c r="E52" s="118"/>
      <c r="F52" s="118"/>
      <c r="G52" s="118"/>
      <c r="H52" s="119"/>
    </row>
    <row r="53" spans="2:8" ht="19.95" customHeight="1" thickBot="1" x14ac:dyDescent="0.35">
      <c r="C53" s="96" t="s">
        <v>20</v>
      </c>
      <c r="D53" s="117" t="s">
        <v>360</v>
      </c>
      <c r="E53" s="118"/>
      <c r="F53" s="118"/>
      <c r="G53" s="118"/>
      <c r="H53" s="119"/>
    </row>
    <row r="54" spans="2:8" ht="5.25" customHeight="1" x14ac:dyDescent="0.3">
      <c r="C54" s="12"/>
      <c r="H54" s="13"/>
    </row>
    <row r="55" spans="2:8" ht="25.35" customHeight="1" thickBot="1" x14ac:dyDescent="0.35">
      <c r="B55" s="14"/>
      <c r="C55" s="97" t="s">
        <v>22</v>
      </c>
      <c r="D55" s="98" t="s">
        <v>23</v>
      </c>
      <c r="E55" s="98" t="s">
        <v>24</v>
      </c>
      <c r="F55" s="99" t="s">
        <v>8</v>
      </c>
      <c r="G55" s="98" t="s">
        <v>9</v>
      </c>
      <c r="H55" s="100" t="s">
        <v>10</v>
      </c>
    </row>
    <row r="56" spans="2:8" ht="19.95" customHeight="1" thickBot="1" x14ac:dyDescent="0.35">
      <c r="C56" s="15">
        <v>0</v>
      </c>
      <c r="D56" s="16">
        <v>152.1</v>
      </c>
      <c r="E56" s="16">
        <v>1804</v>
      </c>
      <c r="F56" s="16">
        <v>1956.1</v>
      </c>
      <c r="G56" s="16">
        <v>-4564.2</v>
      </c>
      <c r="H56" s="17">
        <v>-2608.1</v>
      </c>
    </row>
    <row r="57" spans="2:8" ht="13.05" customHeight="1" thickBot="1" x14ac:dyDescent="0.35"/>
    <row r="58" spans="2:8" ht="19.95" customHeight="1" thickBot="1" x14ac:dyDescent="0.35">
      <c r="C58" s="95" t="s">
        <v>16</v>
      </c>
      <c r="D58" s="120" t="s">
        <v>151</v>
      </c>
      <c r="E58" s="121"/>
      <c r="F58" s="121"/>
      <c r="G58" s="121"/>
      <c r="H58" s="139"/>
    </row>
    <row r="59" spans="2:8" ht="19.95" customHeight="1" thickBot="1" x14ac:dyDescent="0.35">
      <c r="C59" s="96" t="s">
        <v>18</v>
      </c>
      <c r="D59" s="117" t="s">
        <v>361</v>
      </c>
      <c r="E59" s="118"/>
      <c r="F59" s="118"/>
      <c r="G59" s="118"/>
      <c r="H59" s="119"/>
    </row>
    <row r="60" spans="2:8" ht="19.95" customHeight="1" thickBot="1" x14ac:dyDescent="0.35">
      <c r="C60" s="96" t="s">
        <v>20</v>
      </c>
      <c r="D60" s="117" t="s">
        <v>362</v>
      </c>
      <c r="E60" s="118"/>
      <c r="F60" s="118"/>
      <c r="G60" s="118"/>
      <c r="H60" s="119"/>
    </row>
    <row r="61" spans="2:8" ht="5.25" customHeight="1" x14ac:dyDescent="0.3">
      <c r="C61" s="12"/>
      <c r="H61" s="13"/>
    </row>
    <row r="62" spans="2:8" ht="25.35" customHeight="1" thickBot="1" x14ac:dyDescent="0.35">
      <c r="B62" s="14"/>
      <c r="C62" s="97" t="s">
        <v>22</v>
      </c>
      <c r="D62" s="98" t="s">
        <v>23</v>
      </c>
      <c r="E62" s="98" t="s">
        <v>24</v>
      </c>
      <c r="F62" s="99" t="s">
        <v>8</v>
      </c>
      <c r="G62" s="98" t="s">
        <v>9</v>
      </c>
      <c r="H62" s="100" t="s">
        <v>10</v>
      </c>
    </row>
    <row r="63" spans="2:8" ht="19.95" customHeight="1" thickBot="1" x14ac:dyDescent="0.35">
      <c r="C63" s="15">
        <v>0</v>
      </c>
      <c r="D63" s="16">
        <v>1468.9</v>
      </c>
      <c r="E63" s="16">
        <v>1.2</v>
      </c>
      <c r="F63" s="16">
        <v>1470.1000000000001</v>
      </c>
      <c r="G63" s="16">
        <v>-655</v>
      </c>
      <c r="H63" s="17">
        <v>815.10000000000014</v>
      </c>
    </row>
    <row r="64" spans="2:8" ht="12.45" customHeight="1" x14ac:dyDescent="0.3"/>
    <row r="65" spans="2:8" ht="12.45" customHeight="1" x14ac:dyDescent="0.3"/>
    <row r="66" spans="2:8" ht="8.25" customHeight="1" x14ac:dyDescent="0.3"/>
    <row r="67" spans="2:8" ht="18" customHeight="1" x14ac:dyDescent="0.3">
      <c r="C67" s="131" t="s">
        <v>58</v>
      </c>
      <c r="D67" s="131"/>
      <c r="E67" s="131"/>
      <c r="F67" s="131"/>
      <c r="G67" s="131"/>
      <c r="H67" s="131"/>
    </row>
    <row r="68" spans="2:8" ht="18.75" customHeight="1" thickBot="1" x14ac:dyDescent="0.35"/>
    <row r="69" spans="2:8" ht="19.95" customHeight="1" thickBot="1" x14ac:dyDescent="0.35">
      <c r="C69" s="102" t="s">
        <v>16</v>
      </c>
      <c r="D69" s="120" t="s">
        <v>59</v>
      </c>
      <c r="E69" s="121"/>
      <c r="F69" s="122"/>
      <c r="G69" s="122"/>
      <c r="H69" s="123"/>
    </row>
    <row r="70" spans="2:8" ht="19.95" customHeight="1" thickBot="1" x14ac:dyDescent="0.35">
      <c r="C70" s="103" t="s">
        <v>18</v>
      </c>
      <c r="D70" s="117" t="s">
        <v>60</v>
      </c>
      <c r="E70" s="118"/>
      <c r="F70" s="118"/>
      <c r="G70" s="118"/>
      <c r="H70" s="119"/>
    </row>
    <row r="71" spans="2:8" ht="19.95" customHeight="1" thickBot="1" x14ac:dyDescent="0.35">
      <c r="C71" s="103" t="s">
        <v>20</v>
      </c>
      <c r="D71" s="117" t="s">
        <v>363</v>
      </c>
      <c r="E71" s="118"/>
      <c r="F71" s="118"/>
      <c r="G71" s="118"/>
      <c r="H71" s="119"/>
    </row>
    <row r="72" spans="2:8" ht="12.45" customHeight="1" x14ac:dyDescent="0.3">
      <c r="C72" s="127"/>
      <c r="D72" s="128"/>
      <c r="E72" s="128"/>
      <c r="F72" s="129"/>
      <c r="G72" s="129"/>
      <c r="H72" s="130"/>
    </row>
    <row r="73" spans="2:8" ht="5.25" customHeight="1" x14ac:dyDescent="0.3">
      <c r="C73" s="12"/>
      <c r="H73" s="13"/>
    </row>
    <row r="74" spans="2:8" ht="25.35" customHeight="1" thickBot="1" x14ac:dyDescent="0.35">
      <c r="B74" s="14"/>
      <c r="C74" s="104" t="s">
        <v>22</v>
      </c>
      <c r="D74" s="105" t="s">
        <v>23</v>
      </c>
      <c r="E74" s="105" t="s">
        <v>24</v>
      </c>
      <c r="F74" s="106" t="s">
        <v>8</v>
      </c>
      <c r="G74" s="105" t="s">
        <v>9</v>
      </c>
      <c r="H74" s="107" t="s">
        <v>10</v>
      </c>
    </row>
    <row r="75" spans="2:8" ht="19.95" customHeight="1" thickBot="1" x14ac:dyDescent="0.35">
      <c r="C75" s="15">
        <v>0</v>
      </c>
      <c r="D75" s="18">
        <v>5</v>
      </c>
      <c r="E75" s="18">
        <v>0</v>
      </c>
      <c r="F75" s="18">
        <v>5</v>
      </c>
      <c r="G75" s="18">
        <v>0</v>
      </c>
      <c r="H75" s="19">
        <v>5</v>
      </c>
    </row>
    <row r="76" spans="2:8" ht="13.05" customHeight="1" thickBot="1" x14ac:dyDescent="0.35"/>
    <row r="77" spans="2:8" ht="19.95" customHeight="1" thickBot="1" x14ac:dyDescent="0.35">
      <c r="C77" s="102" t="s">
        <v>16</v>
      </c>
      <c r="D77" s="120" t="s">
        <v>62</v>
      </c>
      <c r="E77" s="121"/>
      <c r="F77" s="122"/>
      <c r="G77" s="122"/>
      <c r="H77" s="123"/>
    </row>
    <row r="78" spans="2:8" ht="19.95" customHeight="1" thickBot="1" x14ac:dyDescent="0.35">
      <c r="C78" s="103" t="s">
        <v>18</v>
      </c>
      <c r="D78" s="117" t="s">
        <v>63</v>
      </c>
      <c r="E78" s="118"/>
      <c r="F78" s="118"/>
      <c r="G78" s="118"/>
      <c r="H78" s="119"/>
    </row>
    <row r="79" spans="2:8" ht="19.95" customHeight="1" thickBot="1" x14ac:dyDescent="0.35">
      <c r="C79" s="103" t="s">
        <v>20</v>
      </c>
      <c r="D79" s="117" t="s">
        <v>364</v>
      </c>
      <c r="E79" s="118"/>
      <c r="F79" s="118"/>
      <c r="G79" s="118"/>
      <c r="H79" s="119"/>
    </row>
    <row r="80" spans="2:8" ht="12.45" customHeight="1" x14ac:dyDescent="0.3">
      <c r="C80" s="127"/>
      <c r="D80" s="128"/>
      <c r="E80" s="128"/>
      <c r="F80" s="129"/>
      <c r="G80" s="129"/>
      <c r="H80" s="130"/>
    </row>
    <row r="81" spans="2:8" ht="5.25" customHeight="1" x14ac:dyDescent="0.3">
      <c r="C81" s="12"/>
      <c r="H81" s="13"/>
    </row>
    <row r="82" spans="2:8" ht="25.35" customHeight="1" thickBot="1" x14ac:dyDescent="0.35">
      <c r="B82" s="14"/>
      <c r="C82" s="104" t="s">
        <v>22</v>
      </c>
      <c r="D82" s="105" t="s">
        <v>23</v>
      </c>
      <c r="E82" s="105" t="s">
        <v>24</v>
      </c>
      <c r="F82" s="106" t="s">
        <v>8</v>
      </c>
      <c r="G82" s="105" t="s">
        <v>9</v>
      </c>
      <c r="H82" s="107" t="s">
        <v>10</v>
      </c>
    </row>
    <row r="83" spans="2:8" ht="19.95" customHeight="1" thickBot="1" x14ac:dyDescent="0.35">
      <c r="C83" s="15"/>
      <c r="D83" s="18">
        <v>0</v>
      </c>
      <c r="E83" s="18">
        <v>6359</v>
      </c>
      <c r="F83" s="18">
        <v>6359</v>
      </c>
      <c r="G83" s="18">
        <v>0</v>
      </c>
      <c r="H83" s="19">
        <v>6359</v>
      </c>
    </row>
    <row r="84" spans="2:8" ht="13.05" customHeight="1" thickBot="1" x14ac:dyDescent="0.35"/>
    <row r="85" spans="2:8" ht="19.95" customHeight="1" thickBot="1" x14ac:dyDescent="0.35">
      <c r="C85" s="102" t="s">
        <v>16</v>
      </c>
      <c r="D85" s="120" t="s">
        <v>65</v>
      </c>
      <c r="E85" s="121"/>
      <c r="F85" s="122"/>
      <c r="G85" s="122"/>
      <c r="H85" s="123"/>
    </row>
    <row r="86" spans="2:8" ht="19.95" customHeight="1" thickBot="1" x14ac:dyDescent="0.35">
      <c r="C86" s="103" t="s">
        <v>18</v>
      </c>
      <c r="D86" s="117" t="s">
        <v>60</v>
      </c>
      <c r="E86" s="118"/>
      <c r="F86" s="118"/>
      <c r="G86" s="118"/>
      <c r="H86" s="119"/>
    </row>
    <row r="87" spans="2:8" ht="19.95" customHeight="1" thickBot="1" x14ac:dyDescent="0.35">
      <c r="C87" s="103" t="s">
        <v>20</v>
      </c>
      <c r="D87" s="117" t="s">
        <v>365</v>
      </c>
      <c r="E87" s="118"/>
      <c r="F87" s="118"/>
      <c r="G87" s="118"/>
      <c r="H87" s="119"/>
    </row>
    <row r="88" spans="2:8" ht="12.45" customHeight="1" x14ac:dyDescent="0.3">
      <c r="C88" s="127"/>
      <c r="D88" s="128"/>
      <c r="E88" s="128"/>
      <c r="F88" s="129"/>
      <c r="G88" s="129"/>
      <c r="H88" s="130"/>
    </row>
    <row r="89" spans="2:8" ht="5.25" customHeight="1" x14ac:dyDescent="0.3">
      <c r="C89" s="12"/>
      <c r="H89" s="13"/>
    </row>
    <row r="90" spans="2:8" ht="25.35" customHeight="1" thickBot="1" x14ac:dyDescent="0.35">
      <c r="B90" s="14"/>
      <c r="C90" s="104" t="s">
        <v>22</v>
      </c>
      <c r="D90" s="105" t="s">
        <v>23</v>
      </c>
      <c r="E90" s="105" t="s">
        <v>24</v>
      </c>
      <c r="F90" s="106" t="s">
        <v>8</v>
      </c>
      <c r="G90" s="105" t="s">
        <v>9</v>
      </c>
      <c r="H90" s="107" t="s">
        <v>10</v>
      </c>
    </row>
    <row r="91" spans="2:8" ht="19.95" customHeight="1" thickBot="1" x14ac:dyDescent="0.35">
      <c r="C91" s="15"/>
      <c r="D91" s="18">
        <v>0</v>
      </c>
      <c r="E91" s="18">
        <v>213</v>
      </c>
      <c r="F91" s="18">
        <v>213</v>
      </c>
      <c r="G91" s="18">
        <v>0</v>
      </c>
      <c r="H91" s="19">
        <v>213</v>
      </c>
    </row>
    <row r="92" spans="2:8" ht="13.05" customHeight="1" thickBot="1" x14ac:dyDescent="0.35"/>
    <row r="93" spans="2:8" ht="18.45" customHeight="1" thickBot="1" x14ac:dyDescent="0.35">
      <c r="C93" s="124" t="s">
        <v>75</v>
      </c>
      <c r="D93" s="125"/>
      <c r="E93" s="125"/>
      <c r="F93" s="125"/>
      <c r="G93" s="125"/>
      <c r="H93" s="126"/>
    </row>
    <row r="94" spans="2:8" ht="19.5" customHeight="1" thickBot="1" x14ac:dyDescent="0.35"/>
    <row r="95" spans="2:8" ht="19.95" customHeight="1" thickBot="1" x14ac:dyDescent="0.35">
      <c r="C95" s="111" t="s">
        <v>16</v>
      </c>
      <c r="D95" s="120" t="s">
        <v>76</v>
      </c>
      <c r="E95" s="121"/>
      <c r="F95" s="122"/>
      <c r="G95" s="122"/>
      <c r="H95" s="123"/>
    </row>
    <row r="96" spans="2:8" ht="19.95" customHeight="1" thickBot="1" x14ac:dyDescent="0.35">
      <c r="C96" s="112" t="s">
        <v>18</v>
      </c>
      <c r="D96" s="117" t="s">
        <v>366</v>
      </c>
      <c r="E96" s="118"/>
      <c r="F96" s="118"/>
      <c r="G96" s="118"/>
      <c r="H96" s="119"/>
    </row>
    <row r="97" spans="2:8" ht="19.95" customHeight="1" thickBot="1" x14ac:dyDescent="0.35">
      <c r="C97" s="112" t="s">
        <v>20</v>
      </c>
      <c r="D97" s="117" t="s">
        <v>367</v>
      </c>
      <c r="E97" s="118"/>
      <c r="F97" s="118"/>
      <c r="G97" s="118"/>
      <c r="H97" s="119"/>
    </row>
    <row r="98" spans="2:8" ht="5.25" customHeight="1" x14ac:dyDescent="0.3">
      <c r="C98" s="12"/>
      <c r="H98" s="13"/>
    </row>
    <row r="99" spans="2:8" ht="25.35" customHeight="1" thickBot="1" x14ac:dyDescent="0.35">
      <c r="B99" s="14"/>
      <c r="C99" s="113" t="s">
        <v>22</v>
      </c>
      <c r="D99" s="114" t="s">
        <v>23</v>
      </c>
      <c r="E99" s="114" t="s">
        <v>24</v>
      </c>
      <c r="F99" s="115" t="s">
        <v>8</v>
      </c>
      <c r="G99" s="114" t="s">
        <v>9</v>
      </c>
      <c r="H99" s="116" t="s">
        <v>10</v>
      </c>
    </row>
    <row r="100" spans="2:8" ht="19.95" customHeight="1" thickBot="1" x14ac:dyDescent="0.35">
      <c r="C100" s="15">
        <v>0</v>
      </c>
      <c r="D100" s="16">
        <v>0</v>
      </c>
      <c r="E100" s="16">
        <v>-1306</v>
      </c>
      <c r="F100" s="16">
        <v>-1306</v>
      </c>
      <c r="G100" s="16">
        <v>0</v>
      </c>
      <c r="H100" s="17">
        <v>-1306</v>
      </c>
    </row>
    <row r="101" spans="2:8" ht="13.05" customHeight="1" thickBot="1" x14ac:dyDescent="0.35"/>
    <row r="102" spans="2:8" ht="19.95" customHeight="1" thickBot="1" x14ac:dyDescent="0.35">
      <c r="C102" s="111" t="s">
        <v>16</v>
      </c>
      <c r="D102" s="120" t="s">
        <v>79</v>
      </c>
      <c r="E102" s="121"/>
      <c r="F102" s="122"/>
      <c r="G102" s="122"/>
      <c r="H102" s="123"/>
    </row>
    <row r="103" spans="2:8" ht="19.95" customHeight="1" thickBot="1" x14ac:dyDescent="0.35">
      <c r="C103" s="112" t="s">
        <v>18</v>
      </c>
      <c r="D103" s="117" t="s">
        <v>368</v>
      </c>
      <c r="E103" s="118"/>
      <c r="F103" s="118"/>
      <c r="G103" s="118"/>
      <c r="H103" s="119"/>
    </row>
    <row r="104" spans="2:8" ht="19.95" customHeight="1" thickBot="1" x14ac:dyDescent="0.35">
      <c r="C104" s="112" t="s">
        <v>20</v>
      </c>
      <c r="D104" s="117" t="s">
        <v>369</v>
      </c>
      <c r="E104" s="118"/>
      <c r="F104" s="118"/>
      <c r="G104" s="118"/>
      <c r="H104" s="119"/>
    </row>
    <row r="105" spans="2:8" ht="5.25" customHeight="1" x14ac:dyDescent="0.3">
      <c r="C105" s="12"/>
      <c r="H105" s="13"/>
    </row>
    <row r="106" spans="2:8" ht="25.35" customHeight="1" thickBot="1" x14ac:dyDescent="0.35">
      <c r="B106" s="14"/>
      <c r="C106" s="113" t="s">
        <v>22</v>
      </c>
      <c r="D106" s="114" t="s">
        <v>23</v>
      </c>
      <c r="E106" s="114" t="s">
        <v>24</v>
      </c>
      <c r="F106" s="115" t="s">
        <v>8</v>
      </c>
      <c r="G106" s="114" t="s">
        <v>9</v>
      </c>
      <c r="H106" s="116" t="s">
        <v>10</v>
      </c>
    </row>
    <row r="107" spans="2:8" ht="19.95" customHeight="1" thickBot="1" x14ac:dyDescent="0.35">
      <c r="C107" s="15">
        <v>0</v>
      </c>
      <c r="D107" s="16">
        <v>0</v>
      </c>
      <c r="E107" s="16">
        <v>-875</v>
      </c>
      <c r="F107" s="16">
        <v>-875</v>
      </c>
      <c r="G107" s="16">
        <v>0</v>
      </c>
      <c r="H107" s="17">
        <v>-875</v>
      </c>
    </row>
    <row r="108" spans="2:8" ht="13.05" customHeight="1" thickBot="1" x14ac:dyDescent="0.35"/>
    <row r="109" spans="2:8" ht="18.45" customHeight="1" thickBot="1" x14ac:dyDescent="0.35">
      <c r="C109" s="124" t="s">
        <v>155</v>
      </c>
      <c r="D109" s="125"/>
      <c r="E109" s="125"/>
      <c r="F109" s="125"/>
      <c r="G109" s="125"/>
      <c r="H109" s="126"/>
    </row>
    <row r="110" spans="2:8" ht="19.5" customHeight="1" x14ac:dyDescent="0.3"/>
    <row r="111" spans="2:8" ht="12.45" customHeight="1" x14ac:dyDescent="0.3"/>
    <row r="112" spans="2:8" ht="12.45" customHeight="1" x14ac:dyDescent="0.3"/>
    <row r="113" spans="3:8" ht="12.45" customHeight="1" x14ac:dyDescent="0.3"/>
    <row r="114" spans="3:8" ht="12.45" customHeight="1" x14ac:dyDescent="0.3">
      <c r="C114" s="20"/>
      <c r="D114" s="20"/>
      <c r="E114" s="20"/>
      <c r="F114" s="20"/>
      <c r="G114" s="20"/>
      <c r="H114" s="20"/>
    </row>
    <row r="115" spans="3:8" ht="12.45" customHeight="1" x14ac:dyDescent="0.3"/>
    <row r="116" spans="3:8" ht="12.45" customHeight="1" x14ac:dyDescent="0.3"/>
  </sheetData>
  <mergeCells count="49">
    <mergeCell ref="D31:H31"/>
    <mergeCell ref="D2:E2"/>
    <mergeCell ref="D3:E3"/>
    <mergeCell ref="D6:H6"/>
    <mergeCell ref="C14:H14"/>
    <mergeCell ref="D16:H16"/>
    <mergeCell ref="D17:H17"/>
    <mergeCell ref="D18:H18"/>
    <mergeCell ref="D23:H23"/>
    <mergeCell ref="D24:H24"/>
    <mergeCell ref="D25:H25"/>
    <mergeCell ref="D30:H30"/>
    <mergeCell ref="D59:H59"/>
    <mergeCell ref="D32:H32"/>
    <mergeCell ref="D37:H37"/>
    <mergeCell ref="D38:H38"/>
    <mergeCell ref="D39:H39"/>
    <mergeCell ref="D44:H44"/>
    <mergeCell ref="D45:H45"/>
    <mergeCell ref="D46:H46"/>
    <mergeCell ref="D51:H51"/>
    <mergeCell ref="D52:H52"/>
    <mergeCell ref="D53:H53"/>
    <mergeCell ref="D58:H58"/>
    <mergeCell ref="D85:H85"/>
    <mergeCell ref="D60:H60"/>
    <mergeCell ref="C67:H67"/>
    <mergeCell ref="D69:H69"/>
    <mergeCell ref="D70:H70"/>
    <mergeCell ref="D71:H71"/>
    <mergeCell ref="C72:E72"/>
    <mergeCell ref="F72:H72"/>
    <mergeCell ref="D77:H77"/>
    <mergeCell ref="D78:H78"/>
    <mergeCell ref="D79:H79"/>
    <mergeCell ref="C80:E80"/>
    <mergeCell ref="F80:H80"/>
    <mergeCell ref="C109:H109"/>
    <mergeCell ref="D86:H86"/>
    <mergeCell ref="D87:H87"/>
    <mergeCell ref="C88:E88"/>
    <mergeCell ref="F88:H88"/>
    <mergeCell ref="C93:H93"/>
    <mergeCell ref="D95:H95"/>
    <mergeCell ref="D96:H96"/>
    <mergeCell ref="D97:H97"/>
    <mergeCell ref="D102:H102"/>
    <mergeCell ref="D103:H103"/>
    <mergeCell ref="D104:H104"/>
  </mergeCells>
  <printOptions horizontalCentered="1"/>
  <pageMargins left="0.7" right="0.7" top="0.75" bottom="0.75" header="0.3" footer="0.3"/>
  <pageSetup paperSize="9" scale="64" fitToHeight="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0">
    <pageSetUpPr fitToPage="1"/>
  </sheetPr>
  <dimension ref="B2:H104"/>
  <sheetViews>
    <sheetView showGridLines="0" showRowColHeaders="0" topLeftCell="A95" workbookViewId="0">
      <selection activeCell="K46" sqref="K46"/>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269</v>
      </c>
      <c r="E3" s="132"/>
      <c r="F3" s="2"/>
    </row>
    <row r="4" spans="3:8" ht="13.05" customHeight="1" x14ac:dyDescent="0.3">
      <c r="C4" s="86" t="s">
        <v>4</v>
      </c>
      <c r="D4" s="1" t="s">
        <v>427</v>
      </c>
      <c r="E4" s="1"/>
      <c r="F4" s="2"/>
    </row>
    <row r="5" spans="3:8" ht="12.45" customHeight="1" x14ac:dyDescent="0.3"/>
    <row r="6" spans="3:8" ht="144.75" customHeight="1" x14ac:dyDescent="0.3">
      <c r="C6" s="101" t="s">
        <v>6</v>
      </c>
      <c r="D6" s="133" t="s">
        <v>1068</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14885.894</v>
      </c>
      <c r="E9" s="3">
        <v>-6872.8940000000002</v>
      </c>
      <c r="F9" s="4">
        <v>8013</v>
      </c>
      <c r="H9" s="5">
        <v>257.08000000000004</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428</v>
      </c>
      <c r="E17" s="118"/>
      <c r="F17" s="118"/>
      <c r="G17" s="118"/>
      <c r="H17" s="119"/>
    </row>
    <row r="18" spans="2:8" ht="79.95" customHeight="1" thickBot="1" x14ac:dyDescent="0.35">
      <c r="C18" s="96" t="s">
        <v>20</v>
      </c>
      <c r="D18" s="117" t="s">
        <v>429</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42.67</v>
      </c>
      <c r="D21" s="16">
        <v>2920.8</v>
      </c>
      <c r="E21" s="16">
        <v>5.2</v>
      </c>
      <c r="F21" s="16">
        <v>2926</v>
      </c>
      <c r="G21" s="16">
        <v>0</v>
      </c>
      <c r="H21" s="17">
        <v>2926</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430</v>
      </c>
      <c r="E24" s="118"/>
      <c r="F24" s="118"/>
      <c r="G24" s="118"/>
      <c r="H24" s="119"/>
    </row>
    <row r="25" spans="2:8" ht="79.95" customHeight="1" thickBot="1" x14ac:dyDescent="0.35">
      <c r="C25" s="96" t="s">
        <v>20</v>
      </c>
      <c r="D25" s="117" t="s">
        <v>431</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144.57</v>
      </c>
      <c r="D28" s="16">
        <v>6709.1</v>
      </c>
      <c r="E28" s="16">
        <v>386.2</v>
      </c>
      <c r="F28" s="16">
        <v>7095.3</v>
      </c>
      <c r="G28" s="16">
        <v>-3934.5</v>
      </c>
      <c r="H28" s="17">
        <v>3160.8</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432</v>
      </c>
      <c r="E31" s="118"/>
      <c r="F31" s="118"/>
      <c r="G31" s="118"/>
      <c r="H31" s="119"/>
    </row>
    <row r="32" spans="2:8" ht="60" customHeight="1" thickBot="1" x14ac:dyDescent="0.35">
      <c r="C32" s="96" t="s">
        <v>20</v>
      </c>
      <c r="D32" s="117" t="s">
        <v>433</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6.5</v>
      </c>
      <c r="D35" s="16">
        <v>568.29999999999995</v>
      </c>
      <c r="E35" s="16">
        <v>14.2</v>
      </c>
      <c r="F35" s="16">
        <v>582.5</v>
      </c>
      <c r="G35" s="16">
        <v>0</v>
      </c>
      <c r="H35" s="17">
        <v>582.5</v>
      </c>
    </row>
    <row r="36" spans="2:8" ht="13.05" customHeight="1" thickBot="1" x14ac:dyDescent="0.35"/>
    <row r="37" spans="2:8" ht="19.95" customHeight="1" thickBot="1" x14ac:dyDescent="0.35">
      <c r="C37" s="95" t="s">
        <v>16</v>
      </c>
      <c r="D37" s="120" t="s">
        <v>102</v>
      </c>
      <c r="E37" s="121"/>
      <c r="F37" s="121"/>
      <c r="G37" s="121"/>
      <c r="H37" s="139"/>
    </row>
    <row r="38" spans="2:8" ht="19.95" customHeight="1" thickBot="1" x14ac:dyDescent="0.35">
      <c r="C38" s="96" t="s">
        <v>18</v>
      </c>
      <c r="D38" s="117" t="s">
        <v>434</v>
      </c>
      <c r="E38" s="118"/>
      <c r="F38" s="118"/>
      <c r="G38" s="118"/>
      <c r="H38" s="119"/>
    </row>
    <row r="39" spans="2:8" ht="40.049999999999997" customHeight="1" thickBot="1" x14ac:dyDescent="0.35">
      <c r="C39" s="96" t="s">
        <v>20</v>
      </c>
      <c r="D39" s="117" t="s">
        <v>435</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26.17</v>
      </c>
      <c r="D42" s="16">
        <v>1250.0999999999999</v>
      </c>
      <c r="E42" s="16">
        <v>46.9</v>
      </c>
      <c r="F42" s="16">
        <v>1297</v>
      </c>
      <c r="G42" s="16">
        <v>-619.6</v>
      </c>
      <c r="H42" s="17">
        <v>677.4</v>
      </c>
    </row>
    <row r="43" spans="2:8" ht="13.05" customHeight="1" thickBot="1" x14ac:dyDescent="0.35"/>
    <row r="44" spans="2:8" ht="19.95" customHeight="1" thickBot="1" x14ac:dyDescent="0.35">
      <c r="C44" s="95" t="s">
        <v>16</v>
      </c>
      <c r="D44" s="120" t="s">
        <v>31</v>
      </c>
      <c r="E44" s="121"/>
      <c r="F44" s="121"/>
      <c r="G44" s="121"/>
      <c r="H44" s="139"/>
    </row>
    <row r="45" spans="2:8" ht="19.95" customHeight="1" thickBot="1" x14ac:dyDescent="0.35">
      <c r="C45" s="96" t="s">
        <v>18</v>
      </c>
      <c r="D45" s="117" t="s">
        <v>436</v>
      </c>
      <c r="E45" s="118"/>
      <c r="F45" s="118"/>
      <c r="G45" s="118"/>
      <c r="H45" s="119"/>
    </row>
    <row r="46" spans="2:8" ht="180" customHeight="1" thickBot="1" x14ac:dyDescent="0.35">
      <c r="C46" s="96" t="s">
        <v>20</v>
      </c>
      <c r="D46" s="117" t="s">
        <v>437</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37.17</v>
      </c>
      <c r="D49" s="16">
        <v>1605.711</v>
      </c>
      <c r="E49" s="16">
        <v>1379.383</v>
      </c>
      <c r="F49" s="16">
        <v>2985.0940000000001</v>
      </c>
      <c r="G49" s="16">
        <v>-2318.7939999999999</v>
      </c>
      <c r="H49" s="17">
        <v>666.30000000000018</v>
      </c>
    </row>
    <row r="50" spans="2:8" ht="12.45" customHeight="1" x14ac:dyDescent="0.3"/>
    <row r="51" spans="2:8" ht="12.45" customHeight="1" x14ac:dyDescent="0.3"/>
    <row r="52" spans="2:8" ht="8.25" customHeight="1" x14ac:dyDescent="0.3"/>
    <row r="53" spans="2:8" ht="18" customHeight="1" x14ac:dyDescent="0.3">
      <c r="C53" s="131" t="s">
        <v>58</v>
      </c>
      <c r="D53" s="131"/>
      <c r="E53" s="131"/>
      <c r="F53" s="131"/>
      <c r="G53" s="131"/>
      <c r="H53" s="131"/>
    </row>
    <row r="54" spans="2:8" ht="18.75" customHeight="1" thickBot="1" x14ac:dyDescent="0.35"/>
    <row r="55" spans="2:8" ht="19.95" customHeight="1" thickBot="1" x14ac:dyDescent="0.35">
      <c r="C55" s="102" t="s">
        <v>16</v>
      </c>
      <c r="D55" s="120" t="s">
        <v>59</v>
      </c>
      <c r="E55" s="121"/>
      <c r="F55" s="122"/>
      <c r="G55" s="122"/>
      <c r="H55" s="123"/>
    </row>
    <row r="56" spans="2:8" ht="19.95" customHeight="1" thickBot="1" x14ac:dyDescent="0.35">
      <c r="C56" s="103" t="s">
        <v>18</v>
      </c>
      <c r="D56" s="117" t="s">
        <v>60</v>
      </c>
      <c r="E56" s="118"/>
      <c r="F56" s="118"/>
      <c r="G56" s="118"/>
      <c r="H56" s="119"/>
    </row>
    <row r="57" spans="2:8" ht="19.95" customHeight="1" thickBot="1" x14ac:dyDescent="0.35">
      <c r="C57" s="103" t="s">
        <v>20</v>
      </c>
      <c r="D57" s="117" t="s">
        <v>438</v>
      </c>
      <c r="E57" s="118"/>
      <c r="F57" s="118"/>
      <c r="G57" s="118"/>
      <c r="H57" s="119"/>
    </row>
    <row r="58" spans="2:8" ht="12.45" customHeight="1" x14ac:dyDescent="0.3">
      <c r="C58" s="127"/>
      <c r="D58" s="128"/>
      <c r="E58" s="128"/>
      <c r="F58" s="129"/>
      <c r="G58" s="129"/>
      <c r="H58" s="130"/>
    </row>
    <row r="59" spans="2:8" ht="5.25" customHeight="1" x14ac:dyDescent="0.3">
      <c r="C59" s="12"/>
      <c r="H59" s="13"/>
    </row>
    <row r="60" spans="2:8" ht="25.35" customHeight="1" thickBot="1" x14ac:dyDescent="0.35">
      <c r="B60" s="14"/>
      <c r="C60" s="104" t="s">
        <v>22</v>
      </c>
      <c r="D60" s="105" t="s">
        <v>23</v>
      </c>
      <c r="E60" s="105" t="s">
        <v>24</v>
      </c>
      <c r="F60" s="106" t="s">
        <v>8</v>
      </c>
      <c r="G60" s="105" t="s">
        <v>9</v>
      </c>
      <c r="H60" s="107" t="s">
        <v>10</v>
      </c>
    </row>
    <row r="61" spans="2:8" ht="19.95" customHeight="1" thickBot="1" x14ac:dyDescent="0.35">
      <c r="C61" s="15">
        <v>0</v>
      </c>
      <c r="D61" s="18">
        <v>85</v>
      </c>
      <c r="E61" s="18">
        <v>0</v>
      </c>
      <c r="F61" s="18">
        <v>85</v>
      </c>
      <c r="G61" s="18">
        <v>0</v>
      </c>
      <c r="H61" s="19">
        <v>85</v>
      </c>
    </row>
    <row r="62" spans="2:8" ht="13.05" customHeight="1" thickBot="1" x14ac:dyDescent="0.35"/>
    <row r="63" spans="2:8" ht="19.95" customHeight="1" thickBot="1" x14ac:dyDescent="0.35">
      <c r="C63" s="102" t="s">
        <v>16</v>
      </c>
      <c r="D63" s="120" t="s">
        <v>62</v>
      </c>
      <c r="E63" s="121"/>
      <c r="F63" s="122"/>
      <c r="G63" s="122"/>
      <c r="H63" s="123"/>
    </row>
    <row r="64" spans="2:8" ht="19.95" customHeight="1" thickBot="1" x14ac:dyDescent="0.35">
      <c r="C64" s="103" t="s">
        <v>18</v>
      </c>
      <c r="D64" s="117" t="s">
        <v>60</v>
      </c>
      <c r="E64" s="118"/>
      <c r="F64" s="118"/>
      <c r="G64" s="118"/>
      <c r="H64" s="119"/>
    </row>
    <row r="65" spans="2:8" ht="19.95" customHeight="1" thickBot="1" x14ac:dyDescent="0.35">
      <c r="C65" s="103" t="s">
        <v>20</v>
      </c>
      <c r="D65" s="117" t="s">
        <v>439</v>
      </c>
      <c r="E65" s="118"/>
      <c r="F65" s="118"/>
      <c r="G65" s="118"/>
      <c r="H65" s="119"/>
    </row>
    <row r="66" spans="2:8" ht="12.45" customHeight="1" x14ac:dyDescent="0.3">
      <c r="C66" s="127"/>
      <c r="D66" s="128"/>
      <c r="E66" s="128"/>
      <c r="F66" s="129"/>
      <c r="G66" s="129"/>
      <c r="H66" s="130"/>
    </row>
    <row r="67" spans="2:8" ht="5.25" customHeight="1" x14ac:dyDescent="0.3">
      <c r="C67" s="12"/>
      <c r="H67" s="13"/>
    </row>
    <row r="68" spans="2:8" ht="25.35" customHeight="1" thickBot="1" x14ac:dyDescent="0.35">
      <c r="B68" s="14"/>
      <c r="C68" s="104" t="s">
        <v>22</v>
      </c>
      <c r="D68" s="105" t="s">
        <v>23</v>
      </c>
      <c r="E68" s="105" t="s">
        <v>24</v>
      </c>
      <c r="F68" s="106" t="s">
        <v>8</v>
      </c>
      <c r="G68" s="105" t="s">
        <v>9</v>
      </c>
      <c r="H68" s="107" t="s">
        <v>10</v>
      </c>
    </row>
    <row r="69" spans="2:8" ht="19.95" customHeight="1" thickBot="1" x14ac:dyDescent="0.35">
      <c r="C69" s="15"/>
      <c r="D69" s="18">
        <v>85</v>
      </c>
      <c r="E69" s="18">
        <v>0</v>
      </c>
      <c r="F69" s="18">
        <v>85</v>
      </c>
      <c r="G69" s="18">
        <v>0</v>
      </c>
      <c r="H69" s="19">
        <v>85</v>
      </c>
    </row>
    <row r="70" spans="2:8" ht="13.05" customHeight="1" thickBot="1" x14ac:dyDescent="0.35"/>
    <row r="71" spans="2:8" ht="19.95" customHeight="1" thickBot="1" x14ac:dyDescent="0.35">
      <c r="C71" s="102" t="s">
        <v>16</v>
      </c>
      <c r="D71" s="120" t="s">
        <v>65</v>
      </c>
      <c r="E71" s="121"/>
      <c r="F71" s="122"/>
      <c r="G71" s="122"/>
      <c r="H71" s="123"/>
    </row>
    <row r="72" spans="2:8" ht="19.95" customHeight="1" thickBot="1" x14ac:dyDescent="0.35">
      <c r="C72" s="103" t="s">
        <v>18</v>
      </c>
      <c r="D72" s="117" t="s">
        <v>60</v>
      </c>
      <c r="E72" s="118"/>
      <c r="F72" s="118"/>
      <c r="G72" s="118"/>
      <c r="H72" s="119"/>
    </row>
    <row r="73" spans="2:8" ht="19.95" customHeight="1" thickBot="1" x14ac:dyDescent="0.35">
      <c r="C73" s="103" t="s">
        <v>20</v>
      </c>
      <c r="D73" s="117" t="s">
        <v>1069</v>
      </c>
      <c r="E73" s="118"/>
      <c r="F73" s="118"/>
      <c r="G73" s="118"/>
      <c r="H73" s="119"/>
    </row>
    <row r="74" spans="2:8" ht="12.45" customHeight="1" x14ac:dyDescent="0.3">
      <c r="C74" s="127"/>
      <c r="D74" s="128"/>
      <c r="E74" s="128"/>
      <c r="F74" s="129"/>
      <c r="G74" s="129"/>
      <c r="H74" s="130"/>
    </row>
    <row r="75" spans="2:8" ht="5.25" customHeight="1" x14ac:dyDescent="0.3">
      <c r="C75" s="12"/>
      <c r="H75" s="13"/>
    </row>
    <row r="76" spans="2:8" ht="25.35" customHeight="1" thickBot="1" x14ac:dyDescent="0.35">
      <c r="B76" s="14"/>
      <c r="C76" s="104" t="s">
        <v>22</v>
      </c>
      <c r="D76" s="105" t="s">
        <v>23</v>
      </c>
      <c r="E76" s="105" t="s">
        <v>24</v>
      </c>
      <c r="F76" s="106" t="s">
        <v>8</v>
      </c>
      <c r="G76" s="105" t="s">
        <v>9</v>
      </c>
      <c r="H76" s="107" t="s">
        <v>10</v>
      </c>
    </row>
    <row r="77" spans="2:8" ht="19.95" customHeight="1" thickBot="1" x14ac:dyDescent="0.35">
      <c r="C77" s="15"/>
      <c r="D77" s="18">
        <v>17</v>
      </c>
      <c r="E77" s="18">
        <v>0</v>
      </c>
      <c r="F77" s="18">
        <v>17</v>
      </c>
      <c r="G77" s="18">
        <v>0</v>
      </c>
      <c r="H77" s="19">
        <v>17</v>
      </c>
    </row>
    <row r="78" spans="2:8" ht="13.05" customHeight="1" thickBot="1" x14ac:dyDescent="0.35"/>
    <row r="79" spans="2:8" ht="19.95" customHeight="1" thickBot="1" x14ac:dyDescent="0.35">
      <c r="C79" s="102" t="s">
        <v>16</v>
      </c>
      <c r="D79" s="120" t="s">
        <v>67</v>
      </c>
      <c r="E79" s="121"/>
      <c r="F79" s="122"/>
      <c r="G79" s="122"/>
      <c r="H79" s="123"/>
    </row>
    <row r="80" spans="2:8" ht="19.95" customHeight="1" thickBot="1" x14ac:dyDescent="0.35">
      <c r="C80" s="103" t="s">
        <v>18</v>
      </c>
      <c r="D80" s="117" t="s">
        <v>60</v>
      </c>
      <c r="E80" s="118"/>
      <c r="F80" s="118"/>
      <c r="G80" s="118"/>
      <c r="H80" s="119"/>
    </row>
    <row r="81" spans="2:8" ht="19.95" customHeight="1" thickBot="1" x14ac:dyDescent="0.35">
      <c r="C81" s="103" t="s">
        <v>20</v>
      </c>
      <c r="D81" s="117" t="s">
        <v>440</v>
      </c>
      <c r="E81" s="118"/>
      <c r="F81" s="118"/>
      <c r="G81" s="118"/>
      <c r="H81" s="119"/>
    </row>
    <row r="82" spans="2:8" ht="12.45" customHeight="1" x14ac:dyDescent="0.3">
      <c r="C82" s="127"/>
      <c r="D82" s="128"/>
      <c r="E82" s="128"/>
      <c r="F82" s="129"/>
      <c r="G82" s="129"/>
      <c r="H82" s="130"/>
    </row>
    <row r="83" spans="2:8" ht="5.25" customHeight="1" x14ac:dyDescent="0.3">
      <c r="C83" s="12"/>
      <c r="H83" s="13"/>
    </row>
    <row r="84" spans="2:8" ht="25.35" customHeight="1" thickBot="1" x14ac:dyDescent="0.35">
      <c r="B84" s="14"/>
      <c r="C84" s="104" t="s">
        <v>22</v>
      </c>
      <c r="D84" s="105" t="s">
        <v>23</v>
      </c>
      <c r="E84" s="105" t="s">
        <v>24</v>
      </c>
      <c r="F84" s="106" t="s">
        <v>8</v>
      </c>
      <c r="G84" s="105" t="s">
        <v>9</v>
      </c>
      <c r="H84" s="107" t="s">
        <v>10</v>
      </c>
    </row>
    <row r="85" spans="2:8" ht="19.95" customHeight="1" thickBot="1" x14ac:dyDescent="0.35">
      <c r="C85" s="15"/>
      <c r="D85" s="18">
        <v>21</v>
      </c>
      <c r="E85" s="18">
        <v>0</v>
      </c>
      <c r="F85" s="18">
        <v>21</v>
      </c>
      <c r="G85" s="18">
        <v>0</v>
      </c>
      <c r="H85" s="19">
        <v>21</v>
      </c>
    </row>
    <row r="86" spans="2:8" ht="13.05" customHeight="1" thickBot="1" x14ac:dyDescent="0.35"/>
    <row r="87" spans="2:8" ht="19.95" customHeight="1" thickBot="1" x14ac:dyDescent="0.35">
      <c r="C87" s="102" t="s">
        <v>16</v>
      </c>
      <c r="D87" s="120" t="s">
        <v>69</v>
      </c>
      <c r="E87" s="121"/>
      <c r="F87" s="122"/>
      <c r="G87" s="122"/>
      <c r="H87" s="123"/>
    </row>
    <row r="88" spans="2:8" ht="19.95" customHeight="1" thickBot="1" x14ac:dyDescent="0.35">
      <c r="C88" s="103" t="s">
        <v>18</v>
      </c>
      <c r="D88" s="117" t="s">
        <v>60</v>
      </c>
      <c r="E88" s="118"/>
      <c r="F88" s="118"/>
      <c r="G88" s="118"/>
      <c r="H88" s="119"/>
    </row>
    <row r="89" spans="2:8" ht="19.95" customHeight="1" thickBot="1" x14ac:dyDescent="0.35">
      <c r="C89" s="103" t="s">
        <v>20</v>
      </c>
      <c r="D89" s="117" t="s">
        <v>441</v>
      </c>
      <c r="E89" s="118"/>
      <c r="F89" s="118"/>
      <c r="G89" s="118"/>
      <c r="H89" s="119"/>
    </row>
    <row r="90" spans="2:8" ht="12.45" customHeight="1" x14ac:dyDescent="0.3">
      <c r="C90" s="127"/>
      <c r="D90" s="128"/>
      <c r="E90" s="128"/>
      <c r="F90" s="129"/>
      <c r="G90" s="129"/>
      <c r="H90" s="130"/>
    </row>
    <row r="91" spans="2:8" ht="5.25" customHeight="1" x14ac:dyDescent="0.3">
      <c r="C91" s="12"/>
      <c r="H91" s="13"/>
    </row>
    <row r="92" spans="2:8" ht="25.35" customHeight="1" thickBot="1" x14ac:dyDescent="0.35">
      <c r="B92" s="14"/>
      <c r="C92" s="104" t="s">
        <v>22</v>
      </c>
      <c r="D92" s="105" t="s">
        <v>23</v>
      </c>
      <c r="E92" s="105" t="s">
        <v>24</v>
      </c>
      <c r="F92" s="106" t="s">
        <v>8</v>
      </c>
      <c r="G92" s="105" t="s">
        <v>9</v>
      </c>
      <c r="H92" s="107" t="s">
        <v>10</v>
      </c>
    </row>
    <row r="93" spans="2:8" ht="19.95" customHeight="1" thickBot="1" x14ac:dyDescent="0.35">
      <c r="C93" s="15">
        <v>0</v>
      </c>
      <c r="D93" s="18">
        <v>11</v>
      </c>
      <c r="E93" s="18">
        <v>0</v>
      </c>
      <c r="F93" s="18">
        <v>11</v>
      </c>
      <c r="G93" s="18">
        <v>0</v>
      </c>
      <c r="H93" s="19">
        <v>11</v>
      </c>
    </row>
    <row r="94" spans="2:8" ht="13.05" customHeight="1" thickBot="1" x14ac:dyDescent="0.35"/>
    <row r="95" spans="2:8" ht="18.45" customHeight="1" thickBot="1" x14ac:dyDescent="0.35">
      <c r="C95" s="124" t="s">
        <v>154</v>
      </c>
      <c r="D95" s="125"/>
      <c r="E95" s="125"/>
      <c r="F95" s="125"/>
      <c r="G95" s="125"/>
      <c r="H95" s="126"/>
    </row>
    <row r="96" spans="2:8" ht="19.5" customHeight="1" thickBot="1" x14ac:dyDescent="0.35"/>
    <row r="97" spans="3:8" ht="18.45" customHeight="1" thickBot="1" x14ac:dyDescent="0.35">
      <c r="C97" s="124" t="s">
        <v>155</v>
      </c>
      <c r="D97" s="125"/>
      <c r="E97" s="125"/>
      <c r="F97" s="125"/>
      <c r="G97" s="125"/>
      <c r="H97" s="126"/>
    </row>
    <row r="98" spans="3:8" ht="19.5" customHeight="1" x14ac:dyDescent="0.3"/>
    <row r="99" spans="3:8" ht="12.45" customHeight="1" x14ac:dyDescent="0.3"/>
    <row r="100" spans="3:8" ht="12.45" customHeight="1" x14ac:dyDescent="0.3"/>
    <row r="101" spans="3:8" ht="12.45" customHeight="1" x14ac:dyDescent="0.3"/>
    <row r="102" spans="3:8" ht="12.45" customHeight="1" x14ac:dyDescent="0.3">
      <c r="C102" s="20"/>
      <c r="D102" s="20"/>
      <c r="E102" s="20"/>
      <c r="F102" s="20"/>
      <c r="G102" s="20"/>
      <c r="H102" s="20"/>
    </row>
    <row r="103" spans="3:8" ht="12.45" customHeight="1" x14ac:dyDescent="0.3"/>
    <row r="104" spans="3:8" ht="12.45" customHeight="1" x14ac:dyDescent="0.3"/>
  </sheetData>
  <mergeCells count="47">
    <mergeCell ref="D31:H31"/>
    <mergeCell ref="D2:E2"/>
    <mergeCell ref="D3:E3"/>
    <mergeCell ref="D6:H6"/>
    <mergeCell ref="C14:H14"/>
    <mergeCell ref="D16:H16"/>
    <mergeCell ref="D17:H17"/>
    <mergeCell ref="D18:H18"/>
    <mergeCell ref="D23:H23"/>
    <mergeCell ref="D24:H24"/>
    <mergeCell ref="D25:H25"/>
    <mergeCell ref="D30:H30"/>
    <mergeCell ref="C58:E58"/>
    <mergeCell ref="F58:H58"/>
    <mergeCell ref="D32:H32"/>
    <mergeCell ref="D37:H37"/>
    <mergeCell ref="D38:H38"/>
    <mergeCell ref="D39:H39"/>
    <mergeCell ref="D44:H44"/>
    <mergeCell ref="D45:H45"/>
    <mergeCell ref="D46:H46"/>
    <mergeCell ref="C53:H53"/>
    <mergeCell ref="D55:H55"/>
    <mergeCell ref="D56:H56"/>
    <mergeCell ref="D57:H57"/>
    <mergeCell ref="D80:H80"/>
    <mergeCell ref="D63:H63"/>
    <mergeCell ref="D64:H64"/>
    <mergeCell ref="D65:H65"/>
    <mergeCell ref="C66:E66"/>
    <mergeCell ref="F66:H66"/>
    <mergeCell ref="D71:H71"/>
    <mergeCell ref="D72:H72"/>
    <mergeCell ref="D73:H73"/>
    <mergeCell ref="C74:E74"/>
    <mergeCell ref="F74:H74"/>
    <mergeCell ref="D79:H79"/>
    <mergeCell ref="C90:E90"/>
    <mergeCell ref="F90:H90"/>
    <mergeCell ref="C95:H95"/>
    <mergeCell ref="C97:H97"/>
    <mergeCell ref="D81:H81"/>
    <mergeCell ref="C82:E82"/>
    <mergeCell ref="F82:H82"/>
    <mergeCell ref="D87:H87"/>
    <mergeCell ref="D88:H88"/>
    <mergeCell ref="D89:H89"/>
  </mergeCells>
  <printOptions horizontalCentered="1"/>
  <pageMargins left="0.7" right="0.7" top="0.75" bottom="0.75" header="0.3" footer="0.3"/>
  <pageSetup paperSize="9" scale="64" fitToHeight="0"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1">
    <pageSetUpPr fitToPage="1"/>
  </sheetPr>
  <dimension ref="B2:H67"/>
  <sheetViews>
    <sheetView showGridLines="0" showRowColHeaders="0" topLeftCell="A58" workbookViewId="0">
      <selection activeCell="J25" sqref="J2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269</v>
      </c>
      <c r="E3" s="132"/>
      <c r="F3" s="2"/>
    </row>
    <row r="4" spans="3:8" ht="13.05" customHeight="1" x14ac:dyDescent="0.3">
      <c r="C4" s="86" t="s">
        <v>4</v>
      </c>
      <c r="D4" s="1" t="s">
        <v>480</v>
      </c>
      <c r="E4" s="1"/>
      <c r="F4" s="2"/>
    </row>
    <row r="5" spans="3:8" ht="12.45" customHeight="1" x14ac:dyDescent="0.3"/>
    <row r="6" spans="3:8" ht="144.75" customHeight="1" x14ac:dyDescent="0.3">
      <c r="C6" s="101" t="s">
        <v>6</v>
      </c>
      <c r="D6" s="133" t="s">
        <v>481</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4657.8</v>
      </c>
      <c r="E9" s="3">
        <v>-794.2</v>
      </c>
      <c r="F9" s="4">
        <v>3863.6000000000004</v>
      </c>
      <c r="H9" s="5">
        <v>64.959999999999994</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482</v>
      </c>
      <c r="E17" s="118"/>
      <c r="F17" s="118"/>
      <c r="G17" s="118"/>
      <c r="H17" s="119"/>
    </row>
    <row r="18" spans="2:8" ht="196.5" customHeight="1" thickBot="1" x14ac:dyDescent="0.35">
      <c r="C18" s="96" t="s">
        <v>20</v>
      </c>
      <c r="D18" s="117" t="s">
        <v>483</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19.309999999999999</v>
      </c>
      <c r="D21" s="16">
        <v>1455.9</v>
      </c>
      <c r="E21" s="16">
        <v>102.3</v>
      </c>
      <c r="F21" s="16">
        <v>1558.2</v>
      </c>
      <c r="G21" s="16">
        <v>-206.1</v>
      </c>
      <c r="H21" s="17">
        <v>1352.1000000000001</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484</v>
      </c>
      <c r="E24" s="118"/>
      <c r="F24" s="118"/>
      <c r="G24" s="118"/>
      <c r="H24" s="119"/>
    </row>
    <row r="25" spans="2:8" ht="269.25" customHeight="1" thickBot="1" x14ac:dyDescent="0.35">
      <c r="C25" s="96" t="s">
        <v>20</v>
      </c>
      <c r="D25" s="117" t="s">
        <v>485</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45.65</v>
      </c>
      <c r="D28" s="16">
        <v>2620</v>
      </c>
      <c r="E28" s="16">
        <v>479.6</v>
      </c>
      <c r="F28" s="16">
        <v>3099.6</v>
      </c>
      <c r="G28" s="16">
        <v>-588.1</v>
      </c>
      <c r="H28" s="17">
        <v>2511.5</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2"/>
      <c r="G34" s="122"/>
      <c r="H34" s="123"/>
    </row>
    <row r="35" spans="2:8" ht="19.95" customHeight="1" thickBot="1" x14ac:dyDescent="0.35">
      <c r="C35" s="103" t="s">
        <v>18</v>
      </c>
      <c r="D35" s="117" t="s">
        <v>60</v>
      </c>
      <c r="E35" s="118"/>
      <c r="F35" s="118"/>
      <c r="G35" s="118"/>
      <c r="H35" s="119"/>
    </row>
    <row r="36" spans="2:8" ht="19.95" customHeight="1" thickBot="1" x14ac:dyDescent="0.35">
      <c r="C36" s="103" t="s">
        <v>20</v>
      </c>
      <c r="D36" s="117" t="s">
        <v>486</v>
      </c>
      <c r="E36" s="118"/>
      <c r="F36" s="118"/>
      <c r="G36" s="118"/>
      <c r="H36" s="119"/>
    </row>
    <row r="37" spans="2:8" ht="12.45" customHeight="1" x14ac:dyDescent="0.3">
      <c r="C37" s="127"/>
      <c r="D37" s="128"/>
      <c r="E37" s="128"/>
      <c r="F37" s="129"/>
      <c r="G37" s="129"/>
      <c r="H37" s="130"/>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39</v>
      </c>
      <c r="E40" s="18">
        <v>0</v>
      </c>
      <c r="F40" s="18">
        <v>39</v>
      </c>
      <c r="G40" s="18">
        <v>0</v>
      </c>
      <c r="H40" s="19">
        <v>39</v>
      </c>
    </row>
    <row r="41" spans="2:8" ht="13.05" customHeight="1" thickBot="1" x14ac:dyDescent="0.35"/>
    <row r="42" spans="2:8" ht="19.95" customHeight="1" thickBot="1" x14ac:dyDescent="0.35">
      <c r="C42" s="102" t="s">
        <v>16</v>
      </c>
      <c r="D42" s="120" t="s">
        <v>62</v>
      </c>
      <c r="E42" s="121"/>
      <c r="F42" s="122"/>
      <c r="G42" s="122"/>
      <c r="H42" s="123"/>
    </row>
    <row r="43" spans="2:8" ht="19.95" customHeight="1" thickBot="1" x14ac:dyDescent="0.35">
      <c r="C43" s="103" t="s">
        <v>18</v>
      </c>
      <c r="D43" s="117" t="s">
        <v>60</v>
      </c>
      <c r="E43" s="118"/>
      <c r="F43" s="118"/>
      <c r="G43" s="118"/>
      <c r="H43" s="119"/>
    </row>
    <row r="44" spans="2:8" ht="19.95" customHeight="1" thickBot="1" x14ac:dyDescent="0.35">
      <c r="C44" s="103" t="s">
        <v>20</v>
      </c>
      <c r="D44" s="117" t="s">
        <v>487</v>
      </c>
      <c r="E44" s="118"/>
      <c r="F44" s="118"/>
      <c r="G44" s="118"/>
      <c r="H44" s="119"/>
    </row>
    <row r="45" spans="2:8" ht="12.45" customHeight="1" x14ac:dyDescent="0.3">
      <c r="C45" s="127"/>
      <c r="D45" s="128"/>
      <c r="E45" s="128"/>
      <c r="F45" s="129"/>
      <c r="G45" s="129"/>
      <c r="H45" s="130"/>
    </row>
    <row r="46" spans="2:8" ht="5.25" customHeight="1" x14ac:dyDescent="0.3">
      <c r="C46" s="12"/>
      <c r="H46" s="13"/>
    </row>
    <row r="47" spans="2:8" ht="25.35" customHeight="1" thickBot="1" x14ac:dyDescent="0.35">
      <c r="B47" s="14"/>
      <c r="C47" s="104" t="s">
        <v>22</v>
      </c>
      <c r="D47" s="105" t="s">
        <v>23</v>
      </c>
      <c r="E47" s="105" t="s">
        <v>24</v>
      </c>
      <c r="F47" s="106" t="s">
        <v>8</v>
      </c>
      <c r="G47" s="105" t="s">
        <v>9</v>
      </c>
      <c r="H47" s="107" t="s">
        <v>10</v>
      </c>
    </row>
    <row r="48" spans="2:8" ht="19.95" customHeight="1" thickBot="1" x14ac:dyDescent="0.35">
      <c r="C48" s="15"/>
      <c r="D48" s="18">
        <v>66</v>
      </c>
      <c r="E48" s="18">
        <v>0</v>
      </c>
      <c r="F48" s="18">
        <v>66</v>
      </c>
      <c r="G48" s="18">
        <v>0</v>
      </c>
      <c r="H48" s="19">
        <v>66</v>
      </c>
    </row>
    <row r="49" spans="2:8" ht="13.05" customHeight="1" thickBot="1" x14ac:dyDescent="0.35"/>
    <row r="50" spans="2:8" ht="19.95" customHeight="1" thickBot="1" x14ac:dyDescent="0.35">
      <c r="C50" s="102" t="s">
        <v>16</v>
      </c>
      <c r="D50" s="120" t="s">
        <v>65</v>
      </c>
      <c r="E50" s="121"/>
      <c r="F50" s="122"/>
      <c r="G50" s="122"/>
      <c r="H50" s="123"/>
    </row>
    <row r="51" spans="2:8" ht="19.95" customHeight="1" thickBot="1" x14ac:dyDescent="0.35">
      <c r="C51" s="103" t="s">
        <v>18</v>
      </c>
      <c r="D51" s="117" t="s">
        <v>211</v>
      </c>
      <c r="E51" s="118"/>
      <c r="F51" s="118"/>
      <c r="G51" s="118"/>
      <c r="H51" s="119"/>
    </row>
    <row r="52" spans="2:8" ht="19.95" customHeight="1" thickBot="1" x14ac:dyDescent="0.35">
      <c r="C52" s="103" t="s">
        <v>20</v>
      </c>
      <c r="D52" s="117" t="s">
        <v>488</v>
      </c>
      <c r="E52" s="118"/>
      <c r="F52" s="118"/>
      <c r="G52" s="118"/>
      <c r="H52" s="119"/>
    </row>
    <row r="53" spans="2:8" ht="12.45" customHeight="1" x14ac:dyDescent="0.3">
      <c r="C53" s="127"/>
      <c r="D53" s="128"/>
      <c r="E53" s="128"/>
      <c r="F53" s="129"/>
      <c r="G53" s="129"/>
      <c r="H53" s="130"/>
    </row>
    <row r="54" spans="2:8" ht="5.25" customHeight="1" x14ac:dyDescent="0.3">
      <c r="C54" s="12"/>
      <c r="H54" s="13"/>
    </row>
    <row r="55" spans="2:8" ht="25.35" customHeight="1" thickBot="1" x14ac:dyDescent="0.35">
      <c r="B55" s="14"/>
      <c r="C55" s="104" t="s">
        <v>22</v>
      </c>
      <c r="D55" s="105" t="s">
        <v>23</v>
      </c>
      <c r="E55" s="105" t="s">
        <v>24</v>
      </c>
      <c r="F55" s="106" t="s">
        <v>8</v>
      </c>
      <c r="G55" s="105" t="s">
        <v>9</v>
      </c>
      <c r="H55" s="107" t="s">
        <v>10</v>
      </c>
    </row>
    <row r="56" spans="2:8" ht="19.95" customHeight="1" thickBot="1" x14ac:dyDescent="0.35">
      <c r="C56" s="15"/>
      <c r="D56" s="18">
        <v>0</v>
      </c>
      <c r="E56" s="18">
        <v>0</v>
      </c>
      <c r="F56" s="18">
        <v>0</v>
      </c>
      <c r="G56" s="18">
        <v>85</v>
      </c>
      <c r="H56" s="19">
        <v>85</v>
      </c>
    </row>
    <row r="57" spans="2:8" ht="13.05" customHeight="1" thickBot="1" x14ac:dyDescent="0.35"/>
    <row r="58" spans="2:8" ht="18.45" customHeight="1" thickBot="1" x14ac:dyDescent="0.35">
      <c r="C58" s="124" t="s">
        <v>154</v>
      </c>
      <c r="D58" s="125"/>
      <c r="E58" s="125"/>
      <c r="F58" s="125"/>
      <c r="G58" s="125"/>
      <c r="H58" s="126"/>
    </row>
    <row r="59" spans="2:8" ht="19.5" customHeight="1" thickBot="1" x14ac:dyDescent="0.35"/>
    <row r="60" spans="2:8" ht="18.45" customHeight="1" thickBot="1" x14ac:dyDescent="0.35">
      <c r="C60" s="124" t="s">
        <v>155</v>
      </c>
      <c r="D60" s="125"/>
      <c r="E60" s="125"/>
      <c r="F60" s="125"/>
      <c r="G60" s="125"/>
      <c r="H60" s="126"/>
    </row>
    <row r="61" spans="2:8" ht="19.5" customHeight="1" x14ac:dyDescent="0.3"/>
    <row r="62" spans="2:8" ht="12.45" customHeight="1" x14ac:dyDescent="0.3"/>
    <row r="63" spans="2:8" ht="12.45" customHeight="1" x14ac:dyDescent="0.3"/>
    <row r="64" spans="2:8" ht="12.45" customHeight="1" x14ac:dyDescent="0.3"/>
    <row r="65" spans="3:8" ht="12.45" customHeight="1" x14ac:dyDescent="0.3">
      <c r="C65" s="20"/>
      <c r="D65" s="20"/>
      <c r="E65" s="20"/>
      <c r="F65" s="20"/>
      <c r="G65" s="20"/>
      <c r="H65" s="20"/>
    </row>
    <row r="66" spans="3:8" ht="12.45" customHeight="1" x14ac:dyDescent="0.3"/>
    <row r="67" spans="3:8" ht="12.45" customHeight="1" x14ac:dyDescent="0.3"/>
  </sheetData>
  <mergeCells count="28">
    <mergeCell ref="D17:H17"/>
    <mergeCell ref="D2:E2"/>
    <mergeCell ref="D3:E3"/>
    <mergeCell ref="D6:H6"/>
    <mergeCell ref="C14:H14"/>
    <mergeCell ref="D16:H16"/>
    <mergeCell ref="D43:H43"/>
    <mergeCell ref="D18:H18"/>
    <mergeCell ref="D23:H23"/>
    <mergeCell ref="D24:H24"/>
    <mergeCell ref="D25:H25"/>
    <mergeCell ref="C32:H32"/>
    <mergeCell ref="D34:H34"/>
    <mergeCell ref="D35:H35"/>
    <mergeCell ref="D36:H36"/>
    <mergeCell ref="C37:E37"/>
    <mergeCell ref="F37:H37"/>
    <mergeCell ref="D42:H42"/>
    <mergeCell ref="C53:E53"/>
    <mergeCell ref="F53:H53"/>
    <mergeCell ref="C58:H58"/>
    <mergeCell ref="C60:H60"/>
    <mergeCell ref="D44:H44"/>
    <mergeCell ref="C45:E45"/>
    <mergeCell ref="F45:H45"/>
    <mergeCell ref="D50:H50"/>
    <mergeCell ref="D51:H51"/>
    <mergeCell ref="D52:H52"/>
  </mergeCells>
  <printOptions horizontalCentered="1"/>
  <pageMargins left="0.7" right="0.7" top="0.75" bottom="0.75" header="0.3" footer="0.3"/>
  <pageSetup paperSize="9" fitToHeight="0"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2">
    <pageSetUpPr fitToPage="1"/>
  </sheetPr>
  <dimension ref="B2:H35"/>
  <sheetViews>
    <sheetView showGridLines="0" showRowColHeaders="0" workbookViewId="0">
      <selection activeCell="D18" sqref="D18:H18"/>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246</v>
      </c>
      <c r="E3" s="132"/>
      <c r="F3" s="2"/>
    </row>
    <row r="4" spans="3:8" ht="13.05" customHeight="1" x14ac:dyDescent="0.3">
      <c r="C4" s="86" t="s">
        <v>4</v>
      </c>
      <c r="D4" s="1" t="s">
        <v>378</v>
      </c>
      <c r="E4" s="1"/>
      <c r="F4" s="2"/>
    </row>
    <row r="5" spans="3:8" ht="12.45" customHeight="1" x14ac:dyDescent="0.3"/>
    <row r="6" spans="3:8" ht="144.75" customHeight="1" x14ac:dyDescent="0.3">
      <c r="C6" s="101" t="s">
        <v>6</v>
      </c>
      <c r="D6" s="133" t="s">
        <v>1070</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157297.79999999999</v>
      </c>
      <c r="E9" s="3">
        <v>-157297.79999999999</v>
      </c>
      <c r="F9" s="4">
        <v>0</v>
      </c>
      <c r="H9" s="5">
        <v>0</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379</v>
      </c>
      <c r="E17" s="118"/>
      <c r="F17" s="118"/>
      <c r="G17" s="118"/>
      <c r="H17" s="119"/>
    </row>
    <row r="18" spans="2:8" ht="60" customHeight="1" thickBot="1" x14ac:dyDescent="0.35">
      <c r="C18" s="96" t="s">
        <v>20</v>
      </c>
      <c r="D18" s="117" t="s">
        <v>380</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c r="E21" s="16">
        <v>157297.79999999999</v>
      </c>
      <c r="F21" s="16">
        <v>157297.79999999999</v>
      </c>
      <c r="G21" s="16">
        <v>-157297.79999999999</v>
      </c>
      <c r="H21" s="17">
        <v>0</v>
      </c>
    </row>
    <row r="22" spans="2:8" ht="12.45" customHeight="1" x14ac:dyDescent="0.3"/>
    <row r="23" spans="2:8" ht="12.45" customHeight="1" x14ac:dyDescent="0.3"/>
    <row r="24" spans="2:8" ht="18" customHeight="1" x14ac:dyDescent="0.3">
      <c r="C24" s="131" t="s">
        <v>255</v>
      </c>
      <c r="D24" s="131"/>
      <c r="E24" s="131"/>
      <c r="F24" s="131"/>
      <c r="G24" s="131"/>
      <c r="H24" s="131"/>
    </row>
    <row r="25" spans="2:8" ht="18.75" customHeight="1" thickBot="1" x14ac:dyDescent="0.35"/>
    <row r="26" spans="2:8" ht="18.45" customHeight="1" thickBot="1" x14ac:dyDescent="0.35">
      <c r="C26" s="124" t="s">
        <v>154</v>
      </c>
      <c r="D26" s="125"/>
      <c r="E26" s="125"/>
      <c r="F26" s="125"/>
      <c r="G26" s="125"/>
      <c r="H26" s="126"/>
    </row>
    <row r="27" spans="2:8" ht="19.5" customHeight="1" thickBot="1" x14ac:dyDescent="0.35"/>
    <row r="28" spans="2:8" ht="18.45" customHeight="1" thickBot="1" x14ac:dyDescent="0.35">
      <c r="C28" s="124" t="s">
        <v>155</v>
      </c>
      <c r="D28" s="125"/>
      <c r="E28" s="125"/>
      <c r="F28" s="125"/>
      <c r="G28" s="125"/>
      <c r="H28" s="126"/>
    </row>
    <row r="29" spans="2:8" ht="19.5" customHeight="1" x14ac:dyDescent="0.3"/>
    <row r="30" spans="2:8" ht="12.45" customHeight="1" x14ac:dyDescent="0.3"/>
    <row r="31" spans="2:8" ht="12.45" customHeight="1" x14ac:dyDescent="0.3"/>
    <row r="32" spans="2:8" ht="12.45" customHeight="1" x14ac:dyDescent="0.3"/>
    <row r="33" spans="3:8" ht="12.45" customHeight="1" x14ac:dyDescent="0.3">
      <c r="C33" s="20"/>
      <c r="D33" s="20"/>
      <c r="E33" s="20"/>
      <c r="F33" s="20"/>
      <c r="G33" s="20"/>
      <c r="H33" s="20"/>
    </row>
    <row r="34" spans="3:8" ht="12.45" customHeight="1" x14ac:dyDescent="0.3"/>
    <row r="35" spans="3:8" ht="12.45" customHeight="1" x14ac:dyDescent="0.3"/>
  </sheetData>
  <mergeCells count="10">
    <mergeCell ref="D18:H18"/>
    <mergeCell ref="C24:H24"/>
    <mergeCell ref="C26:H26"/>
    <mergeCell ref="C28:H28"/>
    <mergeCell ref="D2:E2"/>
    <mergeCell ref="D3:E3"/>
    <mergeCell ref="D6:H6"/>
    <mergeCell ref="C14:H14"/>
    <mergeCell ref="D16:H16"/>
    <mergeCell ref="D17:H17"/>
  </mergeCells>
  <printOptions horizontalCentered="1"/>
  <pageMargins left="0.7" right="0.7" top="0.75" bottom="0.75" header="0.3" footer="0.3"/>
  <pageSetup paperSize="9" scale="64" fitToHeight="0"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3">
    <pageSetUpPr fitToPage="1"/>
  </sheetPr>
  <dimension ref="B2:H58"/>
  <sheetViews>
    <sheetView showGridLines="0" showRowColHeaders="0" topLeftCell="A25" workbookViewId="0">
      <selection activeCell="C32" sqref="C32:H3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246</v>
      </c>
      <c r="E3" s="132"/>
      <c r="F3" s="2"/>
    </row>
    <row r="4" spans="3:8" ht="13.05" customHeight="1" x14ac:dyDescent="0.3">
      <c r="C4" s="86" t="s">
        <v>4</v>
      </c>
      <c r="D4" s="1" t="s">
        <v>527</v>
      </c>
      <c r="E4" s="1"/>
      <c r="F4" s="2"/>
    </row>
    <row r="5" spans="3:8" ht="12.45" customHeight="1" x14ac:dyDescent="0.3"/>
    <row r="6" spans="3:8" ht="144.75" customHeight="1" x14ac:dyDescent="0.3">
      <c r="C6" s="101" t="s">
        <v>6</v>
      </c>
      <c r="D6" s="133" t="s">
        <v>528</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6672.8</v>
      </c>
      <c r="E9" s="3">
        <v>-6574.5</v>
      </c>
      <c r="F9" s="4">
        <v>98.300000000000182</v>
      </c>
      <c r="H9" s="5">
        <v>71.8</v>
      </c>
    </row>
    <row r="10" spans="3:8" ht="7.5" customHeight="1" x14ac:dyDescent="0.3">
      <c r="C10" s="88"/>
      <c r="F10" s="6"/>
      <c r="H10" s="7"/>
    </row>
    <row r="11" spans="3:8" ht="12.75" customHeight="1" thickBot="1" x14ac:dyDescent="0.35">
      <c r="C11" s="89" t="s">
        <v>13</v>
      </c>
      <c r="D11" s="8"/>
      <c r="E11" s="9"/>
      <c r="F11" s="10">
        <v>-94</v>
      </c>
      <c r="G11" s="9"/>
      <c r="H11" s="11">
        <v>2</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529</v>
      </c>
      <c r="E17" s="118"/>
      <c r="F17" s="118"/>
      <c r="G17" s="118"/>
      <c r="H17" s="119"/>
    </row>
    <row r="18" spans="2:8" ht="78.3" customHeight="1" thickBot="1" x14ac:dyDescent="0.35">
      <c r="C18" s="96" t="s">
        <v>20</v>
      </c>
      <c r="D18" s="117" t="s">
        <v>530</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21.59</v>
      </c>
      <c r="D21" s="16">
        <v>1073.4000000000001</v>
      </c>
      <c r="E21" s="16">
        <v>2168.5</v>
      </c>
      <c r="F21" s="16">
        <v>3241.9</v>
      </c>
      <c r="G21" s="16">
        <v>-3215.9</v>
      </c>
      <c r="H21" s="17">
        <v>26</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531</v>
      </c>
      <c r="E24" s="118"/>
      <c r="F24" s="118"/>
      <c r="G24" s="118"/>
      <c r="H24" s="119"/>
    </row>
    <row r="25" spans="2:8" ht="189.3" customHeight="1" thickBot="1" x14ac:dyDescent="0.35">
      <c r="C25" s="96" t="s">
        <v>20</v>
      </c>
      <c r="D25" s="117" t="s">
        <v>532</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50.21</v>
      </c>
      <c r="D28" s="16">
        <v>2865.9</v>
      </c>
      <c r="E28" s="16">
        <v>565</v>
      </c>
      <c r="F28" s="16">
        <v>3430.9</v>
      </c>
      <c r="G28" s="16">
        <v>-3358.6</v>
      </c>
      <c r="H28" s="17">
        <v>72.300000000000182</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2"/>
      <c r="G34" s="122"/>
      <c r="H34" s="123"/>
    </row>
    <row r="35" spans="2:8" ht="19.95" customHeight="1" thickBot="1" x14ac:dyDescent="0.35">
      <c r="C35" s="103" t="s">
        <v>18</v>
      </c>
      <c r="D35" s="117" t="s">
        <v>60</v>
      </c>
      <c r="E35" s="118"/>
      <c r="F35" s="118"/>
      <c r="G35" s="118"/>
      <c r="H35" s="119"/>
    </row>
    <row r="36" spans="2:8" ht="19.95" customHeight="1" thickBot="1" x14ac:dyDescent="0.35">
      <c r="C36" s="103" t="s">
        <v>20</v>
      </c>
      <c r="D36" s="117" t="s">
        <v>363</v>
      </c>
      <c r="E36" s="118"/>
      <c r="F36" s="118"/>
      <c r="G36" s="118"/>
      <c r="H36" s="119"/>
    </row>
    <row r="37" spans="2:8" ht="12.45" customHeight="1" x14ac:dyDescent="0.3">
      <c r="C37" s="127"/>
      <c r="D37" s="128"/>
      <c r="E37" s="128"/>
      <c r="F37" s="129"/>
      <c r="G37" s="129"/>
      <c r="H37" s="130"/>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7</v>
      </c>
      <c r="E40" s="18">
        <v>0</v>
      </c>
      <c r="F40" s="18">
        <v>7</v>
      </c>
      <c r="G40" s="18">
        <v>0</v>
      </c>
      <c r="H40" s="19">
        <v>7</v>
      </c>
    </row>
    <row r="41" spans="2:8" ht="13.05" customHeight="1" thickBot="1" x14ac:dyDescent="0.35"/>
    <row r="42" spans="2:8" ht="18.45" customHeight="1" thickBot="1" x14ac:dyDescent="0.35">
      <c r="C42" s="124" t="s">
        <v>75</v>
      </c>
      <c r="D42" s="125"/>
      <c r="E42" s="125"/>
      <c r="F42" s="125"/>
      <c r="G42" s="125"/>
      <c r="H42" s="126"/>
    </row>
    <row r="43" spans="2:8" ht="19.5" customHeight="1" thickBot="1" x14ac:dyDescent="0.35"/>
    <row r="44" spans="2:8" ht="19.95" customHeight="1" thickBot="1" x14ac:dyDescent="0.35">
      <c r="C44" s="111" t="s">
        <v>16</v>
      </c>
      <c r="D44" s="120" t="s">
        <v>76</v>
      </c>
      <c r="E44" s="121"/>
      <c r="F44" s="122"/>
      <c r="G44" s="122"/>
      <c r="H44" s="123"/>
    </row>
    <row r="45" spans="2:8" ht="19.95" customHeight="1" thickBot="1" x14ac:dyDescent="0.35">
      <c r="C45" s="112" t="s">
        <v>18</v>
      </c>
      <c r="D45" s="117" t="s">
        <v>533</v>
      </c>
      <c r="E45" s="118"/>
      <c r="F45" s="118"/>
      <c r="G45" s="118"/>
      <c r="H45" s="119"/>
    </row>
    <row r="46" spans="2:8" ht="19.95" customHeight="1" thickBot="1" x14ac:dyDescent="0.35">
      <c r="C46" s="112" t="s">
        <v>20</v>
      </c>
      <c r="D46" s="117" t="s">
        <v>533</v>
      </c>
      <c r="E46" s="118"/>
      <c r="F46" s="118"/>
      <c r="G46" s="118"/>
      <c r="H46" s="119"/>
    </row>
    <row r="47" spans="2:8" ht="5.25" customHeight="1" x14ac:dyDescent="0.3">
      <c r="C47" s="12"/>
      <c r="H47" s="13"/>
    </row>
    <row r="48" spans="2:8" ht="25.35" customHeight="1" thickBot="1" x14ac:dyDescent="0.35">
      <c r="B48" s="14"/>
      <c r="C48" s="113" t="s">
        <v>22</v>
      </c>
      <c r="D48" s="114" t="s">
        <v>23</v>
      </c>
      <c r="E48" s="114" t="s">
        <v>24</v>
      </c>
      <c r="F48" s="115" t="s">
        <v>8</v>
      </c>
      <c r="G48" s="114" t="s">
        <v>9</v>
      </c>
      <c r="H48" s="116" t="s">
        <v>10</v>
      </c>
    </row>
    <row r="49" spans="3:8" ht="19.95" customHeight="1" thickBot="1" x14ac:dyDescent="0.35">
      <c r="C49" s="15">
        <v>2</v>
      </c>
      <c r="D49" s="16">
        <v>-94</v>
      </c>
      <c r="E49" s="16">
        <v>0</v>
      </c>
      <c r="F49" s="16">
        <v>-94</v>
      </c>
      <c r="G49" s="16">
        <v>0</v>
      </c>
      <c r="H49" s="17">
        <v>-94</v>
      </c>
    </row>
    <row r="50" spans="3:8" ht="13.05" customHeight="1" thickBot="1" x14ac:dyDescent="0.35"/>
    <row r="51" spans="3:8" ht="18.45" customHeight="1" thickBot="1" x14ac:dyDescent="0.35">
      <c r="C51" s="124" t="s">
        <v>155</v>
      </c>
      <c r="D51" s="125"/>
      <c r="E51" s="125"/>
      <c r="F51" s="125"/>
      <c r="G51" s="125"/>
      <c r="H51" s="126"/>
    </row>
    <row r="52" spans="3:8" ht="19.5" customHeight="1" x14ac:dyDescent="0.3"/>
    <row r="53" spans="3:8" ht="12.45" customHeight="1" x14ac:dyDescent="0.3"/>
    <row r="54" spans="3:8" ht="12.45" customHeight="1" x14ac:dyDescent="0.3"/>
    <row r="55" spans="3:8" ht="12.45" customHeight="1" x14ac:dyDescent="0.3"/>
    <row r="56" spans="3:8" ht="12.45" customHeight="1" x14ac:dyDescent="0.3">
      <c r="C56" s="20"/>
      <c r="D56" s="20"/>
      <c r="E56" s="20"/>
      <c r="F56" s="20"/>
      <c r="G56" s="20"/>
      <c r="H56" s="20"/>
    </row>
    <row r="57" spans="3:8" ht="12.45" customHeight="1" x14ac:dyDescent="0.3"/>
    <row r="58" spans="3:8" ht="12.45" customHeight="1" x14ac:dyDescent="0.3"/>
  </sheetData>
  <mergeCells count="21">
    <mergeCell ref="D34:H34"/>
    <mergeCell ref="D2:E2"/>
    <mergeCell ref="D3:E3"/>
    <mergeCell ref="D6:H6"/>
    <mergeCell ref="C14:H14"/>
    <mergeCell ref="D16:H16"/>
    <mergeCell ref="D17:H17"/>
    <mergeCell ref="D18:H18"/>
    <mergeCell ref="D23:H23"/>
    <mergeCell ref="D24:H24"/>
    <mergeCell ref="D25:H25"/>
    <mergeCell ref="C32:H32"/>
    <mergeCell ref="D45:H45"/>
    <mergeCell ref="D46:H46"/>
    <mergeCell ref="C51:H51"/>
    <mergeCell ref="D35:H35"/>
    <mergeCell ref="D36:H36"/>
    <mergeCell ref="C37:E37"/>
    <mergeCell ref="F37:H37"/>
    <mergeCell ref="C42:H42"/>
    <mergeCell ref="D44:H44"/>
  </mergeCells>
  <printOptions horizontalCentered="1"/>
  <pageMargins left="0.7" right="0.7" top="0.75" bottom="0.75" header="0.3" footer="0.3"/>
  <pageSetup paperSize="9" scale="64" fitToHeight="0"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4">
    <pageSetUpPr fitToPage="1"/>
  </sheetPr>
  <dimension ref="B2:H75"/>
  <sheetViews>
    <sheetView showGridLines="0" showRowColHeaders="0" topLeftCell="A56" workbookViewId="0">
      <selection activeCell="C66" sqref="C66:H68"/>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245</v>
      </c>
      <c r="E2" s="132"/>
      <c r="F2" s="2"/>
    </row>
    <row r="3" spans="3:8" ht="13.05" customHeight="1" x14ac:dyDescent="0.3">
      <c r="C3" s="86" t="s">
        <v>2</v>
      </c>
      <c r="D3" s="132" t="s">
        <v>246</v>
      </c>
      <c r="E3" s="132"/>
      <c r="F3" s="2"/>
    </row>
    <row r="4" spans="3:8" ht="13.05" customHeight="1" x14ac:dyDescent="0.3">
      <c r="C4" s="86" t="s">
        <v>4</v>
      </c>
      <c r="D4" s="1" t="s">
        <v>512</v>
      </c>
      <c r="E4" s="1"/>
      <c r="F4" s="2"/>
    </row>
    <row r="5" spans="3:8" ht="12.45" customHeight="1" x14ac:dyDescent="0.3"/>
    <row r="6" spans="3:8" ht="144.75" customHeight="1" x14ac:dyDescent="0.3">
      <c r="C6" s="101" t="s">
        <v>6</v>
      </c>
      <c r="D6" s="133" t="s">
        <v>513</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42085.899999999994</v>
      </c>
      <c r="E9" s="3">
        <v>-38024</v>
      </c>
      <c r="F9" s="4">
        <v>4061.8999999999942</v>
      </c>
      <c r="H9" s="5">
        <v>148.54</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514</v>
      </c>
      <c r="E17" s="118"/>
      <c r="F17" s="118"/>
      <c r="G17" s="118"/>
      <c r="H17" s="119"/>
    </row>
    <row r="18" spans="2:8" ht="60" customHeight="1" thickBot="1" x14ac:dyDescent="0.35">
      <c r="C18" s="96" t="s">
        <v>20</v>
      </c>
      <c r="D18" s="117" t="s">
        <v>515</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15.57</v>
      </c>
      <c r="D21" s="16">
        <v>794.3</v>
      </c>
      <c r="E21" s="16">
        <v>1043.4000000000001</v>
      </c>
      <c r="F21" s="16">
        <v>1837.7</v>
      </c>
      <c r="G21" s="16">
        <v>-1818.7</v>
      </c>
      <c r="H21" s="17">
        <v>19</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516</v>
      </c>
      <c r="E24" s="118"/>
      <c r="F24" s="118"/>
      <c r="G24" s="118"/>
      <c r="H24" s="119"/>
    </row>
    <row r="25" spans="2:8" ht="100.05" customHeight="1" thickBot="1" x14ac:dyDescent="0.35">
      <c r="C25" s="96" t="s">
        <v>20</v>
      </c>
      <c r="D25" s="117" t="s">
        <v>517</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132.97</v>
      </c>
      <c r="D28" s="16">
        <v>8234.2000000000007</v>
      </c>
      <c r="E28" s="16">
        <v>32014</v>
      </c>
      <c r="F28" s="16">
        <v>40248.199999999997</v>
      </c>
      <c r="G28" s="16">
        <v>-36205.300000000003</v>
      </c>
      <c r="H28" s="17">
        <v>4042.8999999999942</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2"/>
      <c r="G34" s="122"/>
      <c r="H34" s="123"/>
    </row>
    <row r="35" spans="2:8" ht="19.95" customHeight="1" thickBot="1" x14ac:dyDescent="0.35">
      <c r="C35" s="103" t="s">
        <v>18</v>
      </c>
      <c r="D35" s="117" t="s">
        <v>60</v>
      </c>
      <c r="E35" s="118"/>
      <c r="F35" s="118"/>
      <c r="G35" s="118"/>
      <c r="H35" s="119"/>
    </row>
    <row r="36" spans="2:8" ht="19.95" customHeight="1" thickBot="1" x14ac:dyDescent="0.35">
      <c r="C36" s="103" t="s">
        <v>20</v>
      </c>
      <c r="D36" s="117" t="s">
        <v>363</v>
      </c>
      <c r="E36" s="118"/>
      <c r="F36" s="118"/>
      <c r="G36" s="118"/>
      <c r="H36" s="119"/>
    </row>
    <row r="37" spans="2:8" ht="12.45" customHeight="1" x14ac:dyDescent="0.3">
      <c r="C37" s="127"/>
      <c r="D37" s="128"/>
      <c r="E37" s="128"/>
      <c r="F37" s="129"/>
      <c r="G37" s="129"/>
      <c r="H37" s="130"/>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73</v>
      </c>
      <c r="E40" s="18">
        <v>0</v>
      </c>
      <c r="F40" s="18">
        <v>73</v>
      </c>
      <c r="G40" s="18">
        <v>0</v>
      </c>
      <c r="H40" s="19">
        <v>73</v>
      </c>
    </row>
    <row r="41" spans="2:8" ht="13.05" customHeight="1" thickBot="1" x14ac:dyDescent="0.35"/>
    <row r="42" spans="2:8" ht="19.95" customHeight="1" thickBot="1" x14ac:dyDescent="0.35">
      <c r="C42" s="102" t="s">
        <v>16</v>
      </c>
      <c r="D42" s="120" t="s">
        <v>62</v>
      </c>
      <c r="E42" s="121"/>
      <c r="F42" s="122"/>
      <c r="G42" s="122"/>
      <c r="H42" s="123"/>
    </row>
    <row r="43" spans="2:8" ht="19.95" customHeight="1" thickBot="1" x14ac:dyDescent="0.35">
      <c r="C43" s="103" t="s">
        <v>18</v>
      </c>
      <c r="D43" s="117" t="s">
        <v>63</v>
      </c>
      <c r="E43" s="118"/>
      <c r="F43" s="118"/>
      <c r="G43" s="118"/>
      <c r="H43" s="119"/>
    </row>
    <row r="44" spans="2:8" ht="19.95" customHeight="1" thickBot="1" x14ac:dyDescent="0.35">
      <c r="C44" s="103" t="s">
        <v>20</v>
      </c>
      <c r="D44" s="117" t="s">
        <v>1084</v>
      </c>
      <c r="E44" s="118"/>
      <c r="F44" s="118"/>
      <c r="G44" s="118"/>
      <c r="H44" s="119"/>
    </row>
    <row r="45" spans="2:8" ht="12.45" customHeight="1" x14ac:dyDescent="0.3">
      <c r="C45" s="127"/>
      <c r="D45" s="128"/>
      <c r="E45" s="128"/>
      <c r="F45" s="129"/>
      <c r="G45" s="129"/>
      <c r="H45" s="130"/>
    </row>
    <row r="46" spans="2:8" ht="5.25" customHeight="1" x14ac:dyDescent="0.3">
      <c r="C46" s="12"/>
      <c r="H46" s="13"/>
    </row>
    <row r="47" spans="2:8" ht="25.35" customHeight="1" thickBot="1" x14ac:dyDescent="0.35">
      <c r="B47" s="14"/>
      <c r="C47" s="104" t="s">
        <v>22</v>
      </c>
      <c r="D47" s="105" t="s">
        <v>23</v>
      </c>
      <c r="E47" s="105" t="s">
        <v>24</v>
      </c>
      <c r="F47" s="106" t="s">
        <v>8</v>
      </c>
      <c r="G47" s="105" t="s">
        <v>9</v>
      </c>
      <c r="H47" s="107" t="s">
        <v>10</v>
      </c>
    </row>
    <row r="48" spans="2:8" ht="19.95" customHeight="1" thickBot="1" x14ac:dyDescent="0.35">
      <c r="C48" s="15"/>
      <c r="D48" s="18">
        <v>37</v>
      </c>
      <c r="E48" s="18">
        <v>38</v>
      </c>
      <c r="F48" s="18">
        <v>75</v>
      </c>
      <c r="G48" s="18">
        <v>0</v>
      </c>
      <c r="H48" s="19">
        <v>75</v>
      </c>
    </row>
    <row r="49" spans="2:8" ht="13.05" customHeight="1" thickBot="1" x14ac:dyDescent="0.35"/>
    <row r="50" spans="2:8" ht="19.95" customHeight="1" thickBot="1" x14ac:dyDescent="0.35">
      <c r="C50" s="102" t="s">
        <v>16</v>
      </c>
      <c r="D50" s="120" t="s">
        <v>65</v>
      </c>
      <c r="E50" s="121"/>
      <c r="F50" s="122"/>
      <c r="G50" s="122"/>
      <c r="H50" s="123"/>
    </row>
    <row r="51" spans="2:8" ht="19.95" customHeight="1" thickBot="1" x14ac:dyDescent="0.35">
      <c r="C51" s="103" t="s">
        <v>18</v>
      </c>
      <c r="D51" s="117" t="s">
        <v>63</v>
      </c>
      <c r="E51" s="118"/>
      <c r="F51" s="118"/>
      <c r="G51" s="118"/>
      <c r="H51" s="119"/>
    </row>
    <row r="52" spans="2:8" ht="19.95" customHeight="1" thickBot="1" x14ac:dyDescent="0.35">
      <c r="C52" s="103" t="s">
        <v>20</v>
      </c>
      <c r="D52" s="117" t="s">
        <v>518</v>
      </c>
      <c r="E52" s="118"/>
      <c r="F52" s="118"/>
      <c r="G52" s="118"/>
      <c r="H52" s="119"/>
    </row>
    <row r="53" spans="2:8" ht="12.45" customHeight="1" x14ac:dyDescent="0.3">
      <c r="C53" s="127"/>
      <c r="D53" s="128"/>
      <c r="E53" s="128"/>
      <c r="F53" s="129"/>
      <c r="G53" s="129"/>
      <c r="H53" s="130"/>
    </row>
    <row r="54" spans="2:8" ht="5.25" customHeight="1" x14ac:dyDescent="0.3">
      <c r="C54" s="12"/>
      <c r="H54" s="13"/>
    </row>
    <row r="55" spans="2:8" ht="25.35" customHeight="1" thickBot="1" x14ac:dyDescent="0.35">
      <c r="B55" s="14"/>
      <c r="C55" s="104" t="s">
        <v>22</v>
      </c>
      <c r="D55" s="105" t="s">
        <v>23</v>
      </c>
      <c r="E55" s="105" t="s">
        <v>24</v>
      </c>
      <c r="F55" s="106" t="s">
        <v>8</v>
      </c>
      <c r="G55" s="105" t="s">
        <v>9</v>
      </c>
      <c r="H55" s="107" t="s">
        <v>10</v>
      </c>
    </row>
    <row r="56" spans="2:8" ht="19.95" customHeight="1" thickBot="1" x14ac:dyDescent="0.35">
      <c r="C56" s="15"/>
      <c r="D56" s="18">
        <v>240</v>
      </c>
      <c r="E56" s="18">
        <v>0</v>
      </c>
      <c r="F56" s="18">
        <v>240</v>
      </c>
      <c r="G56" s="18">
        <v>0</v>
      </c>
      <c r="H56" s="19">
        <v>240</v>
      </c>
    </row>
    <row r="57" spans="2:8" ht="13.05" customHeight="1" thickBot="1" x14ac:dyDescent="0.35"/>
    <row r="58" spans="2:8" ht="19.95" customHeight="1" thickBot="1" x14ac:dyDescent="0.35">
      <c r="C58" s="102" t="s">
        <v>16</v>
      </c>
      <c r="D58" s="120" t="s">
        <v>67</v>
      </c>
      <c r="E58" s="121"/>
      <c r="F58" s="122"/>
      <c r="G58" s="122"/>
      <c r="H58" s="123"/>
    </row>
    <row r="59" spans="2:8" ht="19.95" customHeight="1" thickBot="1" x14ac:dyDescent="0.35">
      <c r="C59" s="103" t="s">
        <v>18</v>
      </c>
      <c r="D59" s="117" t="s">
        <v>60</v>
      </c>
      <c r="E59" s="118"/>
      <c r="F59" s="118"/>
      <c r="G59" s="118"/>
      <c r="H59" s="119"/>
    </row>
    <row r="60" spans="2:8" ht="19.95" customHeight="1" thickBot="1" x14ac:dyDescent="0.35">
      <c r="C60" s="103" t="s">
        <v>20</v>
      </c>
      <c r="D60" s="117" t="s">
        <v>519</v>
      </c>
      <c r="E60" s="118"/>
      <c r="F60" s="118"/>
      <c r="G60" s="118"/>
      <c r="H60" s="119"/>
    </row>
    <row r="61" spans="2:8" ht="12.45" customHeight="1" x14ac:dyDescent="0.3">
      <c r="C61" s="127"/>
      <c r="D61" s="128"/>
      <c r="E61" s="128"/>
      <c r="F61" s="129"/>
      <c r="G61" s="129"/>
      <c r="H61" s="130"/>
    </row>
    <row r="62" spans="2:8" ht="5.25" customHeight="1" x14ac:dyDescent="0.3">
      <c r="C62" s="12"/>
      <c r="H62" s="13"/>
    </row>
    <row r="63" spans="2:8" ht="25.35" customHeight="1" thickBot="1" x14ac:dyDescent="0.35">
      <c r="B63" s="14"/>
      <c r="C63" s="104" t="s">
        <v>22</v>
      </c>
      <c r="D63" s="105" t="s">
        <v>23</v>
      </c>
      <c r="E63" s="105" t="s">
        <v>24</v>
      </c>
      <c r="F63" s="106" t="s">
        <v>8</v>
      </c>
      <c r="G63" s="105" t="s">
        <v>9</v>
      </c>
      <c r="H63" s="107" t="s">
        <v>10</v>
      </c>
    </row>
    <row r="64" spans="2:8" ht="19.95" customHeight="1" thickBot="1" x14ac:dyDescent="0.35">
      <c r="C64" s="15"/>
      <c r="D64" s="18">
        <v>0</v>
      </c>
      <c r="E64" s="18">
        <v>8</v>
      </c>
      <c r="F64" s="18">
        <v>8</v>
      </c>
      <c r="G64" s="18">
        <v>0</v>
      </c>
      <c r="H64" s="19">
        <v>8</v>
      </c>
    </row>
    <row r="65" spans="3:8" ht="13.05" customHeight="1" thickBot="1" x14ac:dyDescent="0.35"/>
    <row r="66" spans="3:8" ht="18.45" customHeight="1" thickBot="1" x14ac:dyDescent="0.35">
      <c r="C66" s="124" t="s">
        <v>154</v>
      </c>
      <c r="D66" s="125"/>
      <c r="E66" s="125"/>
      <c r="F66" s="125"/>
      <c r="G66" s="125"/>
      <c r="H66" s="126"/>
    </row>
    <row r="67" spans="3:8" ht="19.5" customHeight="1" thickBot="1" x14ac:dyDescent="0.35"/>
    <row r="68" spans="3:8" ht="18.45" customHeight="1" thickBot="1" x14ac:dyDescent="0.35">
      <c r="C68" s="124" t="s">
        <v>155</v>
      </c>
      <c r="D68" s="125"/>
      <c r="E68" s="125"/>
      <c r="F68" s="125"/>
      <c r="G68" s="125"/>
      <c r="H68" s="126"/>
    </row>
    <row r="69" spans="3:8" ht="19.5" customHeight="1" x14ac:dyDescent="0.3"/>
    <row r="70" spans="3:8" ht="12.45" customHeight="1" x14ac:dyDescent="0.3"/>
    <row r="71" spans="3:8" ht="12.45" customHeight="1" x14ac:dyDescent="0.3"/>
    <row r="72" spans="3:8" ht="12.45" customHeight="1" x14ac:dyDescent="0.3"/>
    <row r="73" spans="3:8" ht="12.45" customHeight="1" x14ac:dyDescent="0.3">
      <c r="C73" s="20"/>
      <c r="D73" s="20"/>
      <c r="E73" s="20"/>
      <c r="F73" s="20"/>
      <c r="G73" s="20"/>
      <c r="H73" s="20"/>
    </row>
    <row r="74" spans="3:8" ht="12.45" customHeight="1" x14ac:dyDescent="0.3"/>
    <row r="75" spans="3:8" ht="12.45" customHeight="1" x14ac:dyDescent="0.3"/>
  </sheetData>
  <mergeCells count="33">
    <mergeCell ref="D34:H34"/>
    <mergeCell ref="D2:E2"/>
    <mergeCell ref="D3:E3"/>
    <mergeCell ref="D6:H6"/>
    <mergeCell ref="C14:H14"/>
    <mergeCell ref="D16:H16"/>
    <mergeCell ref="D17:H17"/>
    <mergeCell ref="D18:H18"/>
    <mergeCell ref="D23:H23"/>
    <mergeCell ref="D24:H24"/>
    <mergeCell ref="D25:H25"/>
    <mergeCell ref="C32:H32"/>
    <mergeCell ref="D52:H52"/>
    <mergeCell ref="D35:H35"/>
    <mergeCell ref="D36:H36"/>
    <mergeCell ref="C37:E37"/>
    <mergeCell ref="F37:H37"/>
    <mergeCell ref="D42:H42"/>
    <mergeCell ref="D43:H43"/>
    <mergeCell ref="D44:H44"/>
    <mergeCell ref="C45:E45"/>
    <mergeCell ref="F45:H45"/>
    <mergeCell ref="D50:H50"/>
    <mergeCell ref="D51:H51"/>
    <mergeCell ref="C66:H66"/>
    <mergeCell ref="C68:H68"/>
    <mergeCell ref="C53:E53"/>
    <mergeCell ref="F53:H53"/>
    <mergeCell ref="D58:H58"/>
    <mergeCell ref="D59:H59"/>
    <mergeCell ref="D60:H60"/>
    <mergeCell ref="C61:E61"/>
    <mergeCell ref="F61:H61"/>
  </mergeCells>
  <printOptions horizontalCentered="1"/>
  <pageMargins left="0.7" right="0.7" top="0.75" bottom="0.75" header="0.3" footer="0.3"/>
  <pageSetup paperSize="9" scale="64" fitToHeight="0"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55">
    <pageSetUpPr fitToPage="1"/>
  </sheetPr>
  <dimension ref="B2:H66"/>
  <sheetViews>
    <sheetView showGridLines="0" showRowColHeaders="0" topLeftCell="A49" workbookViewId="0">
      <selection activeCell="C57" sqref="C57:H59"/>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833</v>
      </c>
      <c r="E2" s="132"/>
      <c r="F2" s="2"/>
    </row>
    <row r="3" spans="3:8" ht="13.05" customHeight="1" x14ac:dyDescent="0.3">
      <c r="C3" s="86" t="s">
        <v>2</v>
      </c>
      <c r="D3" s="132" t="s">
        <v>272</v>
      </c>
      <c r="E3" s="132"/>
      <c r="F3" s="2"/>
    </row>
    <row r="4" spans="3:8" ht="13.05" customHeight="1" x14ac:dyDescent="0.3">
      <c r="C4" s="86" t="s">
        <v>4</v>
      </c>
      <c r="D4" s="1" t="s">
        <v>878</v>
      </c>
      <c r="E4" s="1"/>
      <c r="F4" s="2"/>
    </row>
    <row r="5" spans="3:8" ht="12.45" customHeight="1" x14ac:dyDescent="0.3"/>
    <row r="6" spans="3:8" ht="144.75" customHeight="1" x14ac:dyDescent="0.3">
      <c r="C6" s="101" t="s">
        <v>6</v>
      </c>
      <c r="D6" s="133" t="s">
        <v>1071</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13533.3</v>
      </c>
      <c r="E9" s="3">
        <v>-18087.599999999999</v>
      </c>
      <c r="F9" s="4">
        <v>-4554.2999999999993</v>
      </c>
      <c r="H9" s="5">
        <v>0</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272</v>
      </c>
      <c r="E17" s="118"/>
      <c r="F17" s="118"/>
      <c r="G17" s="118"/>
      <c r="H17" s="119"/>
    </row>
    <row r="18" spans="2:8" ht="40.049999999999997" customHeight="1" thickBot="1" x14ac:dyDescent="0.35">
      <c r="C18" s="96" t="s">
        <v>20</v>
      </c>
      <c r="D18" s="117" t="s">
        <v>879</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v>8390.1</v>
      </c>
      <c r="E21" s="16">
        <v>3797.2</v>
      </c>
      <c r="F21" s="16">
        <v>12187.3</v>
      </c>
      <c r="G21" s="16">
        <v>-9016.6</v>
      </c>
      <c r="H21" s="17">
        <v>3170.6999999999989</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880</v>
      </c>
      <c r="E24" s="118"/>
      <c r="F24" s="118"/>
      <c r="G24" s="118"/>
      <c r="H24" s="119"/>
    </row>
    <row r="25" spans="2:8" ht="40.049999999999997" customHeight="1" thickBot="1" x14ac:dyDescent="0.35">
      <c r="C25" s="96" t="s">
        <v>20</v>
      </c>
      <c r="D25" s="117" t="s">
        <v>881</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0</v>
      </c>
      <c r="D28" s="16"/>
      <c r="E28" s="16"/>
      <c r="F28" s="16">
        <v>0</v>
      </c>
      <c r="G28" s="16">
        <v>-9071</v>
      </c>
      <c r="H28" s="17">
        <v>-9071</v>
      </c>
    </row>
    <row r="29" spans="2:8" ht="13.05" customHeight="1" thickBot="1" x14ac:dyDescent="0.35"/>
    <row r="30" spans="2:8" ht="19.95" customHeight="1" thickBot="1" x14ac:dyDescent="0.35">
      <c r="C30" s="95" t="s">
        <v>16</v>
      </c>
      <c r="D30" s="120" t="s">
        <v>102</v>
      </c>
      <c r="E30" s="121"/>
      <c r="F30" s="121"/>
      <c r="G30" s="121"/>
      <c r="H30" s="139"/>
    </row>
    <row r="31" spans="2:8" ht="19.95" customHeight="1" thickBot="1" x14ac:dyDescent="0.35">
      <c r="C31" s="96" t="s">
        <v>18</v>
      </c>
      <c r="D31" s="117" t="s">
        <v>882</v>
      </c>
      <c r="E31" s="118"/>
      <c r="F31" s="118"/>
      <c r="G31" s="118"/>
      <c r="H31" s="119"/>
    </row>
    <row r="32" spans="2:8" ht="40.049999999999997" customHeight="1" thickBot="1" x14ac:dyDescent="0.35">
      <c r="C32" s="96" t="s">
        <v>20</v>
      </c>
      <c r="D32" s="117" t="s">
        <v>883</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0</v>
      </c>
      <c r="D35" s="16"/>
      <c r="E35" s="16">
        <v>1346</v>
      </c>
      <c r="F35" s="16">
        <v>1346</v>
      </c>
      <c r="G35" s="16"/>
      <c r="H35" s="17">
        <v>1346</v>
      </c>
    </row>
    <row r="36" spans="2:8" ht="12.45" customHeight="1" x14ac:dyDescent="0.3"/>
    <row r="37" spans="2:8" ht="12.45" customHeight="1" x14ac:dyDescent="0.3"/>
    <row r="38" spans="2:8" ht="8.25" customHeight="1" x14ac:dyDescent="0.3"/>
    <row r="39" spans="2:8" ht="18" customHeight="1" x14ac:dyDescent="0.3">
      <c r="C39" s="131" t="s">
        <v>58</v>
      </c>
      <c r="D39" s="131"/>
      <c r="E39" s="131"/>
      <c r="F39" s="131"/>
      <c r="G39" s="131"/>
      <c r="H39" s="131"/>
    </row>
    <row r="40" spans="2:8" ht="18.75" customHeight="1" thickBot="1" x14ac:dyDescent="0.35"/>
    <row r="41" spans="2:8" ht="19.95" customHeight="1" thickBot="1" x14ac:dyDescent="0.35">
      <c r="C41" s="102" t="s">
        <v>16</v>
      </c>
      <c r="D41" s="120" t="s">
        <v>59</v>
      </c>
      <c r="E41" s="121"/>
      <c r="F41" s="122"/>
      <c r="G41" s="122"/>
      <c r="H41" s="123"/>
    </row>
    <row r="42" spans="2:8" ht="19.95" customHeight="1" thickBot="1" x14ac:dyDescent="0.35">
      <c r="C42" s="103" t="s">
        <v>18</v>
      </c>
      <c r="D42" s="117" t="s">
        <v>60</v>
      </c>
      <c r="E42" s="118"/>
      <c r="F42" s="118"/>
      <c r="G42" s="118"/>
      <c r="H42" s="119"/>
    </row>
    <row r="43" spans="2:8" ht="19.95" customHeight="1" thickBot="1" x14ac:dyDescent="0.35">
      <c r="C43" s="103" t="s">
        <v>20</v>
      </c>
      <c r="D43" s="117" t="s">
        <v>884</v>
      </c>
      <c r="E43" s="118"/>
      <c r="F43" s="118"/>
      <c r="G43" s="118"/>
      <c r="H43" s="119"/>
    </row>
    <row r="44" spans="2:8" ht="12.45" customHeight="1" x14ac:dyDescent="0.3">
      <c r="C44" s="127"/>
      <c r="D44" s="128"/>
      <c r="E44" s="128"/>
      <c r="F44" s="129"/>
      <c r="G44" s="129"/>
      <c r="H44" s="130"/>
    </row>
    <row r="45" spans="2:8" ht="5.25" customHeight="1" x14ac:dyDescent="0.3">
      <c r="C45" s="12"/>
      <c r="H45" s="13"/>
    </row>
    <row r="46" spans="2:8" ht="25.35" customHeight="1" thickBot="1" x14ac:dyDescent="0.35">
      <c r="B46" s="14"/>
      <c r="C46" s="104" t="s">
        <v>22</v>
      </c>
      <c r="D46" s="105" t="s">
        <v>23</v>
      </c>
      <c r="E46" s="105" t="s">
        <v>24</v>
      </c>
      <c r="F46" s="106" t="s">
        <v>8</v>
      </c>
      <c r="G46" s="105" t="s">
        <v>9</v>
      </c>
      <c r="H46" s="107" t="s">
        <v>10</v>
      </c>
    </row>
    <row r="47" spans="2:8" ht="19.95" customHeight="1" thickBot="1" x14ac:dyDescent="0.35">
      <c r="C47" s="15">
        <v>0</v>
      </c>
      <c r="D47" s="18">
        <v>0</v>
      </c>
      <c r="E47" s="18">
        <v>210</v>
      </c>
      <c r="F47" s="18">
        <v>210</v>
      </c>
      <c r="G47" s="18">
        <v>0</v>
      </c>
      <c r="H47" s="19">
        <v>210</v>
      </c>
    </row>
    <row r="48" spans="2:8" ht="13.05" customHeight="1" thickBot="1" x14ac:dyDescent="0.35"/>
    <row r="49" spans="2:8" ht="19.95" customHeight="1" thickBot="1" x14ac:dyDescent="0.35">
      <c r="C49" s="102" t="s">
        <v>16</v>
      </c>
      <c r="D49" s="120" t="s">
        <v>62</v>
      </c>
      <c r="E49" s="121"/>
      <c r="F49" s="122"/>
      <c r="G49" s="122"/>
      <c r="H49" s="123"/>
    </row>
    <row r="50" spans="2:8" ht="19.95" customHeight="1" thickBot="1" x14ac:dyDescent="0.35">
      <c r="C50" s="103" t="s">
        <v>18</v>
      </c>
      <c r="D50" s="117" t="s">
        <v>60</v>
      </c>
      <c r="E50" s="118"/>
      <c r="F50" s="118"/>
      <c r="G50" s="118"/>
      <c r="H50" s="119"/>
    </row>
    <row r="51" spans="2:8" ht="19.95" customHeight="1" thickBot="1" x14ac:dyDescent="0.35">
      <c r="C51" s="103" t="s">
        <v>20</v>
      </c>
      <c r="D51" s="117" t="s">
        <v>885</v>
      </c>
      <c r="E51" s="118"/>
      <c r="F51" s="118"/>
      <c r="G51" s="118"/>
      <c r="H51" s="119"/>
    </row>
    <row r="52" spans="2:8" ht="12.45" customHeight="1" x14ac:dyDescent="0.3">
      <c r="C52" s="127"/>
      <c r="D52" s="128"/>
      <c r="E52" s="128"/>
      <c r="F52" s="129"/>
      <c r="G52" s="129"/>
      <c r="H52" s="130"/>
    </row>
    <row r="53" spans="2:8" ht="5.25" customHeight="1" x14ac:dyDescent="0.3">
      <c r="C53" s="12"/>
      <c r="H53" s="13"/>
    </row>
    <row r="54" spans="2:8" ht="25.35" customHeight="1" thickBot="1" x14ac:dyDescent="0.35">
      <c r="B54" s="14"/>
      <c r="C54" s="104" t="s">
        <v>22</v>
      </c>
      <c r="D54" s="105" t="s">
        <v>23</v>
      </c>
      <c r="E54" s="105" t="s">
        <v>24</v>
      </c>
      <c r="F54" s="106" t="s">
        <v>8</v>
      </c>
      <c r="G54" s="105" t="s">
        <v>9</v>
      </c>
      <c r="H54" s="107" t="s">
        <v>10</v>
      </c>
    </row>
    <row r="55" spans="2:8" ht="19.95" customHeight="1" thickBot="1" x14ac:dyDescent="0.35">
      <c r="C55" s="15"/>
      <c r="D55" s="18">
        <v>0</v>
      </c>
      <c r="E55" s="18">
        <v>331</v>
      </c>
      <c r="F55" s="18">
        <v>331</v>
      </c>
      <c r="G55" s="18">
        <v>0</v>
      </c>
      <c r="H55" s="19">
        <v>331</v>
      </c>
    </row>
    <row r="56" spans="2:8" ht="13.05" customHeight="1" thickBot="1" x14ac:dyDescent="0.35"/>
    <row r="57" spans="2:8" ht="18.45" customHeight="1" thickBot="1" x14ac:dyDescent="0.35">
      <c r="C57" s="124" t="s">
        <v>154</v>
      </c>
      <c r="D57" s="125"/>
      <c r="E57" s="125"/>
      <c r="F57" s="125"/>
      <c r="G57" s="125"/>
      <c r="H57" s="126"/>
    </row>
    <row r="58" spans="2:8" ht="19.5" customHeight="1" thickBot="1" x14ac:dyDescent="0.35"/>
    <row r="59" spans="2:8" ht="18.45" customHeight="1" thickBot="1" x14ac:dyDescent="0.35">
      <c r="C59" s="124" t="s">
        <v>155</v>
      </c>
      <c r="D59" s="125"/>
      <c r="E59" s="125"/>
      <c r="F59" s="125"/>
      <c r="G59" s="125"/>
      <c r="H59" s="126"/>
    </row>
    <row r="60" spans="2:8" ht="19.5" customHeight="1" x14ac:dyDescent="0.3"/>
    <row r="61" spans="2:8" ht="12.45" customHeight="1" x14ac:dyDescent="0.3"/>
    <row r="62" spans="2:8" ht="12.45" customHeight="1" x14ac:dyDescent="0.3"/>
    <row r="63" spans="2:8" ht="12.45" customHeight="1" x14ac:dyDescent="0.3"/>
    <row r="64" spans="2:8" ht="12.45" customHeight="1" x14ac:dyDescent="0.3">
      <c r="C64" s="20"/>
      <c r="D64" s="20"/>
      <c r="E64" s="20"/>
      <c r="F64" s="20"/>
      <c r="G64" s="20"/>
      <c r="H64" s="20"/>
    </row>
    <row r="65" ht="12.45" customHeight="1" x14ac:dyDescent="0.3"/>
    <row r="66" ht="12.45" customHeight="1" x14ac:dyDescent="0.3"/>
  </sheetData>
  <mergeCells count="26">
    <mergeCell ref="D17:H17"/>
    <mergeCell ref="D2:E2"/>
    <mergeCell ref="D3:E3"/>
    <mergeCell ref="D6:H6"/>
    <mergeCell ref="C14:H14"/>
    <mergeCell ref="D16:H16"/>
    <mergeCell ref="C44:E44"/>
    <mergeCell ref="F44:H44"/>
    <mergeCell ref="D18:H18"/>
    <mergeCell ref="D23:H23"/>
    <mergeCell ref="D24:H24"/>
    <mergeCell ref="D25:H25"/>
    <mergeCell ref="D30:H30"/>
    <mergeCell ref="D31:H31"/>
    <mergeCell ref="D32:H32"/>
    <mergeCell ref="C39:H39"/>
    <mergeCell ref="D41:H41"/>
    <mergeCell ref="D42:H42"/>
    <mergeCell ref="D43:H43"/>
    <mergeCell ref="C59:H59"/>
    <mergeCell ref="D49:H49"/>
    <mergeCell ref="D50:H50"/>
    <mergeCell ref="D51:H51"/>
    <mergeCell ref="C52:E52"/>
    <mergeCell ref="F52:H52"/>
    <mergeCell ref="C57:H57"/>
  </mergeCells>
  <printOptions horizontalCentered="1"/>
  <pageMargins left="0.7" right="0.7" top="0.75" bottom="0.75" header="0.3" footer="0.3"/>
  <pageSetup paperSize="9" fitToHeight="0"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56">
    <pageSetUpPr fitToPage="1"/>
  </sheetPr>
  <dimension ref="B2:H35"/>
  <sheetViews>
    <sheetView showGridLines="0" showRowColHeaders="0" topLeftCell="A9" workbookViewId="0">
      <selection activeCell="C24" sqref="C24:H24"/>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833</v>
      </c>
      <c r="E2" s="132"/>
      <c r="F2" s="2"/>
    </row>
    <row r="3" spans="3:8" ht="13.05" customHeight="1" x14ac:dyDescent="0.3">
      <c r="C3" s="86" t="s">
        <v>2</v>
      </c>
      <c r="D3" s="132" t="s">
        <v>949</v>
      </c>
      <c r="E3" s="132"/>
      <c r="F3" s="2"/>
    </row>
    <row r="4" spans="3:8" ht="13.05" customHeight="1" x14ac:dyDescent="0.3">
      <c r="C4" s="86" t="s">
        <v>4</v>
      </c>
      <c r="D4" s="1" t="s">
        <v>950</v>
      </c>
      <c r="E4" s="1"/>
      <c r="F4" s="2"/>
    </row>
    <row r="5" spans="3:8" ht="12.45" customHeight="1" x14ac:dyDescent="0.3"/>
    <row r="6" spans="3:8" ht="144.75" customHeight="1" x14ac:dyDescent="0.3">
      <c r="C6" s="101" t="s">
        <v>6</v>
      </c>
      <c r="D6" s="133" t="s">
        <v>951</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500</v>
      </c>
      <c r="E9" s="3">
        <v>-723</v>
      </c>
      <c r="F9" s="4">
        <v>-223</v>
      </c>
      <c r="H9" s="5">
        <v>0</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949</v>
      </c>
      <c r="E17" s="118"/>
      <c r="F17" s="118"/>
      <c r="G17" s="118"/>
      <c r="H17" s="119"/>
    </row>
    <row r="18" spans="2:8" ht="19.95" customHeight="1" thickBot="1" x14ac:dyDescent="0.35">
      <c r="C18" s="96" t="s">
        <v>20</v>
      </c>
      <c r="D18" s="117" t="s">
        <v>952</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v>0</v>
      </c>
      <c r="E21" s="16">
        <v>500</v>
      </c>
      <c r="F21" s="16">
        <v>500</v>
      </c>
      <c r="G21" s="16">
        <v>-723</v>
      </c>
      <c r="H21" s="17">
        <v>-223</v>
      </c>
    </row>
    <row r="22" spans="2:8" ht="12.45" customHeight="1" x14ac:dyDescent="0.3"/>
    <row r="23" spans="2:8" ht="12.45" customHeight="1" x14ac:dyDescent="0.3"/>
    <row r="24" spans="2:8" ht="18" customHeight="1" x14ac:dyDescent="0.3">
      <c r="C24" s="131" t="s">
        <v>255</v>
      </c>
      <c r="D24" s="131"/>
      <c r="E24" s="131"/>
      <c r="F24" s="131"/>
      <c r="G24" s="131"/>
      <c r="H24" s="131"/>
    </row>
    <row r="25" spans="2:8" ht="18.75" customHeight="1" thickBot="1" x14ac:dyDescent="0.35"/>
    <row r="26" spans="2:8" ht="18.45" customHeight="1" thickBot="1" x14ac:dyDescent="0.35">
      <c r="C26" s="124" t="s">
        <v>154</v>
      </c>
      <c r="D26" s="125"/>
      <c r="E26" s="125"/>
      <c r="F26" s="125"/>
      <c r="G26" s="125"/>
      <c r="H26" s="126"/>
    </row>
    <row r="27" spans="2:8" ht="19.5" customHeight="1" thickBot="1" x14ac:dyDescent="0.35"/>
    <row r="28" spans="2:8" ht="18.45" customHeight="1" thickBot="1" x14ac:dyDescent="0.35">
      <c r="C28" s="124" t="s">
        <v>155</v>
      </c>
      <c r="D28" s="125"/>
      <c r="E28" s="125"/>
      <c r="F28" s="125"/>
      <c r="G28" s="125"/>
      <c r="H28" s="126"/>
    </row>
    <row r="29" spans="2:8" ht="19.5" customHeight="1" x14ac:dyDescent="0.3"/>
    <row r="30" spans="2:8" ht="12.45" customHeight="1" x14ac:dyDescent="0.3"/>
    <row r="31" spans="2:8" ht="12.45" customHeight="1" x14ac:dyDescent="0.3"/>
    <row r="32" spans="2:8" ht="12.45" customHeight="1" x14ac:dyDescent="0.3"/>
    <row r="33" spans="3:8" ht="12.45" customHeight="1" x14ac:dyDescent="0.3">
      <c r="C33" s="20"/>
      <c r="D33" s="20"/>
      <c r="E33" s="20"/>
      <c r="F33" s="20"/>
      <c r="G33" s="20"/>
      <c r="H33" s="20"/>
    </row>
    <row r="34" spans="3:8" ht="12.45" customHeight="1" x14ac:dyDescent="0.3"/>
    <row r="35" spans="3:8" ht="12.45" customHeight="1" x14ac:dyDescent="0.3"/>
  </sheetData>
  <mergeCells count="10">
    <mergeCell ref="D18:H18"/>
    <mergeCell ref="C24:H24"/>
    <mergeCell ref="C26:H26"/>
    <mergeCell ref="C28:H28"/>
    <mergeCell ref="D2:E2"/>
    <mergeCell ref="D3:E3"/>
    <mergeCell ref="D6:H6"/>
    <mergeCell ref="C14:H14"/>
    <mergeCell ref="D16:H16"/>
    <mergeCell ref="D17:H17"/>
  </mergeCells>
  <printOptions horizontalCentered="1"/>
  <pageMargins left="0.7" right="0.7" top="0.75" bottom="0.75" header="0.3" footer="0.3"/>
  <pageSetup paperSize="9" scale="64" fitToHeight="0"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57">
    <pageSetUpPr fitToPage="1"/>
  </sheetPr>
  <dimension ref="B2:H79"/>
  <sheetViews>
    <sheetView showGridLines="0" showRowColHeaders="0" topLeftCell="A2" workbookViewId="0">
      <selection activeCell="K15" sqref="K1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833</v>
      </c>
      <c r="E2" s="132"/>
      <c r="F2" s="2"/>
    </row>
    <row r="3" spans="3:8" ht="13.05" customHeight="1" x14ac:dyDescent="0.3">
      <c r="C3" s="86" t="s">
        <v>2</v>
      </c>
      <c r="D3" s="132" t="s">
        <v>863</v>
      </c>
      <c r="E3" s="132"/>
      <c r="F3" s="2"/>
    </row>
    <row r="4" spans="3:8" ht="13.05" customHeight="1" x14ac:dyDescent="0.3">
      <c r="C4" s="86" t="s">
        <v>4</v>
      </c>
      <c r="D4" s="1" t="s">
        <v>864</v>
      </c>
      <c r="E4" s="1"/>
      <c r="F4" s="2"/>
    </row>
    <row r="5" spans="3:8" ht="12.45" customHeight="1" x14ac:dyDescent="0.3"/>
    <row r="6" spans="3:8" ht="144.75" customHeight="1" x14ac:dyDescent="0.3">
      <c r="C6" s="101" t="s">
        <v>6</v>
      </c>
      <c r="D6" s="133" t="s">
        <v>865</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18473.652999999998</v>
      </c>
      <c r="E9" s="3">
        <v>-2111.8530000000001</v>
      </c>
      <c r="F9" s="4">
        <v>16361.8</v>
      </c>
      <c r="H9" s="5">
        <v>137.49</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25</v>
      </c>
      <c r="E16" s="121"/>
      <c r="F16" s="121"/>
      <c r="G16" s="121"/>
      <c r="H16" s="139"/>
    </row>
    <row r="17" spans="2:8" ht="19.95" customHeight="1" thickBot="1" x14ac:dyDescent="0.35">
      <c r="C17" s="96" t="s">
        <v>18</v>
      </c>
      <c r="D17" s="117" t="s">
        <v>866</v>
      </c>
      <c r="E17" s="118"/>
      <c r="F17" s="118"/>
      <c r="G17" s="118"/>
      <c r="H17" s="119"/>
    </row>
    <row r="18" spans="2:8" ht="19.95" customHeight="1" thickBot="1" x14ac:dyDescent="0.35">
      <c r="C18" s="96" t="s">
        <v>20</v>
      </c>
      <c r="D18" s="117" t="s">
        <v>867</v>
      </c>
      <c r="E18" s="118"/>
      <c r="F18" s="118"/>
      <c r="G18" s="118"/>
      <c r="H18" s="119"/>
    </row>
    <row r="19" spans="2:8" ht="5.25" customHeight="1" x14ac:dyDescent="0.3">
      <c r="C19" s="12"/>
      <c r="H19" s="13"/>
    </row>
    <row r="20" spans="2:8" ht="25.35" customHeight="1" thickBot="1" x14ac:dyDescent="0.35">
      <c r="B20" s="14"/>
      <c r="C20" s="97" t="s">
        <v>22</v>
      </c>
      <c r="D20" s="98" t="s">
        <v>23</v>
      </c>
      <c r="E20" s="98" t="s">
        <v>24</v>
      </c>
      <c r="F20" s="99" t="s">
        <v>8</v>
      </c>
      <c r="G20" s="98" t="s">
        <v>9</v>
      </c>
      <c r="H20" s="100" t="s">
        <v>10</v>
      </c>
    </row>
    <row r="21" spans="2:8" ht="19.95" customHeight="1" thickBot="1" x14ac:dyDescent="0.35">
      <c r="C21" s="15">
        <v>4</v>
      </c>
      <c r="D21" s="16">
        <v>736</v>
      </c>
      <c r="E21" s="16">
        <v>63</v>
      </c>
      <c r="F21" s="16">
        <v>799</v>
      </c>
      <c r="G21" s="16">
        <v>-80</v>
      </c>
      <c r="H21" s="17">
        <v>719</v>
      </c>
    </row>
    <row r="22" spans="2:8" ht="13.05" customHeight="1" thickBot="1" x14ac:dyDescent="0.35"/>
    <row r="23" spans="2:8" ht="19.95" customHeight="1" thickBot="1" x14ac:dyDescent="0.35">
      <c r="C23" s="95" t="s">
        <v>16</v>
      </c>
      <c r="D23" s="120" t="s">
        <v>28</v>
      </c>
      <c r="E23" s="121"/>
      <c r="F23" s="121"/>
      <c r="G23" s="121"/>
      <c r="H23" s="139"/>
    </row>
    <row r="24" spans="2:8" ht="19.95" customHeight="1" thickBot="1" x14ac:dyDescent="0.35">
      <c r="C24" s="96" t="s">
        <v>18</v>
      </c>
      <c r="D24" s="117" t="s">
        <v>868</v>
      </c>
      <c r="E24" s="118"/>
      <c r="F24" s="118"/>
      <c r="G24" s="118"/>
      <c r="H24" s="119"/>
    </row>
    <row r="25" spans="2:8" ht="85.5" customHeight="1" thickBot="1" x14ac:dyDescent="0.35">
      <c r="C25" s="96" t="s">
        <v>20</v>
      </c>
      <c r="D25" s="117" t="s">
        <v>869</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34.58</v>
      </c>
      <c r="D28" s="16">
        <v>1367.8</v>
      </c>
      <c r="E28" s="16">
        <v>15</v>
      </c>
      <c r="F28" s="16">
        <v>1382.8</v>
      </c>
      <c r="G28" s="16">
        <v>-40</v>
      </c>
      <c r="H28" s="17">
        <v>1342.8</v>
      </c>
    </row>
    <row r="29" spans="2:8" ht="13.05" customHeight="1" thickBot="1" x14ac:dyDescent="0.35"/>
    <row r="30" spans="2:8" ht="19.95" customHeight="1" thickBot="1" x14ac:dyDescent="0.35">
      <c r="C30" s="95" t="s">
        <v>16</v>
      </c>
      <c r="D30" s="120" t="s">
        <v>31</v>
      </c>
      <c r="E30" s="121"/>
      <c r="F30" s="121"/>
      <c r="G30" s="121"/>
      <c r="H30" s="139"/>
    </row>
    <row r="31" spans="2:8" ht="19.95" customHeight="1" thickBot="1" x14ac:dyDescent="0.35">
      <c r="C31" s="96" t="s">
        <v>18</v>
      </c>
      <c r="D31" s="117" t="s">
        <v>870</v>
      </c>
      <c r="E31" s="118"/>
      <c r="F31" s="118"/>
      <c r="G31" s="118"/>
      <c r="H31" s="119"/>
    </row>
    <row r="32" spans="2:8" ht="105.45" customHeight="1" thickBot="1" x14ac:dyDescent="0.35">
      <c r="C32" s="96" t="s">
        <v>20</v>
      </c>
      <c r="D32" s="117" t="s">
        <v>871</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4</v>
      </c>
      <c r="D35" s="16">
        <v>172</v>
      </c>
      <c r="E35" s="16">
        <v>0</v>
      </c>
      <c r="F35" s="16">
        <v>172</v>
      </c>
      <c r="G35" s="16">
        <v>0</v>
      </c>
      <c r="H35" s="17">
        <v>172</v>
      </c>
    </row>
    <row r="36" spans="2:8" ht="13.05" customHeight="1" thickBot="1" x14ac:dyDescent="0.35"/>
    <row r="37" spans="2:8" ht="19.95" customHeight="1" thickBot="1" x14ac:dyDescent="0.35">
      <c r="C37" s="95" t="s">
        <v>16</v>
      </c>
      <c r="D37" s="120" t="s">
        <v>34</v>
      </c>
      <c r="E37" s="121"/>
      <c r="F37" s="121"/>
      <c r="G37" s="121"/>
      <c r="H37" s="139"/>
    </row>
    <row r="38" spans="2:8" ht="19.95" customHeight="1" thickBot="1" x14ac:dyDescent="0.35">
      <c r="C38" s="96" t="s">
        <v>18</v>
      </c>
      <c r="D38" s="117" t="s">
        <v>872</v>
      </c>
      <c r="E38" s="118"/>
      <c r="F38" s="118"/>
      <c r="G38" s="118"/>
      <c r="H38" s="119"/>
    </row>
    <row r="39" spans="2:8" ht="190.95" customHeight="1" thickBot="1" x14ac:dyDescent="0.35">
      <c r="C39" s="96" t="s">
        <v>20</v>
      </c>
      <c r="D39" s="117" t="s">
        <v>873</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41.49</v>
      </c>
      <c r="D42" s="16">
        <v>2384.3200000000002</v>
      </c>
      <c r="E42" s="16">
        <v>59.533000000000001</v>
      </c>
      <c r="F42" s="16">
        <v>2443.8530000000001</v>
      </c>
      <c r="G42" s="16">
        <v>-1307.8530000000001</v>
      </c>
      <c r="H42" s="17">
        <v>1136</v>
      </c>
    </row>
    <row r="43" spans="2:8" ht="13.05" customHeight="1" thickBot="1" x14ac:dyDescent="0.35"/>
    <row r="44" spans="2:8" ht="19.95" customHeight="1" thickBot="1" x14ac:dyDescent="0.35">
      <c r="C44" s="95" t="s">
        <v>16</v>
      </c>
      <c r="D44" s="120" t="s">
        <v>151</v>
      </c>
      <c r="E44" s="121"/>
      <c r="F44" s="121"/>
      <c r="G44" s="121"/>
      <c r="H44" s="139"/>
    </row>
    <row r="45" spans="2:8" ht="19.95" customHeight="1" thickBot="1" x14ac:dyDescent="0.35">
      <c r="C45" s="96" t="s">
        <v>18</v>
      </c>
      <c r="D45" s="117" t="s">
        <v>874</v>
      </c>
      <c r="E45" s="118"/>
      <c r="F45" s="118"/>
      <c r="G45" s="118"/>
      <c r="H45" s="119"/>
    </row>
    <row r="46" spans="2:8" ht="165.45" customHeight="1" thickBot="1" x14ac:dyDescent="0.35">
      <c r="C46" s="96" t="s">
        <v>20</v>
      </c>
      <c r="D46" s="117" t="s">
        <v>875</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7.62</v>
      </c>
      <c r="D49" s="16">
        <v>314</v>
      </c>
      <c r="E49" s="16">
        <v>116</v>
      </c>
      <c r="F49" s="16">
        <v>430</v>
      </c>
      <c r="G49" s="16">
        <v>0</v>
      </c>
      <c r="H49" s="17">
        <v>430</v>
      </c>
    </row>
    <row r="50" spans="2:8" ht="13.05" customHeight="1" thickBot="1" x14ac:dyDescent="0.35"/>
    <row r="51" spans="2:8" ht="19.95" customHeight="1" thickBot="1" x14ac:dyDescent="0.35">
      <c r="C51" s="95" t="s">
        <v>16</v>
      </c>
      <c r="D51" s="120" t="s">
        <v>37</v>
      </c>
      <c r="E51" s="121"/>
      <c r="F51" s="121"/>
      <c r="G51" s="121"/>
      <c r="H51" s="139"/>
    </row>
    <row r="52" spans="2:8" ht="19.95" customHeight="1" thickBot="1" x14ac:dyDescent="0.35">
      <c r="C52" s="96" t="s">
        <v>18</v>
      </c>
      <c r="D52" s="117" t="s">
        <v>876</v>
      </c>
      <c r="E52" s="118"/>
      <c r="F52" s="118"/>
      <c r="G52" s="118"/>
      <c r="H52" s="119"/>
    </row>
    <row r="53" spans="2:8" ht="151.05000000000001" customHeight="1" thickBot="1" x14ac:dyDescent="0.35">
      <c r="C53" s="96" t="s">
        <v>20</v>
      </c>
      <c r="D53" s="117" t="s">
        <v>877</v>
      </c>
      <c r="E53" s="118"/>
      <c r="F53" s="118"/>
      <c r="G53" s="118"/>
      <c r="H53" s="119"/>
    </row>
    <row r="54" spans="2:8" ht="5.25" customHeight="1" x14ac:dyDescent="0.3">
      <c r="C54" s="12"/>
      <c r="H54" s="13"/>
    </row>
    <row r="55" spans="2:8" ht="25.35" customHeight="1" thickBot="1" x14ac:dyDescent="0.35">
      <c r="B55" s="14"/>
      <c r="C55" s="97" t="s">
        <v>22</v>
      </c>
      <c r="D55" s="98" t="s">
        <v>23</v>
      </c>
      <c r="E55" s="98" t="s">
        <v>24</v>
      </c>
      <c r="F55" s="99" t="s">
        <v>8</v>
      </c>
      <c r="G55" s="98" t="s">
        <v>9</v>
      </c>
      <c r="H55" s="100" t="s">
        <v>10</v>
      </c>
    </row>
    <row r="56" spans="2:8" ht="19.95" customHeight="1" thickBot="1" x14ac:dyDescent="0.35">
      <c r="C56" s="15">
        <v>45.8</v>
      </c>
      <c r="D56" s="16">
        <v>2889</v>
      </c>
      <c r="E56" s="16">
        <v>10357</v>
      </c>
      <c r="F56" s="16">
        <v>13246</v>
      </c>
      <c r="G56" s="16">
        <v>-684</v>
      </c>
      <c r="H56" s="17">
        <v>12562</v>
      </c>
    </row>
    <row r="57" spans="2:8" ht="12.45" customHeight="1" x14ac:dyDescent="0.3"/>
    <row r="58" spans="2:8" ht="12.45" customHeight="1" x14ac:dyDescent="0.3"/>
    <row r="59" spans="2:8" ht="8.25" customHeight="1" x14ac:dyDescent="0.3"/>
    <row r="60" spans="2:8" ht="18" customHeight="1" x14ac:dyDescent="0.3">
      <c r="C60" s="131" t="s">
        <v>58</v>
      </c>
      <c r="D60" s="131"/>
      <c r="E60" s="131"/>
      <c r="F60" s="131"/>
      <c r="G60" s="131"/>
      <c r="H60" s="131"/>
    </row>
    <row r="61" spans="2:8" ht="18.75" customHeight="1" thickBot="1" x14ac:dyDescent="0.35"/>
    <row r="62" spans="2:8" ht="19.95" customHeight="1" thickBot="1" x14ac:dyDescent="0.35">
      <c r="C62" s="102" t="s">
        <v>16</v>
      </c>
      <c r="D62" s="120" t="s">
        <v>59</v>
      </c>
      <c r="E62" s="121"/>
      <c r="F62" s="122"/>
      <c r="G62" s="122"/>
      <c r="H62" s="123"/>
    </row>
    <row r="63" spans="2:8" ht="19.95" customHeight="1" thickBot="1" x14ac:dyDescent="0.35">
      <c r="C63" s="103" t="s">
        <v>18</v>
      </c>
      <c r="D63" s="117" t="s">
        <v>60</v>
      </c>
      <c r="E63" s="118"/>
      <c r="F63" s="118"/>
      <c r="G63" s="118"/>
      <c r="H63" s="119"/>
    </row>
    <row r="64" spans="2:8" ht="19.95" customHeight="1" thickBot="1" x14ac:dyDescent="0.35">
      <c r="C64" s="103" t="s">
        <v>20</v>
      </c>
      <c r="D64" s="117" t="s">
        <v>840</v>
      </c>
      <c r="E64" s="118"/>
      <c r="F64" s="118"/>
      <c r="G64" s="118"/>
      <c r="H64" s="119"/>
    </row>
    <row r="65" spans="2:8" ht="12.45" customHeight="1" x14ac:dyDescent="0.3">
      <c r="C65" s="127"/>
      <c r="D65" s="128"/>
      <c r="E65" s="128"/>
      <c r="F65" s="129"/>
      <c r="G65" s="129"/>
      <c r="H65" s="130"/>
    </row>
    <row r="66" spans="2:8" ht="5.25" customHeight="1" x14ac:dyDescent="0.3">
      <c r="C66" s="12"/>
      <c r="H66" s="13"/>
    </row>
    <row r="67" spans="2:8" ht="25.35" customHeight="1" thickBot="1" x14ac:dyDescent="0.35">
      <c r="B67" s="14"/>
      <c r="C67" s="104" t="s">
        <v>22</v>
      </c>
      <c r="D67" s="105" t="s">
        <v>23</v>
      </c>
      <c r="E67" s="105" t="s">
        <v>24</v>
      </c>
      <c r="F67" s="106" t="s">
        <v>8</v>
      </c>
      <c r="G67" s="105" t="s">
        <v>9</v>
      </c>
      <c r="H67" s="107" t="s">
        <v>10</v>
      </c>
    </row>
    <row r="68" spans="2:8" ht="19.95" customHeight="1" thickBot="1" x14ac:dyDescent="0.35">
      <c r="C68" s="15">
        <v>0</v>
      </c>
      <c r="D68" s="18">
        <v>183</v>
      </c>
      <c r="E68" s="18">
        <v>0</v>
      </c>
      <c r="F68" s="18">
        <v>183</v>
      </c>
      <c r="G68" s="18">
        <v>0</v>
      </c>
      <c r="H68" s="19">
        <v>183</v>
      </c>
    </row>
    <row r="69" spans="2:8" ht="13.05" customHeight="1" thickBot="1" x14ac:dyDescent="0.35"/>
    <row r="70" spans="2:8" ht="18.45" customHeight="1" thickBot="1" x14ac:dyDescent="0.35">
      <c r="C70" s="124" t="s">
        <v>154</v>
      </c>
      <c r="D70" s="125"/>
      <c r="E70" s="125"/>
      <c r="F70" s="125"/>
      <c r="G70" s="125"/>
      <c r="H70" s="126"/>
    </row>
    <row r="71" spans="2:8" ht="19.5" customHeight="1" thickBot="1" x14ac:dyDescent="0.35"/>
    <row r="72" spans="2:8" ht="18.45" customHeight="1" thickBot="1" x14ac:dyDescent="0.35">
      <c r="C72" s="124" t="s">
        <v>155</v>
      </c>
      <c r="D72" s="125"/>
      <c r="E72" s="125"/>
      <c r="F72" s="125"/>
      <c r="G72" s="125"/>
      <c r="H72" s="126"/>
    </row>
    <row r="73" spans="2:8" ht="19.5" customHeight="1" x14ac:dyDescent="0.3"/>
    <row r="74" spans="2:8" ht="12.45" customHeight="1" x14ac:dyDescent="0.3"/>
    <row r="75" spans="2:8" ht="12.45" customHeight="1" x14ac:dyDescent="0.3"/>
    <row r="76" spans="2:8" ht="12.45" customHeight="1" x14ac:dyDescent="0.3"/>
    <row r="77" spans="2:8" ht="12.45" customHeight="1" x14ac:dyDescent="0.3">
      <c r="C77" s="20"/>
      <c r="D77" s="20"/>
      <c r="E77" s="20"/>
      <c r="F77" s="20"/>
      <c r="G77" s="20"/>
      <c r="H77" s="20"/>
    </row>
    <row r="78" spans="2:8" ht="12.45" customHeight="1" x14ac:dyDescent="0.3"/>
    <row r="79" spans="2:8" ht="12.45" customHeight="1" x14ac:dyDescent="0.3"/>
  </sheetData>
  <mergeCells count="30">
    <mergeCell ref="D17:H17"/>
    <mergeCell ref="D2:E2"/>
    <mergeCell ref="D3:E3"/>
    <mergeCell ref="D6:H6"/>
    <mergeCell ref="C14:H14"/>
    <mergeCell ref="D16:H16"/>
    <mergeCell ref="D45:H45"/>
    <mergeCell ref="D18:H18"/>
    <mergeCell ref="D23:H23"/>
    <mergeCell ref="D24:H24"/>
    <mergeCell ref="D25:H25"/>
    <mergeCell ref="D30:H30"/>
    <mergeCell ref="D31:H31"/>
    <mergeCell ref="D32:H32"/>
    <mergeCell ref="D37:H37"/>
    <mergeCell ref="D38:H38"/>
    <mergeCell ref="D39:H39"/>
    <mergeCell ref="D44:H44"/>
    <mergeCell ref="C72:H72"/>
    <mergeCell ref="D46:H46"/>
    <mergeCell ref="D51:H51"/>
    <mergeCell ref="D52:H52"/>
    <mergeCell ref="D53:H53"/>
    <mergeCell ref="C60:H60"/>
    <mergeCell ref="D62:H62"/>
    <mergeCell ref="D63:H63"/>
    <mergeCell ref="D64:H64"/>
    <mergeCell ref="C65:E65"/>
    <mergeCell ref="F65:H65"/>
    <mergeCell ref="C70:H70"/>
  </mergeCells>
  <printOptions horizontalCentered="1"/>
  <pageMargins left="0.7" right="0.7" top="0.75" bottom="0.75" header="0.3" footer="0.3"/>
  <pageSetup paperSize="9" scale="64" fitToHeight="0"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4AF0C-CFEC-4DDF-AC11-F0CD6A8FC41E}">
  <sheetPr codeName="Sheet97">
    <pageSetUpPr fitToPage="1"/>
  </sheetPr>
  <dimension ref="B2:H94"/>
  <sheetViews>
    <sheetView showGridLines="0" showRowColHeaders="0" workbookViewId="0">
      <selection activeCell="C2" sqref="C2:H9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833</v>
      </c>
      <c r="E2" s="132"/>
      <c r="F2" s="2"/>
    </row>
    <row r="3" spans="3:8" ht="13.05" customHeight="1" x14ac:dyDescent="0.3">
      <c r="C3" s="86" t="s">
        <v>2</v>
      </c>
      <c r="D3" s="132" t="s">
        <v>953</v>
      </c>
      <c r="E3" s="132"/>
      <c r="F3" s="2"/>
    </row>
    <row r="4" spans="3:8" ht="13.05" customHeight="1" x14ac:dyDescent="0.3">
      <c r="C4" s="86" t="s">
        <v>4</v>
      </c>
      <c r="D4" s="1" t="s">
        <v>954</v>
      </c>
      <c r="E4" s="1"/>
      <c r="F4" s="2"/>
    </row>
    <row r="5" spans="3:8" ht="12.45" customHeight="1" x14ac:dyDescent="0.3"/>
    <row r="6" spans="3:8" ht="144.75" customHeight="1" x14ac:dyDescent="0.3">
      <c r="C6" s="101" t="s">
        <v>6</v>
      </c>
      <c r="D6" s="133" t="s">
        <v>955</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71655.865000000005</v>
      </c>
      <c r="E9" s="3">
        <v>-48533.508999999998</v>
      </c>
      <c r="F9" s="4">
        <v>23122.356000000007</v>
      </c>
      <c r="H9" s="5">
        <v>356.43000000000006</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956</v>
      </c>
      <c r="E17" s="118"/>
      <c r="F17" s="118"/>
      <c r="G17" s="118"/>
      <c r="H17" s="119"/>
    </row>
    <row r="18" spans="2:8" ht="60" customHeight="1" thickBot="1" x14ac:dyDescent="0.35">
      <c r="C18" s="96" t="s">
        <v>20</v>
      </c>
      <c r="D18" s="117" t="s">
        <v>957</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65.02</v>
      </c>
      <c r="D21" s="16">
        <v>3861</v>
      </c>
      <c r="E21" s="16">
        <v>192.57</v>
      </c>
      <c r="F21" s="16">
        <v>4053.57</v>
      </c>
      <c r="G21" s="16">
        <v>-495.5</v>
      </c>
      <c r="H21" s="17">
        <v>3558.07</v>
      </c>
    </row>
    <row r="22" spans="2:8" ht="13.05" customHeight="1" thickBot="1" x14ac:dyDescent="0.35"/>
    <row r="23" spans="2:8" ht="19.95" customHeight="1" thickBot="1" x14ac:dyDescent="0.35">
      <c r="C23" s="95" t="s">
        <v>16</v>
      </c>
      <c r="D23" s="120" t="s">
        <v>28</v>
      </c>
      <c r="E23" s="121"/>
      <c r="F23" s="121"/>
      <c r="G23" s="121"/>
      <c r="H23" s="139"/>
    </row>
    <row r="24" spans="2:8" ht="19.95" customHeight="1" thickBot="1" x14ac:dyDescent="0.35">
      <c r="C24" s="96" t="s">
        <v>18</v>
      </c>
      <c r="D24" s="117" t="s">
        <v>958</v>
      </c>
      <c r="E24" s="118"/>
      <c r="F24" s="118"/>
      <c r="G24" s="118"/>
      <c r="H24" s="119"/>
    </row>
    <row r="25" spans="2:8" ht="79.95" customHeight="1" thickBot="1" x14ac:dyDescent="0.35">
      <c r="C25" s="96" t="s">
        <v>20</v>
      </c>
      <c r="D25" s="117" t="s">
        <v>959</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35.42</v>
      </c>
      <c r="D28" s="16">
        <v>2272.4</v>
      </c>
      <c r="E28" s="16">
        <v>44.2</v>
      </c>
      <c r="F28" s="16">
        <v>2316.6</v>
      </c>
      <c r="G28" s="16">
        <v>-448</v>
      </c>
      <c r="H28" s="17">
        <v>1868.6</v>
      </c>
    </row>
    <row r="29" spans="2:8" ht="13.05" customHeight="1" thickBot="1" x14ac:dyDescent="0.35"/>
    <row r="30" spans="2:8" ht="19.95" customHeight="1" thickBot="1" x14ac:dyDescent="0.35">
      <c r="C30" s="95" t="s">
        <v>16</v>
      </c>
      <c r="D30" s="120" t="s">
        <v>102</v>
      </c>
      <c r="E30" s="121"/>
      <c r="F30" s="121"/>
      <c r="G30" s="121"/>
      <c r="H30" s="139"/>
    </row>
    <row r="31" spans="2:8" ht="19.95" customHeight="1" thickBot="1" x14ac:dyDescent="0.35">
      <c r="C31" s="96" t="s">
        <v>18</v>
      </c>
      <c r="D31" s="117" t="s">
        <v>960</v>
      </c>
      <c r="E31" s="118"/>
      <c r="F31" s="118"/>
      <c r="G31" s="118"/>
      <c r="H31" s="119"/>
    </row>
    <row r="32" spans="2:8" ht="19.95" customHeight="1" thickBot="1" x14ac:dyDescent="0.35">
      <c r="C32" s="96" t="s">
        <v>20</v>
      </c>
      <c r="D32" s="117" t="s">
        <v>961</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16.02</v>
      </c>
      <c r="D35" s="16">
        <v>1814.03</v>
      </c>
      <c r="E35" s="16">
        <v>125.2</v>
      </c>
      <c r="F35" s="16">
        <v>1939.23</v>
      </c>
      <c r="G35" s="16">
        <v>-489</v>
      </c>
      <c r="H35" s="17">
        <v>1450.23</v>
      </c>
    </row>
    <row r="36" spans="2:8" ht="13.05" customHeight="1" thickBot="1" x14ac:dyDescent="0.35"/>
    <row r="37" spans="2:8" ht="19.95" customHeight="1" thickBot="1" x14ac:dyDescent="0.35">
      <c r="C37" s="95" t="s">
        <v>16</v>
      </c>
      <c r="D37" s="120" t="s">
        <v>151</v>
      </c>
      <c r="E37" s="121"/>
      <c r="F37" s="121"/>
      <c r="G37" s="121"/>
      <c r="H37" s="139"/>
    </row>
    <row r="38" spans="2:8" ht="19.95" customHeight="1" thickBot="1" x14ac:dyDescent="0.35">
      <c r="C38" s="96" t="s">
        <v>18</v>
      </c>
      <c r="D38" s="117" t="s">
        <v>962</v>
      </c>
      <c r="E38" s="118"/>
      <c r="F38" s="118"/>
      <c r="G38" s="118"/>
      <c r="H38" s="119"/>
    </row>
    <row r="39" spans="2:8" ht="19.95" customHeight="1" thickBot="1" x14ac:dyDescent="0.35">
      <c r="C39" s="96" t="s">
        <v>20</v>
      </c>
      <c r="D39" s="117" t="s">
        <v>963</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1.81</v>
      </c>
      <c r="D42" s="16">
        <v>176</v>
      </c>
      <c r="E42" s="16">
        <v>48011.504000000001</v>
      </c>
      <c r="F42" s="16">
        <v>48187.504000000001</v>
      </c>
      <c r="G42" s="16">
        <v>-44967.504000000001</v>
      </c>
      <c r="H42" s="17">
        <v>3220</v>
      </c>
    </row>
    <row r="43" spans="2:8" ht="13.05" customHeight="1" thickBot="1" x14ac:dyDescent="0.35"/>
    <row r="44" spans="2:8" ht="19.95" customHeight="1" thickBot="1" x14ac:dyDescent="0.35">
      <c r="C44" s="95" t="s">
        <v>16</v>
      </c>
      <c r="D44" s="120" t="s">
        <v>37</v>
      </c>
      <c r="E44" s="121"/>
      <c r="F44" s="121"/>
      <c r="G44" s="121"/>
      <c r="H44" s="139"/>
    </row>
    <row r="45" spans="2:8" ht="19.95" customHeight="1" thickBot="1" x14ac:dyDescent="0.35">
      <c r="C45" s="96" t="s">
        <v>18</v>
      </c>
      <c r="D45" s="117" t="s">
        <v>964</v>
      </c>
      <c r="E45" s="118"/>
      <c r="F45" s="118"/>
      <c r="G45" s="118"/>
      <c r="H45" s="119"/>
    </row>
    <row r="46" spans="2:8" ht="40.049999999999997" customHeight="1" thickBot="1" x14ac:dyDescent="0.35">
      <c r="C46" s="96" t="s">
        <v>20</v>
      </c>
      <c r="D46" s="117" t="s">
        <v>965</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39.6</v>
      </c>
      <c r="D49" s="16">
        <v>2142.9899999999998</v>
      </c>
      <c r="E49" s="16">
        <v>248.715</v>
      </c>
      <c r="F49" s="16">
        <v>2391.7049999999999</v>
      </c>
      <c r="G49" s="16">
        <v>-469.005</v>
      </c>
      <c r="H49" s="17">
        <v>1922.6999999999998</v>
      </c>
    </row>
    <row r="50" spans="2:8" ht="13.05" customHeight="1" thickBot="1" x14ac:dyDescent="0.35"/>
    <row r="51" spans="2:8" ht="19.95" customHeight="1" thickBot="1" x14ac:dyDescent="0.35">
      <c r="C51" s="95" t="s">
        <v>16</v>
      </c>
      <c r="D51" s="120" t="s">
        <v>40</v>
      </c>
      <c r="E51" s="121"/>
      <c r="F51" s="121"/>
      <c r="G51" s="121"/>
      <c r="H51" s="139"/>
    </row>
    <row r="52" spans="2:8" ht="19.95" customHeight="1" thickBot="1" x14ac:dyDescent="0.35">
      <c r="C52" s="96" t="s">
        <v>18</v>
      </c>
      <c r="D52" s="117" t="s">
        <v>966</v>
      </c>
      <c r="E52" s="118"/>
      <c r="F52" s="118"/>
      <c r="G52" s="118"/>
      <c r="H52" s="119"/>
    </row>
    <row r="53" spans="2:8" ht="151.05000000000001" customHeight="1" thickBot="1" x14ac:dyDescent="0.35">
      <c r="C53" s="96" t="s">
        <v>20</v>
      </c>
      <c r="D53" s="117" t="s">
        <v>967</v>
      </c>
      <c r="E53" s="118"/>
      <c r="F53" s="118"/>
      <c r="G53" s="118"/>
      <c r="H53" s="119"/>
    </row>
    <row r="54" spans="2:8" ht="5.25" customHeight="1" x14ac:dyDescent="0.3">
      <c r="C54" s="12"/>
      <c r="H54" s="13"/>
    </row>
    <row r="55" spans="2:8" ht="25.35" customHeight="1" thickBot="1" x14ac:dyDescent="0.35">
      <c r="B55" s="14"/>
      <c r="C55" s="97" t="s">
        <v>22</v>
      </c>
      <c r="D55" s="98" t="s">
        <v>23</v>
      </c>
      <c r="E55" s="98" t="s">
        <v>24</v>
      </c>
      <c r="F55" s="99" t="s">
        <v>8</v>
      </c>
      <c r="G55" s="98" t="s">
        <v>9</v>
      </c>
      <c r="H55" s="100" t="s">
        <v>10</v>
      </c>
    </row>
    <row r="56" spans="2:8" ht="19.95" customHeight="1" thickBot="1" x14ac:dyDescent="0.35">
      <c r="C56" s="15">
        <v>152.97</v>
      </c>
      <c r="D56" s="16">
        <v>7879.9</v>
      </c>
      <c r="E56" s="16">
        <v>2016</v>
      </c>
      <c r="F56" s="16">
        <v>9895.9</v>
      </c>
      <c r="G56" s="16">
        <v>-720</v>
      </c>
      <c r="H56" s="17">
        <v>9175.9</v>
      </c>
    </row>
    <row r="57" spans="2:8" ht="27" customHeight="1" thickBot="1" x14ac:dyDescent="0.35"/>
    <row r="58" spans="2:8" ht="19.95" customHeight="1" thickBot="1" x14ac:dyDescent="0.35">
      <c r="C58" s="95" t="s">
        <v>16</v>
      </c>
      <c r="D58" s="120" t="s">
        <v>46</v>
      </c>
      <c r="E58" s="121"/>
      <c r="F58" s="121"/>
      <c r="G58" s="121"/>
      <c r="H58" s="139"/>
    </row>
    <row r="59" spans="2:8" ht="19.95" customHeight="1" thickBot="1" x14ac:dyDescent="0.35">
      <c r="C59" s="96" t="s">
        <v>18</v>
      </c>
      <c r="D59" s="117" t="s">
        <v>968</v>
      </c>
      <c r="E59" s="118"/>
      <c r="F59" s="118"/>
      <c r="G59" s="118"/>
      <c r="H59" s="119"/>
    </row>
    <row r="60" spans="2:8" ht="100.05" customHeight="1" thickBot="1" x14ac:dyDescent="0.35">
      <c r="C60" s="96" t="s">
        <v>20</v>
      </c>
      <c r="D60" s="117" t="s">
        <v>969</v>
      </c>
      <c r="E60" s="118"/>
      <c r="F60" s="118"/>
      <c r="G60" s="118"/>
      <c r="H60" s="119"/>
    </row>
    <row r="61" spans="2:8" ht="5.25" customHeight="1" x14ac:dyDescent="0.3">
      <c r="C61" s="12"/>
      <c r="H61" s="13"/>
    </row>
    <row r="62" spans="2:8" ht="25.35" customHeight="1" thickBot="1" x14ac:dyDescent="0.35">
      <c r="B62" s="14"/>
      <c r="C62" s="97" t="s">
        <v>22</v>
      </c>
      <c r="D62" s="98" t="s">
        <v>23</v>
      </c>
      <c r="E62" s="98" t="s">
        <v>24</v>
      </c>
      <c r="F62" s="99" t="s">
        <v>8</v>
      </c>
      <c r="G62" s="98" t="s">
        <v>9</v>
      </c>
      <c r="H62" s="100" t="s">
        <v>10</v>
      </c>
    </row>
    <row r="63" spans="2:8" ht="19.95" customHeight="1" thickBot="1" x14ac:dyDescent="0.35">
      <c r="C63" s="15">
        <v>45.59</v>
      </c>
      <c r="D63" s="16">
        <v>2842.7559999999999</v>
      </c>
      <c r="E63" s="16">
        <v>28.6</v>
      </c>
      <c r="F63" s="16">
        <v>2871.3559999999998</v>
      </c>
      <c r="G63" s="16">
        <v>-944.5</v>
      </c>
      <c r="H63" s="17">
        <v>1926.8559999999998</v>
      </c>
    </row>
    <row r="64" spans="2:8" ht="12.45" customHeight="1" x14ac:dyDescent="0.3"/>
    <row r="65" spans="2:8" ht="12.45" customHeight="1" x14ac:dyDescent="0.3"/>
    <row r="66" spans="2:8" ht="8.25" customHeight="1" x14ac:dyDescent="0.3"/>
    <row r="67" spans="2:8" ht="18" customHeight="1" x14ac:dyDescent="0.3">
      <c r="C67" s="131" t="s">
        <v>58</v>
      </c>
      <c r="D67" s="131"/>
      <c r="E67" s="131"/>
      <c r="F67" s="131"/>
      <c r="G67" s="131"/>
      <c r="H67" s="131"/>
    </row>
    <row r="68" spans="2:8" ht="18.75" customHeight="1" thickBot="1" x14ac:dyDescent="0.35"/>
    <row r="69" spans="2:8" ht="19.95" customHeight="1" thickBot="1" x14ac:dyDescent="0.35">
      <c r="C69" s="102" t="s">
        <v>16</v>
      </c>
      <c r="D69" s="120" t="s">
        <v>65</v>
      </c>
      <c r="E69" s="121"/>
      <c r="F69" s="122"/>
      <c r="G69" s="122"/>
      <c r="H69" s="123"/>
    </row>
    <row r="70" spans="2:8" ht="19.95" customHeight="1" thickBot="1" x14ac:dyDescent="0.35">
      <c r="C70" s="103" t="s">
        <v>18</v>
      </c>
      <c r="D70" s="117" t="s">
        <v>60</v>
      </c>
      <c r="E70" s="118"/>
      <c r="F70" s="118"/>
      <c r="G70" s="118"/>
      <c r="H70" s="119"/>
    </row>
    <row r="71" spans="2:8" ht="19.95" customHeight="1" thickBot="1" x14ac:dyDescent="0.35">
      <c r="C71" s="103" t="s">
        <v>20</v>
      </c>
      <c r="D71" s="117" t="s">
        <v>840</v>
      </c>
      <c r="E71" s="118"/>
      <c r="F71" s="118"/>
      <c r="G71" s="118"/>
      <c r="H71" s="119"/>
    </row>
    <row r="72" spans="2:8" ht="12.45" customHeight="1" x14ac:dyDescent="0.3">
      <c r="C72" s="127"/>
      <c r="D72" s="128"/>
      <c r="E72" s="128"/>
      <c r="F72" s="129"/>
      <c r="G72" s="129"/>
      <c r="H72" s="130"/>
    </row>
    <row r="73" spans="2:8" ht="5.25" customHeight="1" x14ac:dyDescent="0.3">
      <c r="C73" s="12"/>
      <c r="H73" s="13"/>
    </row>
    <row r="74" spans="2:8" ht="25.35" customHeight="1" thickBot="1" x14ac:dyDescent="0.35">
      <c r="B74" s="14"/>
      <c r="C74" s="104" t="s">
        <v>22</v>
      </c>
      <c r="D74" s="105" t="s">
        <v>23</v>
      </c>
      <c r="E74" s="105" t="s">
        <v>24</v>
      </c>
      <c r="F74" s="106" t="s">
        <v>8</v>
      </c>
      <c r="G74" s="105" t="s">
        <v>9</v>
      </c>
      <c r="H74" s="107" t="s">
        <v>10</v>
      </c>
    </row>
    <row r="75" spans="2:8" ht="19.95" customHeight="1" thickBot="1" x14ac:dyDescent="0.35">
      <c r="C75" s="15"/>
      <c r="D75" s="18">
        <v>585</v>
      </c>
      <c r="E75" s="18">
        <v>0</v>
      </c>
      <c r="F75" s="18">
        <v>585</v>
      </c>
      <c r="G75" s="18">
        <v>0</v>
      </c>
      <c r="H75" s="19">
        <v>585</v>
      </c>
    </row>
    <row r="76" spans="2:8" ht="13.05" customHeight="1" thickBot="1" x14ac:dyDescent="0.35"/>
    <row r="77" spans="2:8" ht="19.95" customHeight="1" thickBot="1" x14ac:dyDescent="0.35">
      <c r="C77" s="102" t="s">
        <v>16</v>
      </c>
      <c r="D77" s="120" t="s">
        <v>67</v>
      </c>
      <c r="E77" s="121"/>
      <c r="F77" s="122"/>
      <c r="G77" s="122"/>
      <c r="H77" s="123"/>
    </row>
    <row r="78" spans="2:8" ht="19.95" customHeight="1" thickBot="1" x14ac:dyDescent="0.35">
      <c r="C78" s="103" t="s">
        <v>18</v>
      </c>
      <c r="D78" s="117" t="s">
        <v>60</v>
      </c>
      <c r="E78" s="118"/>
      <c r="F78" s="118"/>
      <c r="G78" s="118"/>
      <c r="H78" s="119"/>
    </row>
    <row r="79" spans="2:8" ht="19.95" customHeight="1" thickBot="1" x14ac:dyDescent="0.35">
      <c r="C79" s="103" t="s">
        <v>20</v>
      </c>
      <c r="D79" s="117" t="s">
        <v>970</v>
      </c>
      <c r="E79" s="118"/>
      <c r="F79" s="118"/>
      <c r="G79" s="118"/>
      <c r="H79" s="119"/>
    </row>
    <row r="80" spans="2:8" ht="12.45" customHeight="1" x14ac:dyDescent="0.3">
      <c r="C80" s="127"/>
      <c r="D80" s="128"/>
      <c r="E80" s="128"/>
      <c r="F80" s="129"/>
      <c r="G80" s="129"/>
      <c r="H80" s="130"/>
    </row>
    <row r="81" spans="2:8" ht="5.25" customHeight="1" x14ac:dyDescent="0.3">
      <c r="C81" s="12"/>
      <c r="H81" s="13"/>
    </row>
    <row r="82" spans="2:8" ht="25.35" customHeight="1" thickBot="1" x14ac:dyDescent="0.35">
      <c r="B82" s="14"/>
      <c r="C82" s="104" t="s">
        <v>22</v>
      </c>
      <c r="D82" s="105" t="s">
        <v>23</v>
      </c>
      <c r="E82" s="105" t="s">
        <v>24</v>
      </c>
      <c r="F82" s="106" t="s">
        <v>8</v>
      </c>
      <c r="G82" s="105" t="s">
        <v>9</v>
      </c>
      <c r="H82" s="107" t="s">
        <v>10</v>
      </c>
    </row>
    <row r="83" spans="2:8" ht="19.95" customHeight="1" thickBot="1" x14ac:dyDescent="0.35">
      <c r="C83" s="15"/>
      <c r="D83" s="18">
        <v>330</v>
      </c>
      <c r="E83" s="18">
        <v>0</v>
      </c>
      <c r="F83" s="18">
        <v>330</v>
      </c>
      <c r="G83" s="18">
        <v>0</v>
      </c>
      <c r="H83" s="19">
        <v>330</v>
      </c>
    </row>
    <row r="84" spans="2:8" ht="13.05" customHeight="1" thickBot="1" x14ac:dyDescent="0.35"/>
    <row r="85" spans="2:8" ht="18.45" customHeight="1" thickBot="1" x14ac:dyDescent="0.35">
      <c r="C85" s="124" t="s">
        <v>154</v>
      </c>
      <c r="D85" s="125"/>
      <c r="E85" s="125"/>
      <c r="F85" s="125"/>
      <c r="G85" s="125"/>
      <c r="H85" s="126"/>
    </row>
    <row r="86" spans="2:8" ht="19.5" customHeight="1" thickBot="1" x14ac:dyDescent="0.35"/>
    <row r="87" spans="2:8" ht="18.45" customHeight="1" thickBot="1" x14ac:dyDescent="0.35">
      <c r="C87" s="124" t="s">
        <v>155</v>
      </c>
      <c r="D87" s="125"/>
      <c r="E87" s="125"/>
      <c r="F87" s="125"/>
      <c r="G87" s="125"/>
      <c r="H87" s="126"/>
    </row>
    <row r="88" spans="2:8" ht="19.5" customHeight="1" x14ac:dyDescent="0.3"/>
    <row r="89" spans="2:8" ht="12.45" customHeight="1" x14ac:dyDescent="0.3"/>
    <row r="90" spans="2:8" ht="12.45" customHeight="1" x14ac:dyDescent="0.3"/>
    <row r="91" spans="2:8" ht="12.45" customHeight="1" x14ac:dyDescent="0.3"/>
    <row r="92" spans="2:8" ht="12.45" customHeight="1" x14ac:dyDescent="0.3">
      <c r="C92" s="20"/>
      <c r="D92" s="20"/>
      <c r="E92" s="20"/>
      <c r="F92" s="20"/>
      <c r="G92" s="20"/>
      <c r="H92" s="20"/>
    </row>
    <row r="93" spans="2:8" ht="12.45" customHeight="1" x14ac:dyDescent="0.3"/>
    <row r="94" spans="2:8" ht="12.45" customHeight="1" x14ac:dyDescent="0.3"/>
  </sheetData>
  <mergeCells count="38">
    <mergeCell ref="D17:H17"/>
    <mergeCell ref="D2:E2"/>
    <mergeCell ref="D3:E3"/>
    <mergeCell ref="D6:H6"/>
    <mergeCell ref="C14:H14"/>
    <mergeCell ref="D16:H16"/>
    <mergeCell ref="D45:H45"/>
    <mergeCell ref="D18:H18"/>
    <mergeCell ref="D23:H23"/>
    <mergeCell ref="D24:H24"/>
    <mergeCell ref="D25:H25"/>
    <mergeCell ref="D30:H30"/>
    <mergeCell ref="D31:H31"/>
    <mergeCell ref="D32:H32"/>
    <mergeCell ref="D37:H37"/>
    <mergeCell ref="D38:H38"/>
    <mergeCell ref="D39:H39"/>
    <mergeCell ref="D44:H44"/>
    <mergeCell ref="C72:E72"/>
    <mergeCell ref="F72:H72"/>
    <mergeCell ref="D46:H46"/>
    <mergeCell ref="D51:H51"/>
    <mergeCell ref="D52:H52"/>
    <mergeCell ref="D53:H53"/>
    <mergeCell ref="D58:H58"/>
    <mergeCell ref="D59:H59"/>
    <mergeCell ref="D60:H60"/>
    <mergeCell ref="C67:H67"/>
    <mergeCell ref="D69:H69"/>
    <mergeCell ref="D70:H70"/>
    <mergeCell ref="D71:H71"/>
    <mergeCell ref="C87:H87"/>
    <mergeCell ref="D77:H77"/>
    <mergeCell ref="D78:H78"/>
    <mergeCell ref="D79:H79"/>
    <mergeCell ref="C80:E80"/>
    <mergeCell ref="F80:H80"/>
    <mergeCell ref="C85:H85"/>
  </mergeCells>
  <printOptions horizontalCentered="1"/>
  <pageMargins left="0.7" right="0.7" top="0.75" bottom="0.75" header="0.3" footer="0.3"/>
  <pageSetup paperSize="9" fitToHeight="0"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7B61-EC8C-4DB3-8640-9E765CF1FC0A}">
  <sheetPr codeName="Sheet59">
    <pageSetUpPr fitToPage="1"/>
  </sheetPr>
  <dimension ref="B2:H58"/>
  <sheetViews>
    <sheetView showGridLines="0" showRowColHeaders="0" workbookViewId="0">
      <selection activeCell="L46" sqref="L46"/>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833</v>
      </c>
      <c r="E2" s="132"/>
      <c r="F2" s="2"/>
    </row>
    <row r="3" spans="3:8" ht="13.05" customHeight="1" x14ac:dyDescent="0.3">
      <c r="C3" s="86" t="s">
        <v>2</v>
      </c>
      <c r="D3" s="132" t="s">
        <v>915</v>
      </c>
      <c r="E3" s="132"/>
      <c r="F3" s="2"/>
    </row>
    <row r="4" spans="3:8" ht="13.05" customHeight="1" x14ac:dyDescent="0.3">
      <c r="C4" s="86" t="s">
        <v>4</v>
      </c>
      <c r="D4" s="1" t="s">
        <v>916</v>
      </c>
      <c r="E4" s="1"/>
      <c r="F4" s="2"/>
    </row>
    <row r="5" spans="3:8" ht="12.45" customHeight="1" x14ac:dyDescent="0.3"/>
    <row r="6" spans="3:8" ht="144.75" customHeight="1" x14ac:dyDescent="0.3">
      <c r="C6" s="101" t="s">
        <v>6</v>
      </c>
      <c r="D6" s="133" t="s">
        <v>917</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6806.277</v>
      </c>
      <c r="E9" s="3">
        <v>-3220.2</v>
      </c>
      <c r="F9" s="4">
        <v>3586.0770000000002</v>
      </c>
      <c r="H9" s="5">
        <v>91.04</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918</v>
      </c>
      <c r="E17" s="118"/>
      <c r="F17" s="118"/>
      <c r="G17" s="118"/>
      <c r="H17" s="119"/>
    </row>
    <row r="18" spans="2:8" ht="19.95" customHeight="1" thickBot="1" x14ac:dyDescent="0.35">
      <c r="C18" s="96" t="s">
        <v>20</v>
      </c>
      <c r="D18" s="117" t="s">
        <v>919</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8.27</v>
      </c>
      <c r="D21" s="16">
        <v>1215.134</v>
      </c>
      <c r="E21" s="16">
        <v>328.14299999999997</v>
      </c>
      <c r="F21" s="16">
        <v>1543.277</v>
      </c>
      <c r="G21" s="16">
        <v>-203.2</v>
      </c>
      <c r="H21" s="17">
        <v>1340.077</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920</v>
      </c>
      <c r="E24" s="118"/>
      <c r="F24" s="118"/>
      <c r="G24" s="118"/>
      <c r="H24" s="119"/>
    </row>
    <row r="25" spans="2:8" ht="19.95" customHeight="1" thickBot="1" x14ac:dyDescent="0.35">
      <c r="C25" s="96" t="s">
        <v>20</v>
      </c>
      <c r="D25" s="117" t="s">
        <v>921</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11.46</v>
      </c>
      <c r="D28" s="16">
        <v>580</v>
      </c>
      <c r="E28" s="16">
        <v>7</v>
      </c>
      <c r="F28" s="16">
        <v>587</v>
      </c>
      <c r="G28" s="16">
        <v>-79</v>
      </c>
      <c r="H28" s="17">
        <v>508</v>
      </c>
    </row>
    <row r="29" spans="2:8" ht="13.05" customHeight="1" thickBot="1" x14ac:dyDescent="0.35"/>
    <row r="30" spans="2:8" ht="19.95" customHeight="1" thickBot="1" x14ac:dyDescent="0.35">
      <c r="C30" s="95" t="s">
        <v>16</v>
      </c>
      <c r="D30" s="120" t="s">
        <v>102</v>
      </c>
      <c r="E30" s="121"/>
      <c r="F30" s="121"/>
      <c r="G30" s="121"/>
      <c r="H30" s="139"/>
    </row>
    <row r="31" spans="2:8" ht="19.95" customHeight="1" thickBot="1" x14ac:dyDescent="0.35">
      <c r="C31" s="96" t="s">
        <v>18</v>
      </c>
      <c r="D31" s="117" t="s">
        <v>922</v>
      </c>
      <c r="E31" s="118"/>
      <c r="F31" s="118"/>
      <c r="G31" s="118"/>
      <c r="H31" s="119"/>
    </row>
    <row r="32" spans="2:8" ht="19.95" customHeight="1" thickBot="1" x14ac:dyDescent="0.35">
      <c r="C32" s="96" t="s">
        <v>20</v>
      </c>
      <c r="D32" s="117" t="s">
        <v>923</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71.31</v>
      </c>
      <c r="D35" s="16">
        <v>4676</v>
      </c>
      <c r="E35" s="16">
        <v>0</v>
      </c>
      <c r="F35" s="16">
        <v>4676</v>
      </c>
      <c r="G35" s="16">
        <v>-2938</v>
      </c>
      <c r="H35" s="17">
        <v>1738</v>
      </c>
    </row>
    <row r="36" spans="2:8" ht="12.45" customHeight="1" x14ac:dyDescent="0.3"/>
    <row r="37" spans="2:8" ht="12.45" customHeight="1" x14ac:dyDescent="0.3"/>
    <row r="38" spans="2:8" ht="8.25" customHeight="1" x14ac:dyDescent="0.3"/>
    <row r="39" spans="2:8" ht="18" customHeight="1" x14ac:dyDescent="0.3">
      <c r="C39" s="131" t="s">
        <v>58</v>
      </c>
      <c r="D39" s="131"/>
      <c r="E39" s="131"/>
      <c r="F39" s="131"/>
      <c r="G39" s="131"/>
      <c r="H39" s="131"/>
    </row>
    <row r="40" spans="2:8" ht="18.75" customHeight="1" thickBot="1" x14ac:dyDescent="0.35"/>
    <row r="41" spans="2:8" ht="19.95" customHeight="1" thickBot="1" x14ac:dyDescent="0.35">
      <c r="C41" s="102" t="s">
        <v>16</v>
      </c>
      <c r="D41" s="120" t="s">
        <v>59</v>
      </c>
      <c r="E41" s="121"/>
      <c r="F41" s="122"/>
      <c r="G41" s="122"/>
      <c r="H41" s="123"/>
    </row>
    <row r="42" spans="2:8" ht="19.95" customHeight="1" thickBot="1" x14ac:dyDescent="0.35">
      <c r="C42" s="103" t="s">
        <v>18</v>
      </c>
      <c r="D42" s="117" t="s">
        <v>60</v>
      </c>
      <c r="E42" s="118"/>
      <c r="F42" s="118"/>
      <c r="G42" s="118"/>
      <c r="H42" s="119"/>
    </row>
    <row r="43" spans="2:8" ht="19.95" customHeight="1" thickBot="1" x14ac:dyDescent="0.35">
      <c r="C43" s="103" t="s">
        <v>20</v>
      </c>
      <c r="D43" s="117" t="s">
        <v>840</v>
      </c>
      <c r="E43" s="118"/>
      <c r="F43" s="118"/>
      <c r="G43" s="118"/>
      <c r="H43" s="119"/>
    </row>
    <row r="44" spans="2:8" ht="12.45" customHeight="1" x14ac:dyDescent="0.3">
      <c r="C44" s="127"/>
      <c r="D44" s="128"/>
      <c r="E44" s="128"/>
      <c r="F44" s="129"/>
      <c r="G44" s="129"/>
      <c r="H44" s="130"/>
    </row>
    <row r="45" spans="2:8" ht="5.25" customHeight="1" x14ac:dyDescent="0.3">
      <c r="C45" s="12"/>
      <c r="H45" s="13"/>
    </row>
    <row r="46" spans="2:8" ht="25.35" customHeight="1" thickBot="1" x14ac:dyDescent="0.35">
      <c r="B46" s="14"/>
      <c r="C46" s="104" t="s">
        <v>22</v>
      </c>
      <c r="D46" s="105" t="s">
        <v>23</v>
      </c>
      <c r="E46" s="105" t="s">
        <v>24</v>
      </c>
      <c r="F46" s="106" t="s">
        <v>8</v>
      </c>
      <c r="G46" s="105" t="s">
        <v>9</v>
      </c>
      <c r="H46" s="107" t="s">
        <v>10</v>
      </c>
    </row>
    <row r="47" spans="2:8" ht="19.95" customHeight="1" thickBot="1" x14ac:dyDescent="0.35">
      <c r="C47" s="15">
        <v>0</v>
      </c>
      <c r="D47" s="18">
        <v>183</v>
      </c>
      <c r="E47" s="18">
        <v>0</v>
      </c>
      <c r="F47" s="18">
        <v>183</v>
      </c>
      <c r="G47" s="18">
        <v>0</v>
      </c>
      <c r="H47" s="19">
        <v>183</v>
      </c>
    </row>
    <row r="48" spans="2:8" ht="13.05" customHeight="1" thickBot="1" x14ac:dyDescent="0.35"/>
    <row r="49" spans="3:8" ht="18.45" customHeight="1" thickBot="1" x14ac:dyDescent="0.35">
      <c r="C49" s="124" t="s">
        <v>154</v>
      </c>
      <c r="D49" s="125"/>
      <c r="E49" s="125"/>
      <c r="F49" s="125"/>
      <c r="G49" s="125"/>
      <c r="H49" s="126"/>
    </row>
    <row r="50" spans="3:8" ht="19.5" customHeight="1" thickBot="1" x14ac:dyDescent="0.35"/>
    <row r="51" spans="3:8" ht="18.45" customHeight="1" thickBot="1" x14ac:dyDescent="0.35">
      <c r="C51" s="124" t="s">
        <v>155</v>
      </c>
      <c r="D51" s="125"/>
      <c r="E51" s="125"/>
      <c r="F51" s="125"/>
      <c r="G51" s="125"/>
      <c r="H51" s="126"/>
    </row>
    <row r="52" spans="3:8" ht="19.5" customHeight="1" x14ac:dyDescent="0.3"/>
    <row r="53" spans="3:8" ht="12.45" customHeight="1" x14ac:dyDescent="0.3"/>
    <row r="54" spans="3:8" ht="12.45" customHeight="1" x14ac:dyDescent="0.3"/>
    <row r="55" spans="3:8" ht="12.45" customHeight="1" x14ac:dyDescent="0.3"/>
    <row r="56" spans="3:8" ht="12.45" customHeight="1" x14ac:dyDescent="0.3">
      <c r="C56" s="20"/>
      <c r="D56" s="20"/>
      <c r="E56" s="20"/>
      <c r="F56" s="20"/>
      <c r="G56" s="20"/>
      <c r="H56" s="20"/>
    </row>
    <row r="57" spans="3:8" ht="12.45" customHeight="1" x14ac:dyDescent="0.3"/>
    <row r="58" spans="3:8" ht="12.45" customHeight="1" x14ac:dyDescent="0.3"/>
  </sheetData>
  <mergeCells count="21">
    <mergeCell ref="D31:H31"/>
    <mergeCell ref="D2:E2"/>
    <mergeCell ref="D3:E3"/>
    <mergeCell ref="D6:H6"/>
    <mergeCell ref="C14:H14"/>
    <mergeCell ref="D16:H16"/>
    <mergeCell ref="D17:H17"/>
    <mergeCell ref="D18:H18"/>
    <mergeCell ref="D23:H23"/>
    <mergeCell ref="D24:H24"/>
    <mergeCell ref="D25:H25"/>
    <mergeCell ref="D30:H30"/>
    <mergeCell ref="C49:H49"/>
    <mergeCell ref="C51:H51"/>
    <mergeCell ref="D32:H32"/>
    <mergeCell ref="C39:H39"/>
    <mergeCell ref="D41:H41"/>
    <mergeCell ref="D42:H42"/>
    <mergeCell ref="D43:H43"/>
    <mergeCell ref="C44:E44"/>
    <mergeCell ref="F44:H44"/>
  </mergeCells>
  <printOptions horizontalCentered="1"/>
  <pageMargins left="0.7" right="0.7" top="0.75" bottom="0.75" header="0.3" footer="0.3"/>
  <pageSetup paperSize="9" fitToHeight="0"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61">
    <pageSetUpPr fitToPage="1"/>
  </sheetPr>
  <dimension ref="B2:H35"/>
  <sheetViews>
    <sheetView showGridLines="0" showRowColHeaders="0" workbookViewId="0">
      <selection activeCell="K22" sqref="K2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833</v>
      </c>
      <c r="E2" s="132"/>
      <c r="F2" s="2"/>
    </row>
    <row r="3" spans="3:8" ht="13.05" customHeight="1" x14ac:dyDescent="0.3">
      <c r="C3" s="86" t="s">
        <v>2</v>
      </c>
      <c r="D3" s="132" t="s">
        <v>945</v>
      </c>
      <c r="E3" s="132"/>
      <c r="F3" s="2"/>
    </row>
    <row r="4" spans="3:8" ht="13.05" customHeight="1" x14ac:dyDescent="0.3">
      <c r="C4" s="86" t="s">
        <v>4</v>
      </c>
      <c r="D4" s="1" t="s">
        <v>946</v>
      </c>
      <c r="E4" s="1"/>
      <c r="F4" s="2"/>
    </row>
    <row r="5" spans="3:8" ht="12.45" customHeight="1" x14ac:dyDescent="0.3"/>
    <row r="6" spans="3:8" ht="144.75" customHeight="1" x14ac:dyDescent="0.3">
      <c r="C6" s="101" t="s">
        <v>6</v>
      </c>
      <c r="D6" s="133" t="s">
        <v>947</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125465</v>
      </c>
      <c r="E9" s="3">
        <v>-125309</v>
      </c>
      <c r="F9" s="4">
        <v>156</v>
      </c>
      <c r="H9" s="5">
        <v>0</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945</v>
      </c>
      <c r="E17" s="118"/>
      <c r="F17" s="118"/>
      <c r="G17" s="118"/>
      <c r="H17" s="119"/>
    </row>
    <row r="18" spans="2:8" ht="19.95" customHeight="1" thickBot="1" x14ac:dyDescent="0.35">
      <c r="C18" s="96" t="s">
        <v>20</v>
      </c>
      <c r="D18" s="117" t="s">
        <v>948</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c r="E21" s="16">
        <v>125465</v>
      </c>
      <c r="F21" s="16">
        <v>125465</v>
      </c>
      <c r="G21" s="16">
        <v>-125309</v>
      </c>
      <c r="H21" s="17">
        <v>156</v>
      </c>
    </row>
    <row r="22" spans="2:8" ht="12.45" customHeight="1" x14ac:dyDescent="0.3"/>
    <row r="23" spans="2:8" ht="12.45" customHeight="1" x14ac:dyDescent="0.3"/>
    <row r="24" spans="2:8" ht="18" customHeight="1" x14ac:dyDescent="0.3">
      <c r="C24" s="131" t="s">
        <v>255</v>
      </c>
      <c r="D24" s="131"/>
      <c r="E24" s="131"/>
      <c r="F24" s="131"/>
      <c r="G24" s="131"/>
      <c r="H24" s="131"/>
    </row>
    <row r="25" spans="2:8" ht="18.75" customHeight="1" thickBot="1" x14ac:dyDescent="0.35"/>
    <row r="26" spans="2:8" ht="18.45" customHeight="1" thickBot="1" x14ac:dyDescent="0.35">
      <c r="C26" s="124" t="s">
        <v>154</v>
      </c>
      <c r="D26" s="125"/>
      <c r="E26" s="125"/>
      <c r="F26" s="125"/>
      <c r="G26" s="125"/>
      <c r="H26" s="126"/>
    </row>
    <row r="27" spans="2:8" ht="19.5" customHeight="1" thickBot="1" x14ac:dyDescent="0.35"/>
    <row r="28" spans="2:8" ht="18.45" customHeight="1" thickBot="1" x14ac:dyDescent="0.35">
      <c r="C28" s="124" t="s">
        <v>155</v>
      </c>
      <c r="D28" s="125"/>
      <c r="E28" s="125"/>
      <c r="F28" s="125"/>
      <c r="G28" s="125"/>
      <c r="H28" s="126"/>
    </row>
    <row r="29" spans="2:8" ht="19.5" customHeight="1" x14ac:dyDescent="0.3"/>
    <row r="30" spans="2:8" ht="12.45" customHeight="1" x14ac:dyDescent="0.3"/>
    <row r="31" spans="2:8" ht="12.45" customHeight="1" x14ac:dyDescent="0.3"/>
    <row r="32" spans="2:8" ht="12.45" customHeight="1" x14ac:dyDescent="0.3"/>
    <row r="33" spans="3:8" ht="12.45" customHeight="1" x14ac:dyDescent="0.3">
      <c r="C33" s="20"/>
      <c r="D33" s="20"/>
      <c r="E33" s="20"/>
      <c r="F33" s="20"/>
      <c r="G33" s="20"/>
      <c r="H33" s="20"/>
    </row>
    <row r="34" spans="3:8" ht="12.45" customHeight="1" x14ac:dyDescent="0.3"/>
    <row r="35" spans="3:8" ht="12.45" customHeight="1" x14ac:dyDescent="0.3"/>
  </sheetData>
  <mergeCells count="10">
    <mergeCell ref="D18:H18"/>
    <mergeCell ref="C24:H24"/>
    <mergeCell ref="C26:H26"/>
    <mergeCell ref="C28:H28"/>
    <mergeCell ref="D2:E2"/>
    <mergeCell ref="D3:E3"/>
    <mergeCell ref="D6:H6"/>
    <mergeCell ref="C14:H14"/>
    <mergeCell ref="D16:H16"/>
    <mergeCell ref="D17:H17"/>
  </mergeCells>
  <printOptions horizontalCentered="1"/>
  <pageMargins left="0.7" right="0.7" top="0.75" bottom="0.75" header="0.3" footer="0.3"/>
  <pageSetup paperSize="9" scale="74" fitToHeight="0"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62">
    <pageSetUpPr fitToPage="1"/>
  </sheetPr>
  <dimension ref="B2:H94"/>
  <sheetViews>
    <sheetView showGridLines="0" showRowColHeaders="0" topLeftCell="A29" workbookViewId="0">
      <selection activeCell="C67" sqref="C67:H67"/>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833</v>
      </c>
      <c r="E2" s="132"/>
      <c r="F2" s="2"/>
    </row>
    <row r="3" spans="3:8" ht="13.05" customHeight="1" x14ac:dyDescent="0.3">
      <c r="C3" s="86" t="s">
        <v>2</v>
      </c>
      <c r="D3" s="132" t="s">
        <v>897</v>
      </c>
      <c r="E3" s="132"/>
      <c r="F3" s="2"/>
    </row>
    <row r="4" spans="3:8" ht="13.05" customHeight="1" x14ac:dyDescent="0.3">
      <c r="C4" s="86" t="s">
        <v>4</v>
      </c>
      <c r="D4" s="1" t="s">
        <v>898</v>
      </c>
      <c r="E4" s="1"/>
      <c r="F4" s="2"/>
    </row>
    <row r="5" spans="3:8" ht="12.45" customHeight="1" x14ac:dyDescent="0.3"/>
    <row r="6" spans="3:8" ht="144.75" customHeight="1" x14ac:dyDescent="0.3">
      <c r="C6" s="101" t="s">
        <v>6</v>
      </c>
      <c r="D6" s="133" t="s">
        <v>899</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8162.7110000000002</v>
      </c>
      <c r="E9" s="3">
        <v>-1405.1000000000001</v>
      </c>
      <c r="F9" s="4">
        <v>6757.6109999999999</v>
      </c>
      <c r="H9" s="5">
        <v>126.85000000000002</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900</v>
      </c>
      <c r="E17" s="118"/>
      <c r="F17" s="118"/>
      <c r="G17" s="118"/>
      <c r="H17" s="119"/>
    </row>
    <row r="18" spans="2:8" ht="40.049999999999997" customHeight="1" thickBot="1" x14ac:dyDescent="0.35">
      <c r="C18" s="96" t="s">
        <v>20</v>
      </c>
      <c r="D18" s="117" t="s">
        <v>901</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7</v>
      </c>
      <c r="D21" s="16">
        <v>365</v>
      </c>
      <c r="E21" s="16">
        <v>0</v>
      </c>
      <c r="F21" s="16">
        <v>365</v>
      </c>
      <c r="G21" s="16">
        <v>-61</v>
      </c>
      <c r="H21" s="17">
        <v>304</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902</v>
      </c>
      <c r="E24" s="118"/>
      <c r="F24" s="118"/>
      <c r="G24" s="118"/>
      <c r="H24" s="119"/>
    </row>
    <row r="25" spans="2:8" ht="40.049999999999997" customHeight="1" thickBot="1" x14ac:dyDescent="0.35">
      <c r="C25" s="96" t="s">
        <v>20</v>
      </c>
      <c r="D25" s="117" t="s">
        <v>903</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58.77</v>
      </c>
      <c r="D28" s="16">
        <v>2850.1460000000002</v>
      </c>
      <c r="E28" s="16">
        <v>390.2</v>
      </c>
      <c r="F28" s="16">
        <v>3240.346</v>
      </c>
      <c r="G28" s="16">
        <v>-141.6</v>
      </c>
      <c r="H28" s="17">
        <v>3098.7460000000001</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904</v>
      </c>
      <c r="E31" s="118"/>
      <c r="F31" s="118"/>
      <c r="G31" s="118"/>
      <c r="H31" s="119"/>
    </row>
    <row r="32" spans="2:8" ht="19.95" customHeight="1" thickBot="1" x14ac:dyDescent="0.35">
      <c r="C32" s="96" t="s">
        <v>20</v>
      </c>
      <c r="D32" s="117" t="s">
        <v>905</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6.75</v>
      </c>
      <c r="D35" s="16">
        <v>498.98099999999999</v>
      </c>
      <c r="E35" s="16">
        <v>354</v>
      </c>
      <c r="F35" s="16">
        <v>852.98099999999999</v>
      </c>
      <c r="G35" s="16">
        <v>-201</v>
      </c>
      <c r="H35" s="17">
        <v>651.98099999999999</v>
      </c>
    </row>
    <row r="36" spans="2:8" ht="13.05" customHeight="1" thickBot="1" x14ac:dyDescent="0.35"/>
    <row r="37" spans="2:8" ht="19.95" customHeight="1" thickBot="1" x14ac:dyDescent="0.35">
      <c r="C37" s="95" t="s">
        <v>16</v>
      </c>
      <c r="D37" s="120" t="s">
        <v>102</v>
      </c>
      <c r="E37" s="121"/>
      <c r="F37" s="121"/>
      <c r="G37" s="121"/>
      <c r="H37" s="139"/>
    </row>
    <row r="38" spans="2:8" ht="19.95" customHeight="1" thickBot="1" x14ac:dyDescent="0.35">
      <c r="C38" s="96" t="s">
        <v>18</v>
      </c>
      <c r="D38" s="117" t="s">
        <v>906</v>
      </c>
      <c r="E38" s="118"/>
      <c r="F38" s="118"/>
      <c r="G38" s="118"/>
      <c r="H38" s="119"/>
    </row>
    <row r="39" spans="2:8" ht="40.049999999999997" customHeight="1" thickBot="1" x14ac:dyDescent="0.35">
      <c r="C39" s="96" t="s">
        <v>20</v>
      </c>
      <c r="D39" s="117" t="s">
        <v>907</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20.420000000000002</v>
      </c>
      <c r="D42" s="16">
        <v>1014.39</v>
      </c>
      <c r="E42" s="16">
        <v>50.5</v>
      </c>
      <c r="F42" s="16">
        <v>1064.8899999999999</v>
      </c>
      <c r="G42" s="16">
        <v>-0.3</v>
      </c>
      <c r="H42" s="17">
        <v>1064.5899999999999</v>
      </c>
    </row>
    <row r="43" spans="2:8" ht="13.05" customHeight="1" thickBot="1" x14ac:dyDescent="0.35"/>
    <row r="44" spans="2:8" ht="19.95" customHeight="1" thickBot="1" x14ac:dyDescent="0.35">
      <c r="C44" s="95" t="s">
        <v>16</v>
      </c>
      <c r="D44" s="120" t="s">
        <v>31</v>
      </c>
      <c r="E44" s="121"/>
      <c r="F44" s="121"/>
      <c r="G44" s="121"/>
      <c r="H44" s="139"/>
    </row>
    <row r="45" spans="2:8" ht="19.95" customHeight="1" thickBot="1" x14ac:dyDescent="0.35">
      <c r="C45" s="96" t="s">
        <v>18</v>
      </c>
      <c r="D45" s="117" t="s">
        <v>908</v>
      </c>
      <c r="E45" s="118"/>
      <c r="F45" s="118"/>
      <c r="G45" s="118"/>
      <c r="H45" s="119"/>
    </row>
    <row r="46" spans="2:8" ht="19.95" customHeight="1" thickBot="1" x14ac:dyDescent="0.35">
      <c r="C46" s="96" t="s">
        <v>20</v>
      </c>
      <c r="D46" s="117" t="s">
        <v>909</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15.04</v>
      </c>
      <c r="D49" s="16">
        <v>815.92600000000004</v>
      </c>
      <c r="E49" s="16">
        <v>232.5</v>
      </c>
      <c r="F49" s="16">
        <v>1048.4259999999999</v>
      </c>
      <c r="G49" s="16">
        <v>-286</v>
      </c>
      <c r="H49" s="17">
        <v>762.42599999999993</v>
      </c>
    </row>
    <row r="50" spans="2:8" ht="13.05" customHeight="1" thickBot="1" x14ac:dyDescent="0.35"/>
    <row r="51" spans="2:8" ht="19.95" customHeight="1" thickBot="1" x14ac:dyDescent="0.35">
      <c r="C51" s="95" t="s">
        <v>16</v>
      </c>
      <c r="D51" s="120" t="s">
        <v>34</v>
      </c>
      <c r="E51" s="121"/>
      <c r="F51" s="121"/>
      <c r="G51" s="121"/>
      <c r="H51" s="139"/>
    </row>
    <row r="52" spans="2:8" ht="19.95" customHeight="1" thickBot="1" x14ac:dyDescent="0.35">
      <c r="C52" s="96" t="s">
        <v>18</v>
      </c>
      <c r="D52" s="117" t="s">
        <v>910</v>
      </c>
      <c r="E52" s="118"/>
      <c r="F52" s="118"/>
      <c r="G52" s="118"/>
      <c r="H52" s="119"/>
    </row>
    <row r="53" spans="2:8" ht="40.049999999999997" customHeight="1" thickBot="1" x14ac:dyDescent="0.35">
      <c r="C53" s="96" t="s">
        <v>20</v>
      </c>
      <c r="D53" s="117" t="s">
        <v>911</v>
      </c>
      <c r="E53" s="118"/>
      <c r="F53" s="118"/>
      <c r="G53" s="118"/>
      <c r="H53" s="119"/>
    </row>
    <row r="54" spans="2:8" ht="5.25" customHeight="1" x14ac:dyDescent="0.3">
      <c r="C54" s="12"/>
      <c r="H54" s="13"/>
    </row>
    <row r="55" spans="2:8" ht="25.35" customHeight="1" thickBot="1" x14ac:dyDescent="0.35">
      <c r="B55" s="14"/>
      <c r="C55" s="97" t="s">
        <v>22</v>
      </c>
      <c r="D55" s="98" t="s">
        <v>23</v>
      </c>
      <c r="E55" s="98" t="s">
        <v>24</v>
      </c>
      <c r="F55" s="99" t="s">
        <v>8</v>
      </c>
      <c r="G55" s="98" t="s">
        <v>9</v>
      </c>
      <c r="H55" s="100" t="s">
        <v>10</v>
      </c>
    </row>
    <row r="56" spans="2:8" ht="19.95" customHeight="1" thickBot="1" x14ac:dyDescent="0.35">
      <c r="C56" s="15">
        <v>0</v>
      </c>
      <c r="D56" s="16">
        <v>25.937000000000001</v>
      </c>
      <c r="E56" s="16">
        <v>245</v>
      </c>
      <c r="F56" s="16">
        <v>270.93700000000001</v>
      </c>
      <c r="G56" s="16">
        <v>-270</v>
      </c>
      <c r="H56" s="17">
        <v>0.93700000000001182</v>
      </c>
    </row>
    <row r="57" spans="2:8" ht="13.05" customHeight="1" thickBot="1" x14ac:dyDescent="0.35"/>
    <row r="58" spans="2:8" ht="19.95" customHeight="1" thickBot="1" x14ac:dyDescent="0.35">
      <c r="C58" s="95" t="s">
        <v>16</v>
      </c>
      <c r="D58" s="120" t="s">
        <v>151</v>
      </c>
      <c r="E58" s="121"/>
      <c r="F58" s="121"/>
      <c r="G58" s="121"/>
      <c r="H58" s="139"/>
    </row>
    <row r="59" spans="2:8" ht="19.95" customHeight="1" thickBot="1" x14ac:dyDescent="0.35">
      <c r="C59" s="96" t="s">
        <v>18</v>
      </c>
      <c r="D59" s="117" t="s">
        <v>912</v>
      </c>
      <c r="E59" s="118"/>
      <c r="F59" s="118"/>
      <c r="G59" s="118"/>
      <c r="H59" s="119"/>
    </row>
    <row r="60" spans="2:8" ht="19.95" customHeight="1" thickBot="1" x14ac:dyDescent="0.35">
      <c r="C60" s="96" t="s">
        <v>20</v>
      </c>
      <c r="D60" s="117" t="s">
        <v>913</v>
      </c>
      <c r="E60" s="118"/>
      <c r="F60" s="118"/>
      <c r="G60" s="118"/>
      <c r="H60" s="119"/>
    </row>
    <row r="61" spans="2:8" ht="5.25" customHeight="1" x14ac:dyDescent="0.3">
      <c r="C61" s="12"/>
      <c r="H61" s="13"/>
    </row>
    <row r="62" spans="2:8" ht="25.35" customHeight="1" thickBot="1" x14ac:dyDescent="0.35">
      <c r="B62" s="14"/>
      <c r="C62" s="97" t="s">
        <v>22</v>
      </c>
      <c r="D62" s="98" t="s">
        <v>23</v>
      </c>
      <c r="E62" s="98" t="s">
        <v>24</v>
      </c>
      <c r="F62" s="99" t="s">
        <v>8</v>
      </c>
      <c r="G62" s="98" t="s">
        <v>9</v>
      </c>
      <c r="H62" s="100" t="s">
        <v>10</v>
      </c>
    </row>
    <row r="63" spans="2:8" ht="19.95" customHeight="1" thickBot="1" x14ac:dyDescent="0.35">
      <c r="C63" s="15">
        <v>18.87</v>
      </c>
      <c r="D63" s="16">
        <v>1320.1310000000001</v>
      </c>
      <c r="E63" s="16">
        <v>0</v>
      </c>
      <c r="F63" s="16">
        <v>1320.1310000000001</v>
      </c>
      <c r="G63" s="16">
        <v>-445.2</v>
      </c>
      <c r="H63" s="17">
        <v>874.93100000000004</v>
      </c>
    </row>
    <row r="64" spans="2:8" ht="12.45" customHeight="1" x14ac:dyDescent="0.3"/>
    <row r="65" spans="2:8" ht="12.45" customHeight="1" x14ac:dyDescent="0.3"/>
    <row r="66" spans="2:8" ht="8.25" customHeight="1" x14ac:dyDescent="0.3"/>
    <row r="67" spans="2:8" ht="18" customHeight="1" x14ac:dyDescent="0.3">
      <c r="C67" s="131" t="s">
        <v>58</v>
      </c>
      <c r="D67" s="131"/>
      <c r="E67" s="131"/>
      <c r="F67" s="131"/>
      <c r="G67" s="131"/>
      <c r="H67" s="131"/>
    </row>
    <row r="68" spans="2:8" ht="18.75" customHeight="1" thickBot="1" x14ac:dyDescent="0.35"/>
    <row r="69" spans="2:8" ht="19.95" customHeight="1" thickBot="1" x14ac:dyDescent="0.35">
      <c r="C69" s="102" t="s">
        <v>16</v>
      </c>
      <c r="D69" s="120" t="s">
        <v>59</v>
      </c>
      <c r="E69" s="121"/>
      <c r="F69" s="122"/>
      <c r="G69" s="122"/>
      <c r="H69" s="123"/>
    </row>
    <row r="70" spans="2:8" ht="19.95" customHeight="1" thickBot="1" x14ac:dyDescent="0.35">
      <c r="C70" s="103" t="s">
        <v>18</v>
      </c>
      <c r="D70" s="117" t="s">
        <v>60</v>
      </c>
      <c r="E70" s="118"/>
      <c r="F70" s="118"/>
      <c r="G70" s="118"/>
      <c r="H70" s="119"/>
    </row>
    <row r="71" spans="2:8" ht="19.95" customHeight="1" thickBot="1" x14ac:dyDescent="0.35">
      <c r="C71" s="103" t="s">
        <v>20</v>
      </c>
      <c r="D71" s="117" t="s">
        <v>914</v>
      </c>
      <c r="E71" s="118"/>
      <c r="F71" s="118"/>
      <c r="G71" s="118"/>
      <c r="H71" s="119"/>
    </row>
    <row r="72" spans="2:8" ht="12.45" customHeight="1" x14ac:dyDescent="0.3">
      <c r="C72" s="127"/>
      <c r="D72" s="128"/>
      <c r="E72" s="128"/>
      <c r="F72" s="129"/>
      <c r="G72" s="129"/>
      <c r="H72" s="130"/>
    </row>
    <row r="73" spans="2:8" ht="5.25" customHeight="1" x14ac:dyDescent="0.3">
      <c r="C73" s="12"/>
      <c r="H73" s="13"/>
    </row>
    <row r="74" spans="2:8" ht="25.35" customHeight="1" thickBot="1" x14ac:dyDescent="0.35">
      <c r="B74" s="14"/>
      <c r="C74" s="104" t="s">
        <v>22</v>
      </c>
      <c r="D74" s="105" t="s">
        <v>23</v>
      </c>
      <c r="E74" s="105" t="s">
        <v>24</v>
      </c>
      <c r="F74" s="106" t="s">
        <v>8</v>
      </c>
      <c r="G74" s="105" t="s">
        <v>9</v>
      </c>
      <c r="H74" s="107" t="s">
        <v>10</v>
      </c>
    </row>
    <row r="75" spans="2:8" ht="19.95" customHeight="1" thickBot="1" x14ac:dyDescent="0.35">
      <c r="C75" s="15">
        <v>0</v>
      </c>
      <c r="D75" s="18">
        <v>0</v>
      </c>
      <c r="E75" s="18">
        <v>275</v>
      </c>
      <c r="F75" s="18">
        <v>275</v>
      </c>
      <c r="G75" s="18">
        <v>0</v>
      </c>
      <c r="H75" s="19">
        <v>275</v>
      </c>
    </row>
    <row r="76" spans="2:8" ht="13.05" customHeight="1" thickBot="1" x14ac:dyDescent="0.35"/>
    <row r="77" spans="2:8" ht="19.95" customHeight="1" thickBot="1" x14ac:dyDescent="0.35">
      <c r="C77" s="102" t="s">
        <v>16</v>
      </c>
      <c r="D77" s="120" t="s">
        <v>62</v>
      </c>
      <c r="E77" s="121"/>
      <c r="F77" s="122"/>
      <c r="G77" s="122"/>
      <c r="H77" s="123"/>
    </row>
    <row r="78" spans="2:8" ht="19.95" customHeight="1" thickBot="1" x14ac:dyDescent="0.35">
      <c r="C78" s="103" t="s">
        <v>18</v>
      </c>
      <c r="D78" s="117" t="s">
        <v>60</v>
      </c>
      <c r="E78" s="118"/>
      <c r="F78" s="118"/>
      <c r="G78" s="118"/>
      <c r="H78" s="119"/>
    </row>
    <row r="79" spans="2:8" ht="19.95" customHeight="1" thickBot="1" x14ac:dyDescent="0.35">
      <c r="C79" s="103" t="s">
        <v>20</v>
      </c>
      <c r="D79" s="117" t="s">
        <v>840</v>
      </c>
      <c r="E79" s="118"/>
      <c r="F79" s="118"/>
      <c r="G79" s="118"/>
      <c r="H79" s="119"/>
    </row>
    <row r="80" spans="2:8" ht="12.45" customHeight="1" x14ac:dyDescent="0.3">
      <c r="C80" s="127"/>
      <c r="D80" s="128"/>
      <c r="E80" s="128"/>
      <c r="F80" s="129"/>
      <c r="G80" s="129"/>
      <c r="H80" s="130"/>
    </row>
    <row r="81" spans="2:8" ht="5.25" customHeight="1" x14ac:dyDescent="0.3">
      <c r="C81" s="12"/>
      <c r="H81" s="13"/>
    </row>
    <row r="82" spans="2:8" ht="25.35" customHeight="1" thickBot="1" x14ac:dyDescent="0.35">
      <c r="B82" s="14"/>
      <c r="C82" s="104" t="s">
        <v>22</v>
      </c>
      <c r="D82" s="105" t="s">
        <v>23</v>
      </c>
      <c r="E82" s="105" t="s">
        <v>24</v>
      </c>
      <c r="F82" s="106" t="s">
        <v>8</v>
      </c>
      <c r="G82" s="105" t="s">
        <v>9</v>
      </c>
      <c r="H82" s="107" t="s">
        <v>10</v>
      </c>
    </row>
    <row r="83" spans="2:8" ht="19.95" customHeight="1" thickBot="1" x14ac:dyDescent="0.35">
      <c r="C83" s="15"/>
      <c r="D83" s="18">
        <v>205</v>
      </c>
      <c r="E83" s="18">
        <v>0</v>
      </c>
      <c r="F83" s="18">
        <v>205</v>
      </c>
      <c r="G83" s="18">
        <v>0</v>
      </c>
      <c r="H83" s="19">
        <v>205</v>
      </c>
    </row>
    <row r="84" spans="2:8" ht="13.05" customHeight="1" thickBot="1" x14ac:dyDescent="0.35"/>
    <row r="85" spans="2:8" ht="18.45" customHeight="1" thickBot="1" x14ac:dyDescent="0.35">
      <c r="C85" s="124" t="s">
        <v>154</v>
      </c>
      <c r="D85" s="125"/>
      <c r="E85" s="125"/>
      <c r="F85" s="125"/>
      <c r="G85" s="125"/>
      <c r="H85" s="126"/>
    </row>
    <row r="86" spans="2:8" ht="19.5" customHeight="1" thickBot="1" x14ac:dyDescent="0.35"/>
    <row r="87" spans="2:8" ht="18.45" customHeight="1" thickBot="1" x14ac:dyDescent="0.35">
      <c r="C87" s="124" t="s">
        <v>155</v>
      </c>
      <c r="D87" s="125"/>
      <c r="E87" s="125"/>
      <c r="F87" s="125"/>
      <c r="G87" s="125"/>
      <c r="H87" s="126"/>
    </row>
    <row r="88" spans="2:8" ht="19.5" customHeight="1" x14ac:dyDescent="0.3"/>
    <row r="89" spans="2:8" ht="12.45" customHeight="1" x14ac:dyDescent="0.3"/>
    <row r="90" spans="2:8" ht="12.45" customHeight="1" x14ac:dyDescent="0.3"/>
    <row r="91" spans="2:8" ht="12.45" customHeight="1" x14ac:dyDescent="0.3"/>
    <row r="92" spans="2:8" ht="12.45" customHeight="1" x14ac:dyDescent="0.3">
      <c r="C92" s="20"/>
      <c r="D92" s="20"/>
      <c r="E92" s="20"/>
      <c r="F92" s="20"/>
      <c r="G92" s="20"/>
      <c r="H92" s="20"/>
    </row>
    <row r="93" spans="2:8" ht="12.45" customHeight="1" x14ac:dyDescent="0.3"/>
    <row r="94" spans="2:8" ht="12.45" customHeight="1" x14ac:dyDescent="0.3"/>
  </sheetData>
  <mergeCells count="38">
    <mergeCell ref="D17:H17"/>
    <mergeCell ref="D2:E2"/>
    <mergeCell ref="D3:E3"/>
    <mergeCell ref="D6:H6"/>
    <mergeCell ref="C14:H14"/>
    <mergeCell ref="D16:H16"/>
    <mergeCell ref="D45:H45"/>
    <mergeCell ref="D18:H18"/>
    <mergeCell ref="D23:H23"/>
    <mergeCell ref="D24:H24"/>
    <mergeCell ref="D25:H25"/>
    <mergeCell ref="D30:H30"/>
    <mergeCell ref="D31:H31"/>
    <mergeCell ref="D32:H32"/>
    <mergeCell ref="D37:H37"/>
    <mergeCell ref="D38:H38"/>
    <mergeCell ref="D39:H39"/>
    <mergeCell ref="D44:H44"/>
    <mergeCell ref="C72:E72"/>
    <mergeCell ref="F72:H72"/>
    <mergeCell ref="D46:H46"/>
    <mergeCell ref="D51:H51"/>
    <mergeCell ref="D52:H52"/>
    <mergeCell ref="D53:H53"/>
    <mergeCell ref="D58:H58"/>
    <mergeCell ref="D59:H59"/>
    <mergeCell ref="D60:H60"/>
    <mergeCell ref="C67:H67"/>
    <mergeCell ref="D69:H69"/>
    <mergeCell ref="D70:H70"/>
    <mergeCell ref="D71:H71"/>
    <mergeCell ref="C87:H87"/>
    <mergeCell ref="D77:H77"/>
    <mergeCell ref="D78:H78"/>
    <mergeCell ref="D79:H79"/>
    <mergeCell ref="C80:E80"/>
    <mergeCell ref="F80:H80"/>
    <mergeCell ref="C85:H85"/>
  </mergeCells>
  <printOptions horizontalCentered="1"/>
  <pageMargins left="0.7" right="0.7" top="0.75" bottom="0.75" header="0.3" footer="0.3"/>
  <pageSetup paperSize="9" scale="74" fitToHeight="0"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63">
    <pageSetUpPr fitToPage="1"/>
  </sheetPr>
  <dimension ref="B2:H94"/>
  <sheetViews>
    <sheetView showGridLines="0" showRowColHeaders="0" topLeftCell="A64" workbookViewId="0">
      <selection activeCell="K91" sqref="K91"/>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833</v>
      </c>
      <c r="E2" s="132"/>
      <c r="F2" s="2"/>
    </row>
    <row r="3" spans="3:8" ht="13.05" customHeight="1" x14ac:dyDescent="0.3">
      <c r="C3" s="86" t="s">
        <v>2</v>
      </c>
      <c r="D3" s="132" t="s">
        <v>841</v>
      </c>
      <c r="E3" s="132"/>
      <c r="F3" s="2"/>
    </row>
    <row r="4" spans="3:8" ht="13.05" customHeight="1" x14ac:dyDescent="0.3">
      <c r="C4" s="86" t="s">
        <v>4</v>
      </c>
      <c r="D4" s="1" t="s">
        <v>842</v>
      </c>
      <c r="E4" s="1"/>
      <c r="F4" s="2"/>
    </row>
    <row r="5" spans="3:8" ht="12.45" customHeight="1" x14ac:dyDescent="0.3"/>
    <row r="6" spans="3:8" ht="144.75" customHeight="1" x14ac:dyDescent="0.3">
      <c r="C6" s="101" t="s">
        <v>6</v>
      </c>
      <c r="D6" s="133" t="s">
        <v>843</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11285.343999999999</v>
      </c>
      <c r="E9" s="3">
        <v>-3118.5770000000002</v>
      </c>
      <c r="F9" s="4">
        <v>8166.7669999999989</v>
      </c>
      <c r="H9" s="5">
        <v>115.31</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844</v>
      </c>
      <c r="E17" s="118"/>
      <c r="F17" s="118"/>
      <c r="G17" s="118"/>
      <c r="H17" s="119"/>
    </row>
    <row r="18" spans="2:8" ht="40.049999999999997" customHeight="1" thickBot="1" x14ac:dyDescent="0.35">
      <c r="C18" s="96" t="s">
        <v>20</v>
      </c>
      <c r="D18" s="117" t="s">
        <v>845</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1.5</v>
      </c>
      <c r="D21" s="16">
        <v>70.88</v>
      </c>
      <c r="E21" s="16">
        <v>24.42</v>
      </c>
      <c r="F21" s="16">
        <v>95.3</v>
      </c>
      <c r="G21" s="16">
        <v>-95.3</v>
      </c>
      <c r="H21" s="17">
        <v>0</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846</v>
      </c>
      <c r="E24" s="118"/>
      <c r="F24" s="118"/>
      <c r="G24" s="118"/>
      <c r="H24" s="119"/>
    </row>
    <row r="25" spans="2:8" ht="19.95" customHeight="1" thickBot="1" x14ac:dyDescent="0.35">
      <c r="C25" s="96" t="s">
        <v>20</v>
      </c>
      <c r="D25" s="117" t="s">
        <v>847</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8.86</v>
      </c>
      <c r="D28" s="16">
        <v>823.53599999999994</v>
      </c>
      <c r="E28" s="16">
        <v>47.5</v>
      </c>
      <c r="F28" s="16">
        <v>871.03599999999994</v>
      </c>
      <c r="G28" s="16">
        <v>0</v>
      </c>
      <c r="H28" s="17">
        <v>871.03599999999994</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848</v>
      </c>
      <c r="E31" s="118"/>
      <c r="F31" s="118"/>
      <c r="G31" s="118"/>
      <c r="H31" s="119"/>
    </row>
    <row r="32" spans="2:8" ht="100.05" customHeight="1" thickBot="1" x14ac:dyDescent="0.35">
      <c r="C32" s="96" t="s">
        <v>20</v>
      </c>
      <c r="D32" s="117" t="s">
        <v>849</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25.18</v>
      </c>
      <c r="D35" s="16">
        <v>2013.5</v>
      </c>
      <c r="E35" s="16">
        <v>732.5</v>
      </c>
      <c r="F35" s="16">
        <v>2746</v>
      </c>
      <c r="G35" s="16">
        <v>-2586.5770000000002</v>
      </c>
      <c r="H35" s="17">
        <v>159.42299999999977</v>
      </c>
    </row>
    <row r="36" spans="2:8" ht="13.05" customHeight="1" thickBot="1" x14ac:dyDescent="0.35"/>
    <row r="37" spans="2:8" ht="19.95" customHeight="1" thickBot="1" x14ac:dyDescent="0.35">
      <c r="C37" s="95" t="s">
        <v>16</v>
      </c>
      <c r="D37" s="120" t="s">
        <v>102</v>
      </c>
      <c r="E37" s="121"/>
      <c r="F37" s="121"/>
      <c r="G37" s="121"/>
      <c r="H37" s="139"/>
    </row>
    <row r="38" spans="2:8" ht="19.95" customHeight="1" thickBot="1" x14ac:dyDescent="0.35">
      <c r="C38" s="96" t="s">
        <v>18</v>
      </c>
      <c r="D38" s="117" t="s">
        <v>850</v>
      </c>
      <c r="E38" s="118"/>
      <c r="F38" s="118"/>
      <c r="G38" s="118"/>
      <c r="H38" s="119"/>
    </row>
    <row r="39" spans="2:8" ht="19.95" customHeight="1" thickBot="1" x14ac:dyDescent="0.35">
      <c r="C39" s="96" t="s">
        <v>20</v>
      </c>
      <c r="D39" s="117" t="s">
        <v>851</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36.020000000000003</v>
      </c>
      <c r="D42" s="16">
        <v>1918.223</v>
      </c>
      <c r="E42" s="16">
        <v>2125.1999999999998</v>
      </c>
      <c r="F42" s="16">
        <v>4043.4229999999998</v>
      </c>
      <c r="G42" s="16">
        <v>-262.5</v>
      </c>
      <c r="H42" s="17">
        <v>3780.9229999999998</v>
      </c>
    </row>
    <row r="43" spans="2:8" ht="13.05" customHeight="1" thickBot="1" x14ac:dyDescent="0.35"/>
    <row r="44" spans="2:8" ht="19.95" customHeight="1" thickBot="1" x14ac:dyDescent="0.35">
      <c r="C44" s="95" t="s">
        <v>16</v>
      </c>
      <c r="D44" s="120" t="s">
        <v>34</v>
      </c>
      <c r="E44" s="121"/>
      <c r="F44" s="121"/>
      <c r="G44" s="121"/>
      <c r="H44" s="139"/>
    </row>
    <row r="45" spans="2:8" ht="19.95" customHeight="1" thickBot="1" x14ac:dyDescent="0.35">
      <c r="C45" s="96" t="s">
        <v>18</v>
      </c>
      <c r="D45" s="117" t="s">
        <v>852</v>
      </c>
      <c r="E45" s="118"/>
      <c r="F45" s="118"/>
      <c r="G45" s="118"/>
      <c r="H45" s="119"/>
    </row>
    <row r="46" spans="2:8" ht="100.05" customHeight="1" thickBot="1" x14ac:dyDescent="0.35">
      <c r="C46" s="96" t="s">
        <v>20</v>
      </c>
      <c r="D46" s="117" t="s">
        <v>853</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6.2</v>
      </c>
      <c r="D49" s="16">
        <v>633.13599999999997</v>
      </c>
      <c r="E49" s="16">
        <v>477</v>
      </c>
      <c r="F49" s="16">
        <v>1110.136</v>
      </c>
      <c r="G49" s="16">
        <v>-50</v>
      </c>
      <c r="H49" s="17">
        <v>1060.136</v>
      </c>
    </row>
    <row r="50" spans="2:8" ht="13.05" customHeight="1" thickBot="1" x14ac:dyDescent="0.35"/>
    <row r="51" spans="2:8" ht="19.95" customHeight="1" thickBot="1" x14ac:dyDescent="0.35">
      <c r="C51" s="95" t="s">
        <v>16</v>
      </c>
      <c r="D51" s="120" t="s">
        <v>40</v>
      </c>
      <c r="E51" s="121"/>
      <c r="F51" s="121"/>
      <c r="G51" s="121"/>
      <c r="H51" s="139"/>
    </row>
    <row r="52" spans="2:8" ht="19.95" customHeight="1" thickBot="1" x14ac:dyDescent="0.35">
      <c r="C52" s="96" t="s">
        <v>18</v>
      </c>
      <c r="D52" s="117" t="s">
        <v>854</v>
      </c>
      <c r="E52" s="118"/>
      <c r="F52" s="118"/>
      <c r="G52" s="118"/>
      <c r="H52" s="119"/>
    </row>
    <row r="53" spans="2:8" ht="19.95" customHeight="1" thickBot="1" x14ac:dyDescent="0.35">
      <c r="C53" s="96" t="s">
        <v>20</v>
      </c>
      <c r="D53" s="117" t="s">
        <v>855</v>
      </c>
      <c r="E53" s="118"/>
      <c r="F53" s="118"/>
      <c r="G53" s="118"/>
      <c r="H53" s="119"/>
    </row>
    <row r="54" spans="2:8" ht="5.25" customHeight="1" x14ac:dyDescent="0.3">
      <c r="C54" s="12"/>
      <c r="H54" s="13"/>
    </row>
    <row r="55" spans="2:8" ht="25.35" customHeight="1" thickBot="1" x14ac:dyDescent="0.35">
      <c r="B55" s="14"/>
      <c r="C55" s="97" t="s">
        <v>22</v>
      </c>
      <c r="D55" s="98" t="s">
        <v>23</v>
      </c>
      <c r="E55" s="98" t="s">
        <v>24</v>
      </c>
      <c r="F55" s="99" t="s">
        <v>8</v>
      </c>
      <c r="G55" s="98" t="s">
        <v>9</v>
      </c>
      <c r="H55" s="100" t="s">
        <v>10</v>
      </c>
    </row>
    <row r="56" spans="2:8" ht="19.95" customHeight="1" thickBot="1" x14ac:dyDescent="0.35">
      <c r="C56" s="15">
        <v>3.73</v>
      </c>
      <c r="D56" s="16">
        <v>442.25400000000002</v>
      </c>
      <c r="E56" s="16">
        <v>129.6</v>
      </c>
      <c r="F56" s="16">
        <v>571.85400000000004</v>
      </c>
      <c r="G56" s="16">
        <v>0</v>
      </c>
      <c r="H56" s="17">
        <v>571.85400000000004</v>
      </c>
    </row>
    <row r="57" spans="2:8" ht="27" customHeight="1" thickBot="1" x14ac:dyDescent="0.35"/>
    <row r="58" spans="2:8" ht="19.95" customHeight="1" thickBot="1" x14ac:dyDescent="0.35">
      <c r="C58" s="95" t="s">
        <v>16</v>
      </c>
      <c r="D58" s="120" t="s">
        <v>43</v>
      </c>
      <c r="E58" s="121"/>
      <c r="F58" s="121"/>
      <c r="G58" s="121"/>
      <c r="H58" s="139"/>
    </row>
    <row r="59" spans="2:8" ht="19.95" customHeight="1" thickBot="1" x14ac:dyDescent="0.35">
      <c r="C59" s="96" t="s">
        <v>18</v>
      </c>
      <c r="D59" s="117" t="s">
        <v>856</v>
      </c>
      <c r="E59" s="118"/>
      <c r="F59" s="118"/>
      <c r="G59" s="118"/>
      <c r="H59" s="119"/>
    </row>
    <row r="60" spans="2:8" ht="160.05000000000001" customHeight="1" thickBot="1" x14ac:dyDescent="0.35">
      <c r="C60" s="96" t="s">
        <v>20</v>
      </c>
      <c r="D60" s="117" t="s">
        <v>857</v>
      </c>
      <c r="E60" s="118"/>
      <c r="F60" s="118"/>
      <c r="G60" s="118"/>
      <c r="H60" s="119"/>
    </row>
    <row r="61" spans="2:8" ht="5.25" customHeight="1" x14ac:dyDescent="0.3">
      <c r="C61" s="12"/>
      <c r="H61" s="13"/>
    </row>
    <row r="62" spans="2:8" ht="25.35" customHeight="1" thickBot="1" x14ac:dyDescent="0.35">
      <c r="B62" s="14"/>
      <c r="C62" s="97" t="s">
        <v>22</v>
      </c>
      <c r="D62" s="98" t="s">
        <v>23</v>
      </c>
      <c r="E62" s="98" t="s">
        <v>24</v>
      </c>
      <c r="F62" s="99" t="s">
        <v>8</v>
      </c>
      <c r="G62" s="98" t="s">
        <v>9</v>
      </c>
      <c r="H62" s="100" t="s">
        <v>10</v>
      </c>
    </row>
    <row r="63" spans="2:8" ht="19.95" customHeight="1" thickBot="1" x14ac:dyDescent="0.35">
      <c r="C63" s="15">
        <v>33.82</v>
      </c>
      <c r="D63" s="16">
        <v>1707.095</v>
      </c>
      <c r="E63" s="16">
        <v>140.5</v>
      </c>
      <c r="F63" s="16">
        <v>1847.595</v>
      </c>
      <c r="G63" s="16">
        <v>-124.2</v>
      </c>
      <c r="H63" s="17">
        <v>1723.395</v>
      </c>
    </row>
    <row r="64" spans="2:8" ht="12.45" customHeight="1" x14ac:dyDescent="0.3"/>
    <row r="65" spans="2:8" ht="12.45" customHeight="1" x14ac:dyDescent="0.3"/>
    <row r="66" spans="2:8" ht="8.25" customHeight="1" x14ac:dyDescent="0.3"/>
    <row r="67" spans="2:8" ht="18" customHeight="1" x14ac:dyDescent="0.3">
      <c r="C67" s="131" t="s">
        <v>58</v>
      </c>
      <c r="D67" s="131"/>
      <c r="E67" s="131"/>
      <c r="F67" s="131"/>
      <c r="G67" s="131"/>
      <c r="H67" s="131"/>
    </row>
    <row r="68" spans="2:8" ht="18.75" customHeight="1" thickBot="1" x14ac:dyDescent="0.35"/>
    <row r="69" spans="2:8" ht="19.95" customHeight="1" thickBot="1" x14ac:dyDescent="0.35">
      <c r="C69" s="102" t="s">
        <v>16</v>
      </c>
      <c r="D69" s="120" t="s">
        <v>59</v>
      </c>
      <c r="E69" s="121"/>
      <c r="F69" s="122"/>
      <c r="G69" s="122"/>
      <c r="H69" s="123"/>
    </row>
    <row r="70" spans="2:8" ht="19.95" customHeight="1" thickBot="1" x14ac:dyDescent="0.35">
      <c r="C70" s="103" t="s">
        <v>18</v>
      </c>
      <c r="D70" s="117" t="s">
        <v>60</v>
      </c>
      <c r="E70" s="118"/>
      <c r="F70" s="118"/>
      <c r="G70" s="118"/>
      <c r="H70" s="119"/>
    </row>
    <row r="71" spans="2:8" ht="19.95" customHeight="1" thickBot="1" x14ac:dyDescent="0.35">
      <c r="C71" s="103" t="s">
        <v>20</v>
      </c>
      <c r="D71" s="117" t="s">
        <v>858</v>
      </c>
      <c r="E71" s="118"/>
      <c r="F71" s="118"/>
      <c r="G71" s="118"/>
      <c r="H71" s="119"/>
    </row>
    <row r="72" spans="2:8" ht="12.45" customHeight="1" x14ac:dyDescent="0.3">
      <c r="C72" s="127"/>
      <c r="D72" s="128"/>
      <c r="E72" s="128"/>
      <c r="F72" s="129"/>
      <c r="G72" s="129"/>
      <c r="H72" s="130"/>
    </row>
    <row r="73" spans="2:8" ht="5.25" customHeight="1" x14ac:dyDescent="0.3">
      <c r="C73" s="12"/>
      <c r="H73" s="13"/>
    </row>
    <row r="74" spans="2:8" ht="25.35" customHeight="1" thickBot="1" x14ac:dyDescent="0.35">
      <c r="B74" s="14"/>
      <c r="C74" s="104" t="s">
        <v>22</v>
      </c>
      <c r="D74" s="105" t="s">
        <v>23</v>
      </c>
      <c r="E74" s="105" t="s">
        <v>24</v>
      </c>
      <c r="F74" s="106" t="s">
        <v>8</v>
      </c>
      <c r="G74" s="105" t="s">
        <v>9</v>
      </c>
      <c r="H74" s="107" t="s">
        <v>10</v>
      </c>
    </row>
    <row r="75" spans="2:8" ht="19.95" customHeight="1" thickBot="1" x14ac:dyDescent="0.35">
      <c r="C75" s="15">
        <v>0</v>
      </c>
      <c r="D75" s="18">
        <v>0</v>
      </c>
      <c r="E75" s="18">
        <v>38</v>
      </c>
      <c r="F75" s="18">
        <v>38</v>
      </c>
      <c r="G75" s="18">
        <v>0</v>
      </c>
      <c r="H75" s="19">
        <v>38</v>
      </c>
    </row>
    <row r="76" spans="2:8" ht="13.05" customHeight="1" thickBot="1" x14ac:dyDescent="0.35"/>
    <row r="77" spans="2:8" ht="19.95" customHeight="1" thickBot="1" x14ac:dyDescent="0.35">
      <c r="C77" s="102" t="s">
        <v>16</v>
      </c>
      <c r="D77" s="120" t="s">
        <v>62</v>
      </c>
      <c r="E77" s="121"/>
      <c r="F77" s="122"/>
      <c r="G77" s="122"/>
      <c r="H77" s="123"/>
    </row>
    <row r="78" spans="2:8" ht="19.95" customHeight="1" thickBot="1" x14ac:dyDescent="0.35">
      <c r="C78" s="103" t="s">
        <v>18</v>
      </c>
      <c r="D78" s="117" t="s">
        <v>60</v>
      </c>
      <c r="E78" s="118"/>
      <c r="F78" s="118"/>
      <c r="G78" s="118"/>
      <c r="H78" s="119"/>
    </row>
    <row r="79" spans="2:8" ht="19.95" customHeight="1" thickBot="1" x14ac:dyDescent="0.35">
      <c r="C79" s="103" t="s">
        <v>20</v>
      </c>
      <c r="D79" s="117" t="s">
        <v>840</v>
      </c>
      <c r="E79" s="118"/>
      <c r="F79" s="118"/>
      <c r="G79" s="118"/>
      <c r="H79" s="119"/>
    </row>
    <row r="80" spans="2:8" ht="12.45" customHeight="1" x14ac:dyDescent="0.3">
      <c r="C80" s="127"/>
      <c r="D80" s="128"/>
      <c r="E80" s="128"/>
      <c r="F80" s="129"/>
      <c r="G80" s="129"/>
      <c r="H80" s="130"/>
    </row>
    <row r="81" spans="2:8" ht="5.25" customHeight="1" x14ac:dyDescent="0.3">
      <c r="C81" s="12"/>
      <c r="H81" s="13"/>
    </row>
    <row r="82" spans="2:8" ht="25.35" customHeight="1" thickBot="1" x14ac:dyDescent="0.35">
      <c r="B82" s="14"/>
      <c r="C82" s="104" t="s">
        <v>22</v>
      </c>
      <c r="D82" s="105" t="s">
        <v>23</v>
      </c>
      <c r="E82" s="105" t="s">
        <v>24</v>
      </c>
      <c r="F82" s="106" t="s">
        <v>8</v>
      </c>
      <c r="G82" s="105" t="s">
        <v>9</v>
      </c>
      <c r="H82" s="107" t="s">
        <v>10</v>
      </c>
    </row>
    <row r="83" spans="2:8" ht="19.95" customHeight="1" thickBot="1" x14ac:dyDescent="0.35">
      <c r="C83" s="15"/>
      <c r="D83" s="18">
        <v>185</v>
      </c>
      <c r="E83" s="18">
        <v>0</v>
      </c>
      <c r="F83" s="18">
        <v>185</v>
      </c>
      <c r="G83" s="18">
        <v>0</v>
      </c>
      <c r="H83" s="19">
        <v>185</v>
      </c>
    </row>
    <row r="84" spans="2:8" ht="13.05" customHeight="1" thickBot="1" x14ac:dyDescent="0.35"/>
    <row r="85" spans="2:8" ht="18.45" customHeight="1" thickBot="1" x14ac:dyDescent="0.35">
      <c r="C85" s="124" t="s">
        <v>154</v>
      </c>
      <c r="D85" s="125"/>
      <c r="E85" s="125"/>
      <c r="F85" s="125"/>
      <c r="G85" s="125"/>
      <c r="H85" s="126"/>
    </row>
    <row r="86" spans="2:8" ht="19.5" customHeight="1" thickBot="1" x14ac:dyDescent="0.35"/>
    <row r="87" spans="2:8" ht="18.45" customHeight="1" thickBot="1" x14ac:dyDescent="0.35">
      <c r="C87" s="124" t="s">
        <v>155</v>
      </c>
      <c r="D87" s="125"/>
      <c r="E87" s="125"/>
      <c r="F87" s="125"/>
      <c r="G87" s="125"/>
      <c r="H87" s="126"/>
    </row>
    <row r="88" spans="2:8" ht="19.5" customHeight="1" x14ac:dyDescent="0.3"/>
    <row r="89" spans="2:8" ht="12.45" customHeight="1" x14ac:dyDescent="0.3"/>
    <row r="90" spans="2:8" ht="12.45" customHeight="1" x14ac:dyDescent="0.3"/>
    <row r="91" spans="2:8" ht="12.45" customHeight="1" x14ac:dyDescent="0.3"/>
    <row r="92" spans="2:8" ht="12.45" customHeight="1" x14ac:dyDescent="0.3">
      <c r="C92" s="20"/>
      <c r="D92" s="20"/>
      <c r="E92" s="20"/>
      <c r="F92" s="20"/>
      <c r="G92" s="20"/>
      <c r="H92" s="20"/>
    </row>
    <row r="93" spans="2:8" ht="12.45" customHeight="1" x14ac:dyDescent="0.3"/>
    <row r="94" spans="2:8" ht="12.45" customHeight="1" x14ac:dyDescent="0.3"/>
  </sheetData>
  <mergeCells count="38">
    <mergeCell ref="D17:H17"/>
    <mergeCell ref="D2:E2"/>
    <mergeCell ref="D3:E3"/>
    <mergeCell ref="D6:H6"/>
    <mergeCell ref="C14:H14"/>
    <mergeCell ref="D16:H16"/>
    <mergeCell ref="D45:H45"/>
    <mergeCell ref="D18:H18"/>
    <mergeCell ref="D23:H23"/>
    <mergeCell ref="D24:H24"/>
    <mergeCell ref="D25:H25"/>
    <mergeCell ref="D30:H30"/>
    <mergeCell ref="D31:H31"/>
    <mergeCell ref="D32:H32"/>
    <mergeCell ref="D37:H37"/>
    <mergeCell ref="D38:H38"/>
    <mergeCell ref="D39:H39"/>
    <mergeCell ref="D44:H44"/>
    <mergeCell ref="C72:E72"/>
    <mergeCell ref="F72:H72"/>
    <mergeCell ref="D46:H46"/>
    <mergeCell ref="D51:H51"/>
    <mergeCell ref="D52:H52"/>
    <mergeCell ref="D53:H53"/>
    <mergeCell ref="D58:H58"/>
    <mergeCell ref="D59:H59"/>
    <mergeCell ref="D60:H60"/>
    <mergeCell ref="C67:H67"/>
    <mergeCell ref="D69:H69"/>
    <mergeCell ref="D70:H70"/>
    <mergeCell ref="D71:H71"/>
    <mergeCell ref="C87:H87"/>
    <mergeCell ref="D77:H77"/>
    <mergeCell ref="D78:H78"/>
    <mergeCell ref="D79:H79"/>
    <mergeCell ref="C80:E80"/>
    <mergeCell ref="F80:H80"/>
    <mergeCell ref="C85:H85"/>
  </mergeCells>
  <printOptions horizontalCentered="1"/>
  <pageMargins left="0.7" right="0.7" top="0.75" bottom="0.75" header="0.3" footer="0.3"/>
  <pageSetup paperSize="9" scale="74" fitToHeight="0"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B2824-3E4C-499F-B096-C36F66F90293}">
  <sheetPr codeName="Sheet64">
    <pageSetUpPr fitToPage="1"/>
  </sheetPr>
  <dimension ref="B2:H51"/>
  <sheetViews>
    <sheetView showGridLines="0" showRowColHeaders="0" workbookViewId="0">
      <selection activeCell="M39" sqref="M39"/>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833</v>
      </c>
      <c r="E2" s="132"/>
      <c r="F2" s="2"/>
    </row>
    <row r="3" spans="3:8" ht="13.05" customHeight="1" x14ac:dyDescent="0.3">
      <c r="C3" s="86" t="s">
        <v>2</v>
      </c>
      <c r="D3" s="132" t="s">
        <v>834</v>
      </c>
      <c r="E3" s="132"/>
      <c r="F3" s="2"/>
    </row>
    <row r="4" spans="3:8" ht="13.05" customHeight="1" x14ac:dyDescent="0.3">
      <c r="C4" s="86" t="s">
        <v>4</v>
      </c>
      <c r="D4" s="1" t="s">
        <v>835</v>
      </c>
      <c r="E4" s="1"/>
      <c r="F4" s="2"/>
    </row>
    <row r="5" spans="3:8" ht="12.45" customHeight="1" x14ac:dyDescent="0.3"/>
    <row r="6" spans="3:8" ht="144.75" customHeight="1" x14ac:dyDescent="0.3">
      <c r="C6" s="101" t="s">
        <v>6</v>
      </c>
      <c r="D6" s="133" t="s">
        <v>836</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3248.32</v>
      </c>
      <c r="E9" s="3">
        <v>-217.9</v>
      </c>
      <c r="F9" s="4">
        <v>3030.42</v>
      </c>
      <c r="H9" s="5">
        <v>50.47</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834</v>
      </c>
      <c r="E17" s="118"/>
      <c r="F17" s="118"/>
      <c r="G17" s="118"/>
      <c r="H17" s="119"/>
    </row>
    <row r="18" spans="2:8" ht="79.95" customHeight="1" thickBot="1" x14ac:dyDescent="0.35">
      <c r="C18" s="96" t="s">
        <v>20</v>
      </c>
      <c r="D18" s="117" t="s">
        <v>837</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46.58</v>
      </c>
      <c r="D21" s="16">
        <v>2927.32</v>
      </c>
      <c r="E21" s="16">
        <v>2</v>
      </c>
      <c r="F21" s="16">
        <v>2929.32</v>
      </c>
      <c r="G21" s="16">
        <v>-217.9</v>
      </c>
      <c r="H21" s="17">
        <v>2711.42</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838</v>
      </c>
      <c r="E24" s="118"/>
      <c r="F24" s="118"/>
      <c r="G24" s="118"/>
      <c r="H24" s="119"/>
    </row>
    <row r="25" spans="2:8" ht="40.049999999999997" customHeight="1" thickBot="1" x14ac:dyDescent="0.35">
      <c r="C25" s="96" t="s">
        <v>20</v>
      </c>
      <c r="D25" s="117" t="s">
        <v>839</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3.89</v>
      </c>
      <c r="D28" s="16">
        <v>319</v>
      </c>
      <c r="E28" s="16">
        <v>0</v>
      </c>
      <c r="F28" s="16">
        <v>319</v>
      </c>
      <c r="G28" s="16">
        <v>0</v>
      </c>
      <c r="H28" s="17">
        <v>319</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62</v>
      </c>
      <c r="E34" s="121"/>
      <c r="F34" s="122"/>
      <c r="G34" s="122"/>
      <c r="H34" s="123"/>
    </row>
    <row r="35" spans="2:8" ht="19.95" customHeight="1" thickBot="1" x14ac:dyDescent="0.35">
      <c r="C35" s="103" t="s">
        <v>18</v>
      </c>
      <c r="D35" s="117" t="s">
        <v>60</v>
      </c>
      <c r="E35" s="118"/>
      <c r="F35" s="118"/>
      <c r="G35" s="118"/>
      <c r="H35" s="119"/>
    </row>
    <row r="36" spans="2:8" ht="19.95" customHeight="1" thickBot="1" x14ac:dyDescent="0.35">
      <c r="C36" s="103" t="s">
        <v>20</v>
      </c>
      <c r="D36" s="117" t="s">
        <v>840</v>
      </c>
      <c r="E36" s="118"/>
      <c r="F36" s="118"/>
      <c r="G36" s="118"/>
      <c r="H36" s="119"/>
    </row>
    <row r="37" spans="2:8" ht="12.45" customHeight="1" x14ac:dyDescent="0.3">
      <c r="C37" s="127"/>
      <c r="D37" s="128"/>
      <c r="E37" s="128"/>
      <c r="F37" s="129"/>
      <c r="G37" s="129"/>
      <c r="H37" s="130"/>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c r="D40" s="18">
        <v>110</v>
      </c>
      <c r="E40" s="18">
        <v>0</v>
      </c>
      <c r="F40" s="18">
        <v>110</v>
      </c>
      <c r="G40" s="18">
        <v>0</v>
      </c>
      <c r="H40" s="19">
        <v>110</v>
      </c>
    </row>
    <row r="41" spans="2:8" ht="13.05" customHeight="1" thickBot="1" x14ac:dyDescent="0.35"/>
    <row r="42" spans="2:8" ht="18.45" customHeight="1" thickBot="1" x14ac:dyDescent="0.35">
      <c r="C42" s="124" t="s">
        <v>154</v>
      </c>
      <c r="D42" s="125"/>
      <c r="E42" s="125"/>
      <c r="F42" s="125"/>
      <c r="G42" s="125"/>
      <c r="H42" s="126"/>
    </row>
    <row r="43" spans="2:8" ht="19.5" customHeight="1" thickBot="1" x14ac:dyDescent="0.35"/>
    <row r="44" spans="2:8" ht="18.45" customHeight="1" thickBot="1" x14ac:dyDescent="0.35">
      <c r="C44" s="124" t="s">
        <v>155</v>
      </c>
      <c r="D44" s="125"/>
      <c r="E44" s="125"/>
      <c r="F44" s="125"/>
      <c r="G44" s="125"/>
      <c r="H44" s="126"/>
    </row>
    <row r="45" spans="2:8" ht="19.5" customHeight="1" x14ac:dyDescent="0.3"/>
    <row r="46" spans="2:8" ht="12.45" customHeight="1" x14ac:dyDescent="0.3"/>
    <row r="47" spans="2:8" ht="12.45" customHeight="1" x14ac:dyDescent="0.3"/>
    <row r="48" spans="2:8" ht="12.45" customHeight="1" x14ac:dyDescent="0.3"/>
    <row r="49" spans="3:8" ht="12.45" customHeight="1" x14ac:dyDescent="0.3">
      <c r="C49" s="20"/>
      <c r="D49" s="20"/>
      <c r="E49" s="20"/>
      <c r="F49" s="20"/>
      <c r="G49" s="20"/>
      <c r="H49" s="20"/>
    </row>
    <row r="50" spans="3:8" ht="12.45" customHeight="1" x14ac:dyDescent="0.3"/>
    <row r="51" spans="3:8" ht="12.45" customHeight="1" x14ac:dyDescent="0.3"/>
  </sheetData>
  <mergeCells count="18">
    <mergeCell ref="D17:H17"/>
    <mergeCell ref="D2:E2"/>
    <mergeCell ref="D3:E3"/>
    <mergeCell ref="D6:H6"/>
    <mergeCell ref="C14:H14"/>
    <mergeCell ref="D16:H16"/>
    <mergeCell ref="C44:H44"/>
    <mergeCell ref="D18:H18"/>
    <mergeCell ref="D23:H23"/>
    <mergeCell ref="D24:H24"/>
    <mergeCell ref="D25:H25"/>
    <mergeCell ref="C32:H32"/>
    <mergeCell ref="D34:H34"/>
    <mergeCell ref="D35:H35"/>
    <mergeCell ref="D36:H36"/>
    <mergeCell ref="C37:E37"/>
    <mergeCell ref="F37:H37"/>
    <mergeCell ref="C42:H42"/>
  </mergeCells>
  <printOptions horizontalCentered="1"/>
  <pageMargins left="0.7" right="0.7" top="0.75" bottom="0.75" header="0.3" footer="0.3"/>
  <pageSetup paperSize="9" fitToHeight="0"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6">
    <pageSetUpPr fitToPage="1"/>
  </sheetPr>
  <dimension ref="B2:H51"/>
  <sheetViews>
    <sheetView showGridLines="0" showRowColHeaders="0" workbookViewId="0">
      <selection activeCell="L56" sqref="L56"/>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290</v>
      </c>
      <c r="E3" s="132"/>
      <c r="F3" s="2"/>
    </row>
    <row r="4" spans="3:8" ht="13.05" customHeight="1" x14ac:dyDescent="0.3">
      <c r="C4" s="86" t="s">
        <v>4</v>
      </c>
      <c r="D4" s="1" t="s">
        <v>326</v>
      </c>
      <c r="E4" s="1"/>
      <c r="F4" s="2"/>
    </row>
    <row r="5" spans="3:8" ht="12.45" customHeight="1" x14ac:dyDescent="0.3"/>
    <row r="6" spans="3:8" ht="144.75" customHeight="1" x14ac:dyDescent="0.3">
      <c r="C6" s="101" t="s">
        <v>6</v>
      </c>
      <c r="D6" s="133" t="s">
        <v>327</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1039.5459999999998</v>
      </c>
      <c r="E9" s="3">
        <v>-348</v>
      </c>
      <c r="F9" s="4">
        <v>691.54599999999982</v>
      </c>
      <c r="H9" s="5">
        <v>0</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328</v>
      </c>
      <c r="E17" s="118"/>
      <c r="F17" s="118"/>
      <c r="G17" s="118"/>
      <c r="H17" s="119"/>
    </row>
    <row r="18" spans="2:8" ht="40.049999999999997" customHeight="1" thickBot="1" x14ac:dyDescent="0.35">
      <c r="C18" s="96" t="s">
        <v>20</v>
      </c>
      <c r="D18" s="117" t="s">
        <v>329</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v>437.5</v>
      </c>
      <c r="E21" s="16">
        <v>398.17500000000001</v>
      </c>
      <c r="F21" s="16">
        <v>835.67499999999995</v>
      </c>
      <c r="G21" s="16">
        <v>-336</v>
      </c>
      <c r="H21" s="17">
        <v>499.67499999999995</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330</v>
      </c>
      <c r="E24" s="118"/>
      <c r="F24" s="118"/>
      <c r="G24" s="118"/>
      <c r="H24" s="119"/>
    </row>
    <row r="25" spans="2:8" ht="19.95" customHeight="1" thickBot="1" x14ac:dyDescent="0.35">
      <c r="C25" s="96" t="s">
        <v>20</v>
      </c>
      <c r="D25" s="117" t="s">
        <v>331</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0</v>
      </c>
      <c r="D28" s="16">
        <v>50.045999999999999</v>
      </c>
      <c r="E28" s="16">
        <v>153.82499999999999</v>
      </c>
      <c r="F28" s="16">
        <v>203.87099999999998</v>
      </c>
      <c r="G28" s="16">
        <v>-12</v>
      </c>
      <c r="H28" s="17">
        <v>191.87099999999998</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2"/>
      <c r="G34" s="122"/>
      <c r="H34" s="123"/>
    </row>
    <row r="35" spans="2:8" ht="19.95" customHeight="1" thickBot="1" x14ac:dyDescent="0.35">
      <c r="C35" s="103" t="s">
        <v>18</v>
      </c>
      <c r="D35" s="117" t="s">
        <v>60</v>
      </c>
      <c r="E35" s="118"/>
      <c r="F35" s="118"/>
      <c r="G35" s="118"/>
      <c r="H35" s="119"/>
    </row>
    <row r="36" spans="2:8" ht="19.95" customHeight="1" thickBot="1" x14ac:dyDescent="0.35">
      <c r="C36" s="103" t="s">
        <v>20</v>
      </c>
      <c r="D36" s="117" t="s">
        <v>332</v>
      </c>
      <c r="E36" s="118"/>
      <c r="F36" s="118"/>
      <c r="G36" s="118"/>
      <c r="H36" s="119"/>
    </row>
    <row r="37" spans="2:8" ht="12.45" customHeight="1" x14ac:dyDescent="0.3">
      <c r="C37" s="127"/>
      <c r="D37" s="128"/>
      <c r="E37" s="128"/>
      <c r="F37" s="129"/>
      <c r="G37" s="129"/>
      <c r="H37" s="130"/>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10</v>
      </c>
      <c r="E40" s="18">
        <v>0</v>
      </c>
      <c r="F40" s="18">
        <v>10</v>
      </c>
      <c r="G40" s="18">
        <v>0</v>
      </c>
      <c r="H40" s="19">
        <v>10</v>
      </c>
    </row>
    <row r="41" spans="2:8" ht="13.05" customHeight="1" thickBot="1" x14ac:dyDescent="0.35"/>
    <row r="42" spans="2:8" ht="18.45" customHeight="1" thickBot="1" x14ac:dyDescent="0.35">
      <c r="C42" s="124" t="s">
        <v>154</v>
      </c>
      <c r="D42" s="125"/>
      <c r="E42" s="125"/>
      <c r="F42" s="125"/>
      <c r="G42" s="125"/>
      <c r="H42" s="126"/>
    </row>
    <row r="43" spans="2:8" ht="19.5" customHeight="1" thickBot="1" x14ac:dyDescent="0.35"/>
    <row r="44" spans="2:8" ht="18.45" customHeight="1" thickBot="1" x14ac:dyDescent="0.35">
      <c r="C44" s="124" t="s">
        <v>155</v>
      </c>
      <c r="D44" s="125"/>
      <c r="E44" s="125"/>
      <c r="F44" s="125"/>
      <c r="G44" s="125"/>
      <c r="H44" s="126"/>
    </row>
    <row r="45" spans="2:8" ht="19.5" customHeight="1" x14ac:dyDescent="0.3"/>
    <row r="46" spans="2:8" ht="12.45" customHeight="1" x14ac:dyDescent="0.3"/>
    <row r="47" spans="2:8" ht="12.45" customHeight="1" x14ac:dyDescent="0.3"/>
    <row r="48" spans="2:8" ht="12.45" customHeight="1" x14ac:dyDescent="0.3"/>
    <row r="49" spans="3:8" ht="12.45" customHeight="1" x14ac:dyDescent="0.3">
      <c r="C49" s="20"/>
      <c r="D49" s="20"/>
      <c r="E49" s="20"/>
      <c r="F49" s="20"/>
      <c r="G49" s="20"/>
      <c r="H49" s="20"/>
    </row>
    <row r="50" spans="3:8" ht="12.45" customHeight="1" x14ac:dyDescent="0.3"/>
    <row r="51" spans="3:8" ht="12.45" customHeight="1" x14ac:dyDescent="0.3"/>
  </sheetData>
  <mergeCells count="18">
    <mergeCell ref="D17:H17"/>
    <mergeCell ref="D2:E2"/>
    <mergeCell ref="D3:E3"/>
    <mergeCell ref="D6:H6"/>
    <mergeCell ref="C14:H14"/>
    <mergeCell ref="D16:H16"/>
    <mergeCell ref="C44:H44"/>
    <mergeCell ref="D18:H18"/>
    <mergeCell ref="D23:H23"/>
    <mergeCell ref="D24:H24"/>
    <mergeCell ref="D25:H25"/>
    <mergeCell ref="C32:H32"/>
    <mergeCell ref="D34:H34"/>
    <mergeCell ref="D35:H35"/>
    <mergeCell ref="D36:H36"/>
    <mergeCell ref="C37:E37"/>
    <mergeCell ref="F37:H37"/>
    <mergeCell ref="C42:H42"/>
  </mergeCells>
  <printOptions horizontalCentered="1"/>
  <pageMargins left="0.7" right="0.7" top="0.75" bottom="0.75" header="0.3" footer="0.3"/>
  <pageSetup paperSize="9" scale="74" fitToHeight="0"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7">
    <pageSetUpPr fitToPage="1"/>
  </sheetPr>
  <dimension ref="B2:H88"/>
  <sheetViews>
    <sheetView showGridLines="0" showRowColHeaders="0" topLeftCell="A78" workbookViewId="0">
      <selection activeCell="C2" sqref="C2:H89"/>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290</v>
      </c>
      <c r="E3" s="132"/>
      <c r="F3" s="2"/>
    </row>
    <row r="4" spans="3:8" ht="13.05" customHeight="1" x14ac:dyDescent="0.3">
      <c r="C4" s="86" t="s">
        <v>4</v>
      </c>
      <c r="D4" s="1" t="s">
        <v>291</v>
      </c>
      <c r="E4" s="1"/>
      <c r="F4" s="2"/>
    </row>
    <row r="5" spans="3:8" ht="12.45" customHeight="1" x14ac:dyDescent="0.3"/>
    <row r="6" spans="3:8" ht="144.75" customHeight="1" x14ac:dyDescent="0.3">
      <c r="C6" s="101" t="s">
        <v>6</v>
      </c>
      <c r="D6" s="133" t="s">
        <v>292</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18336.809000000001</v>
      </c>
      <c r="E9" s="3">
        <v>-10056.424999999999</v>
      </c>
      <c r="F9" s="4">
        <v>8280.3840000000018</v>
      </c>
      <c r="H9" s="5">
        <v>116.05</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293</v>
      </c>
      <c r="E17" s="118"/>
      <c r="F17" s="118"/>
      <c r="G17" s="118"/>
      <c r="H17" s="119"/>
    </row>
    <row r="18" spans="2:8" ht="19.95" customHeight="1" thickBot="1" x14ac:dyDescent="0.35">
      <c r="C18" s="96" t="s">
        <v>20</v>
      </c>
      <c r="D18" s="117" t="s">
        <v>294</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20.25</v>
      </c>
      <c r="D21" s="16">
        <v>1144.7950000000001</v>
      </c>
      <c r="E21" s="16">
        <v>1008.504</v>
      </c>
      <c r="F21" s="16">
        <v>2153.299</v>
      </c>
      <c r="G21" s="16">
        <v>-1496.104</v>
      </c>
      <c r="H21" s="17">
        <v>657.19499999999994</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295</v>
      </c>
      <c r="E24" s="118"/>
      <c r="F24" s="118"/>
      <c r="G24" s="118"/>
      <c r="H24" s="119"/>
    </row>
    <row r="25" spans="2:8" ht="40.049999999999997" customHeight="1" thickBot="1" x14ac:dyDescent="0.35">
      <c r="C25" s="96" t="s">
        <v>20</v>
      </c>
      <c r="D25" s="117" t="s">
        <v>296</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5.76</v>
      </c>
      <c r="D28" s="16">
        <v>228</v>
      </c>
      <c r="E28" s="16">
        <v>3099</v>
      </c>
      <c r="F28" s="16">
        <v>3327</v>
      </c>
      <c r="G28" s="16">
        <v>-56</v>
      </c>
      <c r="H28" s="17">
        <v>3271</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297</v>
      </c>
      <c r="E31" s="118"/>
      <c r="F31" s="118"/>
      <c r="G31" s="118"/>
      <c r="H31" s="119"/>
    </row>
    <row r="32" spans="2:8" ht="19.95" customHeight="1" thickBot="1" x14ac:dyDescent="0.35">
      <c r="C32" s="96" t="s">
        <v>20</v>
      </c>
      <c r="D32" s="117" t="s">
        <v>298</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0.76</v>
      </c>
      <c r="D35" s="16">
        <v>46.228000000000002</v>
      </c>
      <c r="E35" s="16">
        <v>211.94900000000001</v>
      </c>
      <c r="F35" s="16">
        <v>258.17700000000002</v>
      </c>
      <c r="G35" s="16">
        <v>-233.1</v>
      </c>
      <c r="H35" s="17">
        <v>25.077000000000027</v>
      </c>
    </row>
    <row r="36" spans="2:8" ht="13.05" customHeight="1" thickBot="1" x14ac:dyDescent="0.35"/>
    <row r="37" spans="2:8" ht="19.95" customHeight="1" thickBot="1" x14ac:dyDescent="0.35">
      <c r="C37" s="95" t="s">
        <v>16</v>
      </c>
      <c r="D37" s="120" t="s">
        <v>102</v>
      </c>
      <c r="E37" s="121"/>
      <c r="F37" s="121"/>
      <c r="G37" s="121"/>
      <c r="H37" s="139"/>
    </row>
    <row r="38" spans="2:8" ht="19.95" customHeight="1" thickBot="1" x14ac:dyDescent="0.35">
      <c r="C38" s="96" t="s">
        <v>18</v>
      </c>
      <c r="D38" s="117" t="s">
        <v>299</v>
      </c>
      <c r="E38" s="118"/>
      <c r="F38" s="118"/>
      <c r="G38" s="118"/>
      <c r="H38" s="119"/>
    </row>
    <row r="39" spans="2:8" ht="19.95" customHeight="1" thickBot="1" x14ac:dyDescent="0.35">
      <c r="C39" s="96" t="s">
        <v>20</v>
      </c>
      <c r="D39" s="117" t="s">
        <v>300</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80.69</v>
      </c>
      <c r="D42" s="16">
        <v>3609.2060000000001</v>
      </c>
      <c r="E42" s="16">
        <v>7906.89</v>
      </c>
      <c r="F42" s="16">
        <v>11516.096000000001</v>
      </c>
      <c r="G42" s="16">
        <v>-7917.1229999999996</v>
      </c>
      <c r="H42" s="17">
        <v>3598.9730000000018</v>
      </c>
    </row>
    <row r="43" spans="2:8" ht="13.05" customHeight="1" thickBot="1" x14ac:dyDescent="0.35"/>
    <row r="44" spans="2:8" ht="19.95" customHeight="1" thickBot="1" x14ac:dyDescent="0.35">
      <c r="C44" s="95" t="s">
        <v>16</v>
      </c>
      <c r="D44" s="120" t="s">
        <v>31</v>
      </c>
      <c r="E44" s="121"/>
      <c r="F44" s="121"/>
      <c r="G44" s="121"/>
      <c r="H44" s="139"/>
    </row>
    <row r="45" spans="2:8" ht="19.95" customHeight="1" thickBot="1" x14ac:dyDescent="0.35">
      <c r="C45" s="96" t="s">
        <v>18</v>
      </c>
      <c r="D45" s="117" t="s">
        <v>301</v>
      </c>
      <c r="E45" s="118"/>
      <c r="F45" s="118"/>
      <c r="G45" s="118"/>
      <c r="H45" s="119"/>
    </row>
    <row r="46" spans="2:8" ht="40.049999999999997" customHeight="1" thickBot="1" x14ac:dyDescent="0.35">
      <c r="C46" s="96" t="s">
        <v>20</v>
      </c>
      <c r="D46" s="117" t="s">
        <v>302</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8.59</v>
      </c>
      <c r="D49" s="16">
        <v>515.23700000000008</v>
      </c>
      <c r="E49" s="16">
        <v>567</v>
      </c>
      <c r="F49" s="16">
        <v>1082.2370000000001</v>
      </c>
      <c r="G49" s="16">
        <v>-354.09800000000001</v>
      </c>
      <c r="H49" s="17">
        <v>728.13900000000012</v>
      </c>
    </row>
    <row r="50" spans="2:8" ht="12.45" customHeight="1" x14ac:dyDescent="0.3"/>
    <row r="51" spans="2:8" ht="12.45" customHeight="1" x14ac:dyDescent="0.3"/>
    <row r="52" spans="2:8" ht="8.25" customHeight="1" x14ac:dyDescent="0.3"/>
    <row r="53" spans="2:8" ht="18" customHeight="1" x14ac:dyDescent="0.3">
      <c r="C53" s="131" t="s">
        <v>58</v>
      </c>
      <c r="D53" s="131"/>
      <c r="E53" s="131"/>
      <c r="F53" s="131"/>
      <c r="G53" s="131"/>
      <c r="H53" s="131"/>
    </row>
    <row r="54" spans="2:8" ht="18.75" customHeight="1" thickBot="1" x14ac:dyDescent="0.35"/>
    <row r="55" spans="2:8" ht="19.95" customHeight="1" thickBot="1" x14ac:dyDescent="0.35">
      <c r="C55" s="102" t="s">
        <v>16</v>
      </c>
      <c r="D55" s="120" t="s">
        <v>59</v>
      </c>
      <c r="E55" s="121"/>
      <c r="F55" s="122"/>
      <c r="G55" s="122"/>
      <c r="H55" s="123"/>
    </row>
    <row r="56" spans="2:8" ht="19.95" customHeight="1" thickBot="1" x14ac:dyDescent="0.35">
      <c r="C56" s="103" t="s">
        <v>18</v>
      </c>
      <c r="D56" s="117" t="s">
        <v>63</v>
      </c>
      <c r="E56" s="118"/>
      <c r="F56" s="118"/>
      <c r="G56" s="118"/>
      <c r="H56" s="119"/>
    </row>
    <row r="57" spans="2:8" ht="65.55" customHeight="1" thickBot="1" x14ac:dyDescent="0.35">
      <c r="C57" s="103" t="s">
        <v>20</v>
      </c>
      <c r="D57" s="117" t="s">
        <v>303</v>
      </c>
      <c r="E57" s="118"/>
      <c r="F57" s="118"/>
      <c r="G57" s="118"/>
      <c r="H57" s="119"/>
    </row>
    <row r="58" spans="2:8" ht="12.45" customHeight="1" x14ac:dyDescent="0.3">
      <c r="C58" s="127"/>
      <c r="D58" s="128"/>
      <c r="E58" s="128"/>
      <c r="F58" s="129"/>
      <c r="G58" s="129"/>
      <c r="H58" s="130"/>
    </row>
    <row r="59" spans="2:8" ht="5.25" customHeight="1" x14ac:dyDescent="0.3">
      <c r="C59" s="12"/>
      <c r="H59" s="13"/>
    </row>
    <row r="60" spans="2:8" ht="25.35" customHeight="1" thickBot="1" x14ac:dyDescent="0.35">
      <c r="B60" s="14"/>
      <c r="C60" s="104" t="s">
        <v>22</v>
      </c>
      <c r="D60" s="105" t="s">
        <v>23</v>
      </c>
      <c r="E60" s="105" t="s">
        <v>24</v>
      </c>
      <c r="F60" s="106" t="s">
        <v>8</v>
      </c>
      <c r="G60" s="105" t="s">
        <v>9</v>
      </c>
      <c r="H60" s="107" t="s">
        <v>10</v>
      </c>
    </row>
    <row r="61" spans="2:8" ht="19.95" customHeight="1" thickBot="1" x14ac:dyDescent="0.35">
      <c r="C61" s="15">
        <v>0</v>
      </c>
      <c r="D61" s="18">
        <v>0</v>
      </c>
      <c r="E61" s="18">
        <v>500</v>
      </c>
      <c r="F61" s="18">
        <v>500</v>
      </c>
      <c r="G61" s="18">
        <v>0</v>
      </c>
      <c r="H61" s="19">
        <v>500</v>
      </c>
    </row>
    <row r="62" spans="2:8" ht="13.05" customHeight="1" thickBot="1" x14ac:dyDescent="0.35"/>
    <row r="63" spans="2:8" ht="19.95" customHeight="1" thickBot="1" x14ac:dyDescent="0.35">
      <c r="C63" s="102" t="s">
        <v>16</v>
      </c>
      <c r="D63" s="120" t="s">
        <v>62</v>
      </c>
      <c r="E63" s="121"/>
      <c r="F63" s="121"/>
      <c r="G63" s="121"/>
      <c r="H63" s="139"/>
    </row>
    <row r="64" spans="2:8" ht="19.95" customHeight="1" thickBot="1" x14ac:dyDescent="0.35">
      <c r="C64" s="103" t="s">
        <v>18</v>
      </c>
      <c r="D64" s="117" t="s">
        <v>63</v>
      </c>
      <c r="E64" s="118"/>
      <c r="F64" s="118"/>
      <c r="G64" s="118"/>
      <c r="H64" s="119"/>
    </row>
    <row r="65" spans="2:8" ht="85.5" customHeight="1" thickBot="1" x14ac:dyDescent="0.35">
      <c r="C65" s="103" t="s">
        <v>20</v>
      </c>
      <c r="D65" s="117" t="s">
        <v>304</v>
      </c>
      <c r="E65" s="118"/>
      <c r="F65" s="118"/>
      <c r="G65" s="118"/>
      <c r="H65" s="119"/>
    </row>
    <row r="66" spans="2:8" ht="12.45" customHeight="1" x14ac:dyDescent="0.3">
      <c r="C66" s="140"/>
      <c r="D66" s="141"/>
      <c r="E66" s="141"/>
      <c r="F66" s="142"/>
      <c r="G66" s="142"/>
      <c r="H66" s="143"/>
    </row>
    <row r="67" spans="2:8" ht="5.25" customHeight="1" x14ac:dyDescent="0.3">
      <c r="C67" s="12"/>
      <c r="H67" s="13"/>
    </row>
    <row r="68" spans="2:8" ht="25.35" customHeight="1" thickBot="1" x14ac:dyDescent="0.35">
      <c r="B68" s="14"/>
      <c r="C68" s="104" t="s">
        <v>22</v>
      </c>
      <c r="D68" s="105" t="s">
        <v>23</v>
      </c>
      <c r="E68" s="105" t="s">
        <v>24</v>
      </c>
      <c r="F68" s="106" t="s">
        <v>8</v>
      </c>
      <c r="G68" s="105" t="s">
        <v>9</v>
      </c>
      <c r="H68" s="107" t="s">
        <v>10</v>
      </c>
    </row>
    <row r="69" spans="2:8" ht="19.95" customHeight="1" thickBot="1" x14ac:dyDescent="0.35">
      <c r="C69" s="15"/>
      <c r="D69" s="18">
        <v>0</v>
      </c>
      <c r="E69" s="18">
        <v>60</v>
      </c>
      <c r="F69" s="18">
        <v>60</v>
      </c>
      <c r="G69" s="18">
        <v>0</v>
      </c>
      <c r="H69" s="19">
        <v>60</v>
      </c>
    </row>
    <row r="70" spans="2:8" ht="13.05" customHeight="1" thickBot="1" x14ac:dyDescent="0.35"/>
    <row r="71" spans="2:8" ht="19.95" customHeight="1" thickBot="1" x14ac:dyDescent="0.35">
      <c r="C71" s="102" t="s">
        <v>16</v>
      </c>
      <c r="D71" s="120" t="s">
        <v>65</v>
      </c>
      <c r="E71" s="121"/>
      <c r="F71" s="121"/>
      <c r="G71" s="121"/>
      <c r="H71" s="139"/>
    </row>
    <row r="72" spans="2:8" ht="19.95" customHeight="1" thickBot="1" x14ac:dyDescent="0.35">
      <c r="C72" s="103" t="s">
        <v>18</v>
      </c>
      <c r="D72" s="117" t="s">
        <v>60</v>
      </c>
      <c r="E72" s="118"/>
      <c r="F72" s="118"/>
      <c r="G72" s="118"/>
      <c r="H72" s="119"/>
    </row>
    <row r="73" spans="2:8" ht="19.95" customHeight="1" thickBot="1" x14ac:dyDescent="0.35">
      <c r="C73" s="103" t="s">
        <v>20</v>
      </c>
      <c r="D73" s="117" t="s">
        <v>305</v>
      </c>
      <c r="E73" s="118"/>
      <c r="F73" s="118"/>
      <c r="G73" s="118"/>
      <c r="H73" s="119"/>
    </row>
    <row r="74" spans="2:8" ht="12.45" customHeight="1" x14ac:dyDescent="0.3">
      <c r="C74" s="140"/>
      <c r="D74" s="141"/>
      <c r="E74" s="141"/>
      <c r="F74" s="142"/>
      <c r="G74" s="142"/>
      <c r="H74" s="143"/>
    </row>
    <row r="75" spans="2:8" ht="5.25" customHeight="1" x14ac:dyDescent="0.3">
      <c r="C75" s="12"/>
      <c r="H75" s="13"/>
    </row>
    <row r="76" spans="2:8" ht="25.35" customHeight="1" thickBot="1" x14ac:dyDescent="0.35">
      <c r="B76" s="14"/>
      <c r="C76" s="104" t="s">
        <v>22</v>
      </c>
      <c r="D76" s="105" t="s">
        <v>23</v>
      </c>
      <c r="E76" s="105" t="s">
        <v>24</v>
      </c>
      <c r="F76" s="106" t="s">
        <v>8</v>
      </c>
      <c r="G76" s="105" t="s">
        <v>9</v>
      </c>
      <c r="H76" s="107" t="s">
        <v>10</v>
      </c>
    </row>
    <row r="77" spans="2:8" ht="19.95" customHeight="1" thickBot="1" x14ac:dyDescent="0.35">
      <c r="C77" s="15"/>
      <c r="D77" s="18">
        <v>168</v>
      </c>
      <c r="E77" s="18">
        <v>0</v>
      </c>
      <c r="F77" s="18">
        <v>168</v>
      </c>
      <c r="G77" s="18">
        <v>0</v>
      </c>
      <c r="H77" s="19">
        <v>168</v>
      </c>
    </row>
    <row r="78" spans="2:8" ht="13.05" customHeight="1" thickBot="1" x14ac:dyDescent="0.35"/>
    <row r="79" spans="2:8" ht="18.45" customHeight="1" thickBot="1" x14ac:dyDescent="0.35">
      <c r="C79" s="124" t="s">
        <v>154</v>
      </c>
      <c r="D79" s="125"/>
      <c r="E79" s="125"/>
      <c r="F79" s="125"/>
      <c r="G79" s="125"/>
      <c r="H79" s="126"/>
    </row>
    <row r="80" spans="2:8" ht="19.5" customHeight="1" thickBot="1" x14ac:dyDescent="0.35"/>
    <row r="81" spans="3:8" ht="18.45" customHeight="1" thickBot="1" x14ac:dyDescent="0.35">
      <c r="C81" s="124" t="s">
        <v>155</v>
      </c>
      <c r="D81" s="125"/>
      <c r="E81" s="125"/>
      <c r="F81" s="125"/>
      <c r="G81" s="125"/>
      <c r="H81" s="126"/>
    </row>
    <row r="82" spans="3:8" ht="19.5" customHeight="1" x14ac:dyDescent="0.3"/>
    <row r="83" spans="3:8" ht="12.45" customHeight="1" x14ac:dyDescent="0.3"/>
    <row r="84" spans="3:8" ht="12.45" customHeight="1" x14ac:dyDescent="0.3"/>
    <row r="85" spans="3:8" ht="12.45" customHeight="1" x14ac:dyDescent="0.3"/>
    <row r="86" spans="3:8" ht="12.45" customHeight="1" x14ac:dyDescent="0.3">
      <c r="C86" s="20"/>
      <c r="D86" s="20"/>
      <c r="E86" s="20"/>
      <c r="F86" s="20"/>
      <c r="G86" s="20"/>
      <c r="H86" s="20"/>
    </row>
    <row r="87" spans="3:8" ht="12.45" customHeight="1" x14ac:dyDescent="0.3"/>
    <row r="88" spans="3:8" ht="12.45" customHeight="1" x14ac:dyDescent="0.3"/>
  </sheetData>
  <mergeCells count="37">
    <mergeCell ref="D31:H31"/>
    <mergeCell ref="D2:E2"/>
    <mergeCell ref="D3:E3"/>
    <mergeCell ref="D6:H6"/>
    <mergeCell ref="C14:H14"/>
    <mergeCell ref="D16:H16"/>
    <mergeCell ref="D17:H17"/>
    <mergeCell ref="D18:H18"/>
    <mergeCell ref="D23:H23"/>
    <mergeCell ref="D24:H24"/>
    <mergeCell ref="D25:H25"/>
    <mergeCell ref="D30:H30"/>
    <mergeCell ref="C58:E58"/>
    <mergeCell ref="F58:H58"/>
    <mergeCell ref="D32:H32"/>
    <mergeCell ref="D37:H37"/>
    <mergeCell ref="D38:H38"/>
    <mergeCell ref="D39:H39"/>
    <mergeCell ref="D44:H44"/>
    <mergeCell ref="D45:H45"/>
    <mergeCell ref="D46:H46"/>
    <mergeCell ref="C53:H53"/>
    <mergeCell ref="D55:H55"/>
    <mergeCell ref="D56:H56"/>
    <mergeCell ref="D57:H57"/>
    <mergeCell ref="C81:H81"/>
    <mergeCell ref="D63:H63"/>
    <mergeCell ref="D64:H64"/>
    <mergeCell ref="D65:H65"/>
    <mergeCell ref="C66:E66"/>
    <mergeCell ref="F66:H66"/>
    <mergeCell ref="D71:H71"/>
    <mergeCell ref="D72:H72"/>
    <mergeCell ref="D73:H73"/>
    <mergeCell ref="C74:E74"/>
    <mergeCell ref="F74:H74"/>
    <mergeCell ref="C79:H79"/>
  </mergeCells>
  <printOptions horizontalCentered="1"/>
  <pageMargins left="0.7" right="0.7" top="0.75" bottom="0.75" header="0.3" footer="0.3"/>
  <pageSetup paperSize="9" fitToHeight="0"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8">
    <pageSetUpPr fitToPage="1"/>
  </sheetPr>
  <dimension ref="B2:H51"/>
  <sheetViews>
    <sheetView showGridLines="0" showRowColHeaders="0" workbookViewId="0">
      <selection activeCell="C2" sqref="C2:H5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320</v>
      </c>
      <c r="E2" s="132"/>
      <c r="F2" s="2"/>
    </row>
    <row r="3" spans="3:8" ht="13.05" customHeight="1" x14ac:dyDescent="0.3">
      <c r="C3" s="86" t="s">
        <v>2</v>
      </c>
      <c r="D3" s="132" t="s">
        <v>321</v>
      </c>
      <c r="E3" s="132"/>
      <c r="F3" s="2"/>
    </row>
    <row r="4" spans="3:8" ht="13.05" customHeight="1" x14ac:dyDescent="0.3">
      <c r="C4" s="86" t="s">
        <v>4</v>
      </c>
      <c r="D4" s="1" t="s">
        <v>322</v>
      </c>
      <c r="E4" s="1"/>
      <c r="F4" s="2"/>
    </row>
    <row r="5" spans="3:8" ht="12.45" customHeight="1" x14ac:dyDescent="0.3"/>
    <row r="6" spans="3:8" ht="144.75" customHeight="1" x14ac:dyDescent="0.3">
      <c r="C6" s="101" t="s">
        <v>6</v>
      </c>
      <c r="D6" s="133" t="s">
        <v>1097</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952.26599999999996</v>
      </c>
      <c r="E9" s="3">
        <v>-430.1</v>
      </c>
      <c r="F9" s="4">
        <v>522.16600000000005</v>
      </c>
      <c r="H9" s="5">
        <v>11.5</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4.55" customHeight="1" thickBot="1" x14ac:dyDescent="0.35"/>
    <row r="16" spans="3:8" ht="19.5" customHeight="1" thickBot="1" x14ac:dyDescent="0.35">
      <c r="C16" s="95" t="s">
        <v>16</v>
      </c>
      <c r="D16" s="120" t="s">
        <v>17</v>
      </c>
      <c r="E16" s="121"/>
      <c r="F16" s="121"/>
      <c r="G16" s="121"/>
      <c r="H16" s="139"/>
    </row>
    <row r="17" spans="2:8" ht="19.5" customHeight="1" thickBot="1" x14ac:dyDescent="0.35">
      <c r="C17" s="96" t="s">
        <v>18</v>
      </c>
      <c r="D17" s="117" t="s">
        <v>1088</v>
      </c>
      <c r="E17" s="118"/>
      <c r="F17" s="118"/>
      <c r="G17" s="118"/>
      <c r="H17" s="119"/>
    </row>
    <row r="18" spans="2:8" ht="15" customHeight="1" thickBot="1" x14ac:dyDescent="0.35">
      <c r="C18" s="96" t="s">
        <v>20</v>
      </c>
      <c r="D18" s="117" t="s">
        <v>1096</v>
      </c>
      <c r="E18" s="118"/>
      <c r="F18" s="118"/>
      <c r="G18" s="118"/>
      <c r="H18" s="119"/>
    </row>
    <row r="19" spans="2:8" ht="8.5500000000000007" customHeight="1" x14ac:dyDescent="0.3">
      <c r="C19" s="12"/>
      <c r="H19" s="13"/>
    </row>
    <row r="20" spans="2:8" ht="30.45" customHeight="1" thickBot="1" x14ac:dyDescent="0.35">
      <c r="C20" s="97" t="s">
        <v>22</v>
      </c>
      <c r="D20" s="98" t="s">
        <v>23</v>
      </c>
      <c r="E20" s="98" t="s">
        <v>24</v>
      </c>
      <c r="F20" s="99" t="s">
        <v>8</v>
      </c>
      <c r="G20" s="98" t="s">
        <v>9</v>
      </c>
      <c r="H20" s="100" t="s">
        <v>10</v>
      </c>
    </row>
    <row r="21" spans="2:8" ht="19.5" customHeight="1" thickBot="1" x14ac:dyDescent="0.35">
      <c r="C21" s="15">
        <v>0</v>
      </c>
      <c r="D21" s="16">
        <v>27</v>
      </c>
      <c r="E21" s="16">
        <v>0</v>
      </c>
      <c r="F21" s="16">
        <v>27</v>
      </c>
      <c r="G21" s="16">
        <v>0</v>
      </c>
      <c r="H21" s="17">
        <v>27</v>
      </c>
    </row>
    <row r="22" spans="2:8" ht="19.5" customHeight="1" thickBot="1" x14ac:dyDescent="0.35"/>
    <row r="23" spans="2:8" ht="19.95" customHeight="1" thickBot="1" x14ac:dyDescent="0.35">
      <c r="C23" s="95" t="s">
        <v>16</v>
      </c>
      <c r="D23" s="120" t="s">
        <v>28</v>
      </c>
      <c r="E23" s="121"/>
      <c r="F23" s="121"/>
      <c r="G23" s="121"/>
      <c r="H23" s="139"/>
    </row>
    <row r="24" spans="2:8" ht="19.95" customHeight="1" thickBot="1" x14ac:dyDescent="0.35">
      <c r="C24" s="96" t="s">
        <v>18</v>
      </c>
      <c r="D24" s="117" t="s">
        <v>323</v>
      </c>
      <c r="E24" s="118"/>
      <c r="F24" s="118"/>
      <c r="G24" s="118"/>
      <c r="H24" s="119"/>
    </row>
    <row r="25" spans="2:8" ht="199.95" customHeight="1" thickBot="1" x14ac:dyDescent="0.35">
      <c r="C25" s="96" t="s">
        <v>20</v>
      </c>
      <c r="D25" s="117" t="s">
        <v>324</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11.5</v>
      </c>
      <c r="D28" s="16">
        <v>881.96199999999999</v>
      </c>
      <c r="E28" s="16">
        <v>43.304000000000002</v>
      </c>
      <c r="F28" s="16">
        <v>925.26599999999996</v>
      </c>
      <c r="G28" s="16">
        <v>-430.1</v>
      </c>
      <c r="H28" s="17">
        <v>495.16599999999994</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2"/>
      <c r="G34" s="122"/>
      <c r="H34" s="123"/>
    </row>
    <row r="35" spans="2:8" ht="19.95" customHeight="1" thickBot="1" x14ac:dyDescent="0.35">
      <c r="C35" s="103" t="s">
        <v>18</v>
      </c>
      <c r="D35" s="117" t="s">
        <v>60</v>
      </c>
      <c r="E35" s="118"/>
      <c r="F35" s="118"/>
      <c r="G35" s="118"/>
      <c r="H35" s="119"/>
    </row>
    <row r="36" spans="2:8" ht="19.95" customHeight="1" thickBot="1" x14ac:dyDescent="0.35">
      <c r="C36" s="103" t="s">
        <v>20</v>
      </c>
      <c r="D36" s="117" t="s">
        <v>325</v>
      </c>
      <c r="E36" s="118"/>
      <c r="F36" s="118"/>
      <c r="G36" s="118"/>
      <c r="H36" s="119"/>
    </row>
    <row r="37" spans="2:8" ht="12.45" customHeight="1" x14ac:dyDescent="0.3">
      <c r="C37" s="127"/>
      <c r="D37" s="128"/>
      <c r="E37" s="128"/>
      <c r="F37" s="129"/>
      <c r="G37" s="129"/>
      <c r="H37" s="130"/>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27</v>
      </c>
      <c r="E40" s="18">
        <v>0</v>
      </c>
      <c r="F40" s="18">
        <v>27</v>
      </c>
      <c r="G40" s="18">
        <v>0</v>
      </c>
      <c r="H40" s="19">
        <v>27</v>
      </c>
    </row>
    <row r="41" spans="2:8" ht="13.05" customHeight="1" thickBot="1" x14ac:dyDescent="0.35"/>
    <row r="42" spans="2:8" ht="18.45" customHeight="1" thickBot="1" x14ac:dyDescent="0.35">
      <c r="C42" s="124" t="s">
        <v>154</v>
      </c>
      <c r="D42" s="125"/>
      <c r="E42" s="125"/>
      <c r="F42" s="125"/>
      <c r="G42" s="125"/>
      <c r="H42" s="126"/>
    </row>
    <row r="43" spans="2:8" ht="19.5" customHeight="1" thickBot="1" x14ac:dyDescent="0.35"/>
    <row r="44" spans="2:8" ht="18.45" customHeight="1" thickBot="1" x14ac:dyDescent="0.35">
      <c r="C44" s="124" t="s">
        <v>155</v>
      </c>
      <c r="D44" s="125"/>
      <c r="E44" s="125"/>
      <c r="F44" s="125"/>
      <c r="G44" s="125"/>
      <c r="H44" s="126"/>
    </row>
    <row r="45" spans="2:8" ht="19.5" customHeight="1" x14ac:dyDescent="0.3"/>
    <row r="46" spans="2:8" ht="12.45" customHeight="1" x14ac:dyDescent="0.3"/>
    <row r="47" spans="2:8" ht="12.45" customHeight="1" x14ac:dyDescent="0.3"/>
    <row r="48" spans="2:8" ht="12.45" customHeight="1" x14ac:dyDescent="0.3"/>
    <row r="49" spans="3:8" ht="12.45" customHeight="1" x14ac:dyDescent="0.3">
      <c r="C49" s="20"/>
      <c r="D49" s="20"/>
      <c r="E49" s="20"/>
      <c r="F49" s="20"/>
      <c r="G49" s="20"/>
      <c r="H49" s="20"/>
    </row>
    <row r="50" spans="3:8" ht="12.45" customHeight="1" x14ac:dyDescent="0.3"/>
    <row r="51" spans="3:8" ht="12.45" customHeight="1" x14ac:dyDescent="0.3"/>
  </sheetData>
  <mergeCells count="18">
    <mergeCell ref="D24:H24"/>
    <mergeCell ref="D2:E2"/>
    <mergeCell ref="D3:E3"/>
    <mergeCell ref="D6:H6"/>
    <mergeCell ref="C14:H14"/>
    <mergeCell ref="D23:H23"/>
    <mergeCell ref="D16:H16"/>
    <mergeCell ref="D17:H17"/>
    <mergeCell ref="D18:H18"/>
    <mergeCell ref="C42:H42"/>
    <mergeCell ref="C44:H44"/>
    <mergeCell ref="D25:H25"/>
    <mergeCell ref="C32:H32"/>
    <mergeCell ref="D34:H34"/>
    <mergeCell ref="D35:H35"/>
    <mergeCell ref="D36:H36"/>
    <mergeCell ref="C37:E37"/>
    <mergeCell ref="F37:H37"/>
  </mergeCells>
  <printOptions horizontalCentered="1"/>
  <pageMargins left="0.7" right="0.7" top="0.75" bottom="0.75" header="0.3" footer="0.3"/>
  <pageSetup paperSize="9" fitToHeight="0"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9">
    <pageSetUpPr fitToPage="1"/>
  </sheetPr>
  <dimension ref="B2:H80"/>
  <sheetViews>
    <sheetView showGridLines="0" showRowColHeaders="0" topLeftCell="A57" workbookViewId="0">
      <selection activeCell="K6" sqref="K6"/>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290</v>
      </c>
      <c r="E3" s="132"/>
      <c r="F3" s="2"/>
    </row>
    <row r="4" spans="3:8" ht="13.05" customHeight="1" x14ac:dyDescent="0.3">
      <c r="C4" s="86" t="s">
        <v>4</v>
      </c>
      <c r="D4" s="1" t="s">
        <v>306</v>
      </c>
      <c r="E4" s="1"/>
      <c r="F4" s="2"/>
    </row>
    <row r="5" spans="3:8" ht="12.45" customHeight="1" x14ac:dyDescent="0.3"/>
    <row r="6" spans="3:8" ht="144.75" customHeight="1" x14ac:dyDescent="0.3">
      <c r="C6" s="101" t="s">
        <v>6</v>
      </c>
      <c r="D6" s="133" t="s">
        <v>307</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2754.8250000000003</v>
      </c>
      <c r="E9" s="3">
        <v>-1727</v>
      </c>
      <c r="F9" s="4">
        <v>1027.8250000000003</v>
      </c>
      <c r="H9" s="5">
        <v>44.73</v>
      </c>
    </row>
    <row r="10" spans="3:8" ht="7.5" customHeight="1" x14ac:dyDescent="0.3">
      <c r="C10" s="88"/>
      <c r="F10" s="6"/>
      <c r="H10" s="7"/>
    </row>
    <row r="11" spans="3:8" ht="12.75" customHeight="1" thickBot="1" x14ac:dyDescent="0.35">
      <c r="C11" s="89" t="s">
        <v>13</v>
      </c>
      <c r="D11" s="8"/>
      <c r="E11" s="9"/>
      <c r="F11" s="10">
        <v>-28</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308</v>
      </c>
      <c r="E17" s="118"/>
      <c r="F17" s="118"/>
      <c r="G17" s="118"/>
      <c r="H17" s="119"/>
    </row>
    <row r="18" spans="2:8" ht="19.95" customHeight="1" thickBot="1" x14ac:dyDescent="0.35">
      <c r="C18" s="96" t="s">
        <v>20</v>
      </c>
      <c r="D18" s="117" t="s">
        <v>309</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4</v>
      </c>
      <c r="D21" s="16">
        <v>228.15</v>
      </c>
      <c r="E21" s="16">
        <v>24.55</v>
      </c>
      <c r="F21" s="16">
        <v>252.70000000000002</v>
      </c>
      <c r="G21" s="16">
        <v>-222</v>
      </c>
      <c r="H21" s="17">
        <v>30.700000000000017</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310</v>
      </c>
      <c r="E24" s="118"/>
      <c r="F24" s="118"/>
      <c r="G24" s="118"/>
      <c r="H24" s="119"/>
    </row>
    <row r="25" spans="2:8" ht="19.95" customHeight="1" thickBot="1" x14ac:dyDescent="0.35">
      <c r="C25" s="96" t="s">
        <v>20</v>
      </c>
      <c r="D25" s="117" t="s">
        <v>311</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0</v>
      </c>
      <c r="D28" s="16">
        <v>0</v>
      </c>
      <c r="E28" s="16">
        <v>299</v>
      </c>
      <c r="F28" s="16">
        <v>299</v>
      </c>
      <c r="G28" s="16">
        <v>-638.70000000000005</v>
      </c>
      <c r="H28" s="17">
        <v>-339.70000000000005</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312</v>
      </c>
      <c r="E31" s="118"/>
      <c r="F31" s="118"/>
      <c r="G31" s="118"/>
      <c r="H31" s="119"/>
    </row>
    <row r="32" spans="2:8" ht="19.95" customHeight="1" thickBot="1" x14ac:dyDescent="0.35">
      <c r="C32" s="96" t="s">
        <v>20</v>
      </c>
      <c r="D32" s="117" t="s">
        <v>313</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40.729999999999997</v>
      </c>
      <c r="D35" s="16">
        <v>1789.835</v>
      </c>
      <c r="E35" s="16">
        <v>410.6</v>
      </c>
      <c r="F35" s="16">
        <v>2200.4349999999999</v>
      </c>
      <c r="G35" s="16">
        <v>-865.9</v>
      </c>
      <c r="H35" s="17">
        <v>1334.5349999999999</v>
      </c>
    </row>
    <row r="36" spans="2:8" ht="13.05" customHeight="1" thickBot="1" x14ac:dyDescent="0.35"/>
    <row r="37" spans="2:8" ht="19.95" customHeight="1" thickBot="1" x14ac:dyDescent="0.35">
      <c r="C37" s="95" t="s">
        <v>16</v>
      </c>
      <c r="D37" s="120" t="s">
        <v>102</v>
      </c>
      <c r="E37" s="121"/>
      <c r="F37" s="121"/>
      <c r="G37" s="121"/>
      <c r="H37" s="139"/>
    </row>
    <row r="38" spans="2:8" ht="19.95" customHeight="1" thickBot="1" x14ac:dyDescent="0.35">
      <c r="C38" s="96" t="s">
        <v>18</v>
      </c>
      <c r="D38" s="117" t="s">
        <v>314</v>
      </c>
      <c r="E38" s="118"/>
      <c r="F38" s="118"/>
      <c r="G38" s="118"/>
      <c r="H38" s="119"/>
    </row>
    <row r="39" spans="2:8" ht="19.95" customHeight="1" thickBot="1" x14ac:dyDescent="0.35">
      <c r="C39" s="96" t="s">
        <v>20</v>
      </c>
      <c r="D39" s="117" t="s">
        <v>315</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0</v>
      </c>
      <c r="D42" s="16">
        <v>2.4</v>
      </c>
      <c r="E42" s="16">
        <v>0.28999999999999998</v>
      </c>
      <c r="F42" s="16">
        <v>2.69</v>
      </c>
      <c r="G42" s="16">
        <v>-0.4</v>
      </c>
      <c r="H42" s="17">
        <v>2.29</v>
      </c>
    </row>
    <row r="43" spans="2:8" ht="12.45" customHeight="1" x14ac:dyDescent="0.3"/>
    <row r="44" spans="2:8" ht="12.45" customHeight="1" x14ac:dyDescent="0.3"/>
    <row r="45" spans="2:8" ht="8.25" customHeight="1" x14ac:dyDescent="0.3"/>
    <row r="46" spans="2:8" ht="18" customHeight="1" x14ac:dyDescent="0.3">
      <c r="C46" s="131" t="s">
        <v>58</v>
      </c>
      <c r="D46" s="131"/>
      <c r="E46" s="131"/>
      <c r="F46" s="131"/>
      <c r="G46" s="131"/>
      <c r="H46" s="131"/>
    </row>
    <row r="47" spans="2:8" ht="18.75" customHeight="1" thickBot="1" x14ac:dyDescent="0.35"/>
    <row r="48" spans="2:8" ht="19.95" customHeight="1" thickBot="1" x14ac:dyDescent="0.35">
      <c r="C48" s="102" t="s">
        <v>16</v>
      </c>
      <c r="D48" s="120" t="s">
        <v>59</v>
      </c>
      <c r="E48" s="121"/>
      <c r="F48" s="122"/>
      <c r="G48" s="122"/>
      <c r="H48" s="123"/>
    </row>
    <row r="49" spans="2:8" ht="19.95" customHeight="1" thickBot="1" x14ac:dyDescent="0.35">
      <c r="C49" s="103" t="s">
        <v>18</v>
      </c>
      <c r="D49" s="117" t="s">
        <v>211</v>
      </c>
      <c r="E49" s="118"/>
      <c r="F49" s="118"/>
      <c r="G49" s="118"/>
      <c r="H49" s="119"/>
    </row>
    <row r="50" spans="2:8" ht="40.049999999999997" customHeight="1" thickBot="1" x14ac:dyDescent="0.35">
      <c r="C50" s="103" t="s">
        <v>20</v>
      </c>
      <c r="D50" s="117" t="s">
        <v>316</v>
      </c>
      <c r="E50" s="118"/>
      <c r="F50" s="118"/>
      <c r="G50" s="118"/>
      <c r="H50" s="119"/>
    </row>
    <row r="51" spans="2:8" ht="12.45" customHeight="1" x14ac:dyDescent="0.3">
      <c r="C51" s="127"/>
      <c r="D51" s="128"/>
      <c r="E51" s="128"/>
      <c r="F51" s="129"/>
      <c r="G51" s="129"/>
      <c r="H51" s="130"/>
    </row>
    <row r="52" spans="2:8" ht="5.25" customHeight="1" x14ac:dyDescent="0.3">
      <c r="C52" s="12"/>
      <c r="H52" s="13"/>
    </row>
    <row r="53" spans="2:8" ht="25.35" customHeight="1" thickBot="1" x14ac:dyDescent="0.35">
      <c r="B53" s="14"/>
      <c r="C53" s="104" t="s">
        <v>22</v>
      </c>
      <c r="D53" s="105" t="s">
        <v>23</v>
      </c>
      <c r="E53" s="105" t="s">
        <v>24</v>
      </c>
      <c r="F53" s="106" t="s">
        <v>8</v>
      </c>
      <c r="G53" s="105" t="s">
        <v>9</v>
      </c>
      <c r="H53" s="107" t="s">
        <v>10</v>
      </c>
    </row>
    <row r="54" spans="2:8" ht="19.95" customHeight="1" thickBot="1" x14ac:dyDescent="0.35">
      <c r="C54" s="15">
        <v>0</v>
      </c>
      <c r="D54" s="18">
        <v>0</v>
      </c>
      <c r="E54" s="18">
        <v>0</v>
      </c>
      <c r="F54" s="18">
        <v>0</v>
      </c>
      <c r="G54" s="18">
        <v>326</v>
      </c>
      <c r="H54" s="19">
        <v>326</v>
      </c>
    </row>
    <row r="55" spans="2:8" ht="13.05" customHeight="1" thickBot="1" x14ac:dyDescent="0.35"/>
    <row r="56" spans="2:8" ht="19.95" customHeight="1" thickBot="1" x14ac:dyDescent="0.35">
      <c r="C56" s="102" t="s">
        <v>16</v>
      </c>
      <c r="D56" s="120" t="s">
        <v>62</v>
      </c>
      <c r="E56" s="121"/>
      <c r="F56" s="121"/>
      <c r="G56" s="121"/>
      <c r="H56" s="139"/>
    </row>
    <row r="57" spans="2:8" ht="19.95" customHeight="1" thickBot="1" x14ac:dyDescent="0.35">
      <c r="C57" s="103" t="s">
        <v>18</v>
      </c>
      <c r="D57" s="117" t="s">
        <v>60</v>
      </c>
      <c r="E57" s="118"/>
      <c r="F57" s="118"/>
      <c r="G57" s="118"/>
      <c r="H57" s="119"/>
    </row>
    <row r="58" spans="2:8" ht="19.95" customHeight="1" thickBot="1" x14ac:dyDescent="0.35">
      <c r="C58" s="103" t="s">
        <v>20</v>
      </c>
      <c r="D58" s="117" t="s">
        <v>317</v>
      </c>
      <c r="E58" s="118"/>
      <c r="F58" s="118"/>
      <c r="G58" s="118"/>
      <c r="H58" s="119"/>
    </row>
    <row r="59" spans="2:8" ht="12.45" customHeight="1" x14ac:dyDescent="0.3">
      <c r="C59" s="140"/>
      <c r="D59" s="141"/>
      <c r="E59" s="141"/>
      <c r="F59" s="142"/>
      <c r="G59" s="142"/>
      <c r="H59" s="143"/>
    </row>
    <row r="60" spans="2:8" ht="5.25" customHeight="1" x14ac:dyDescent="0.3">
      <c r="C60" s="12"/>
      <c r="H60" s="13"/>
    </row>
    <row r="61" spans="2:8" ht="25.35" customHeight="1" thickBot="1" x14ac:dyDescent="0.35">
      <c r="B61" s="14"/>
      <c r="C61" s="104" t="s">
        <v>22</v>
      </c>
      <c r="D61" s="105" t="s">
        <v>23</v>
      </c>
      <c r="E61" s="105" t="s">
        <v>24</v>
      </c>
      <c r="F61" s="106" t="s">
        <v>8</v>
      </c>
      <c r="G61" s="105" t="s">
        <v>9</v>
      </c>
      <c r="H61" s="107" t="s">
        <v>10</v>
      </c>
    </row>
    <row r="62" spans="2:8" ht="19.95" customHeight="1" thickBot="1" x14ac:dyDescent="0.35">
      <c r="C62" s="15"/>
      <c r="D62" s="18">
        <v>64</v>
      </c>
      <c r="E62" s="18">
        <v>0</v>
      </c>
      <c r="F62" s="18">
        <v>64</v>
      </c>
      <c r="G62" s="18">
        <v>0</v>
      </c>
      <c r="H62" s="19">
        <v>64</v>
      </c>
    </row>
    <row r="63" spans="2:8" ht="13.05" customHeight="1" thickBot="1" x14ac:dyDescent="0.35"/>
    <row r="64" spans="2:8" ht="18.45" customHeight="1" thickBot="1" x14ac:dyDescent="0.35">
      <c r="C64" s="124" t="s">
        <v>154</v>
      </c>
      <c r="D64" s="125"/>
      <c r="E64" s="125"/>
      <c r="F64" s="125"/>
      <c r="G64" s="125"/>
      <c r="H64" s="126"/>
    </row>
    <row r="65" spans="2:8" ht="19.5" customHeight="1" thickBot="1" x14ac:dyDescent="0.35"/>
    <row r="66" spans="2:8" ht="18.45" customHeight="1" thickBot="1" x14ac:dyDescent="0.35">
      <c r="C66" s="124" t="s">
        <v>88</v>
      </c>
      <c r="D66" s="125"/>
      <c r="E66" s="125"/>
      <c r="F66" s="125"/>
      <c r="G66" s="125"/>
      <c r="H66" s="126"/>
    </row>
    <row r="67" spans="2:8" ht="19.5" customHeight="1" thickBot="1" x14ac:dyDescent="0.35"/>
    <row r="68" spans="2:8" ht="19.95" customHeight="1" thickBot="1" x14ac:dyDescent="0.35">
      <c r="C68" s="111" t="s">
        <v>16</v>
      </c>
      <c r="D68" s="120" t="s">
        <v>89</v>
      </c>
      <c r="E68" s="121"/>
      <c r="F68" s="122"/>
      <c r="G68" s="122"/>
      <c r="H68" s="123"/>
    </row>
    <row r="69" spans="2:8" ht="19.95" customHeight="1" thickBot="1" x14ac:dyDescent="0.35">
      <c r="C69" s="112" t="s">
        <v>18</v>
      </c>
      <c r="D69" s="117" t="s">
        <v>318</v>
      </c>
      <c r="E69" s="118"/>
      <c r="F69" s="118"/>
      <c r="G69" s="118"/>
      <c r="H69" s="119"/>
    </row>
    <row r="70" spans="2:8" ht="19.95" customHeight="1" thickBot="1" x14ac:dyDescent="0.35">
      <c r="C70" s="112" t="s">
        <v>20</v>
      </c>
      <c r="D70" s="117" t="s">
        <v>319</v>
      </c>
      <c r="E70" s="118"/>
      <c r="F70" s="118"/>
      <c r="G70" s="118"/>
      <c r="H70" s="119"/>
    </row>
    <row r="71" spans="2:8" ht="5.25" customHeight="1" x14ac:dyDescent="0.3">
      <c r="C71" s="12"/>
      <c r="H71" s="13"/>
    </row>
    <row r="72" spans="2:8" ht="25.35" customHeight="1" thickBot="1" x14ac:dyDescent="0.35">
      <c r="B72" s="14"/>
      <c r="C72" s="113" t="s">
        <v>22</v>
      </c>
      <c r="D72" s="114" t="s">
        <v>23</v>
      </c>
      <c r="E72" s="114" t="s">
        <v>24</v>
      </c>
      <c r="F72" s="115" t="s">
        <v>8</v>
      </c>
      <c r="G72" s="114" t="s">
        <v>9</v>
      </c>
      <c r="H72" s="116" t="s">
        <v>10</v>
      </c>
    </row>
    <row r="73" spans="2:8" ht="19.95" customHeight="1" thickBot="1" x14ac:dyDescent="0.35">
      <c r="C73" s="15">
        <v>0</v>
      </c>
      <c r="D73" s="16">
        <v>0</v>
      </c>
      <c r="E73" s="16">
        <v>0</v>
      </c>
      <c r="F73" s="16">
        <v>0</v>
      </c>
      <c r="G73" s="16">
        <v>-28</v>
      </c>
      <c r="H73" s="17">
        <v>-28</v>
      </c>
    </row>
    <row r="74" spans="2:8" ht="12.45" customHeight="1" x14ac:dyDescent="0.3"/>
    <row r="75" spans="2:8" ht="12.45" customHeight="1" x14ac:dyDescent="0.3"/>
    <row r="76" spans="2:8" ht="12.45" customHeight="1" x14ac:dyDescent="0.3"/>
    <row r="77" spans="2:8" ht="12.45" customHeight="1" x14ac:dyDescent="0.3"/>
    <row r="78" spans="2:8" ht="12.45" customHeight="1" x14ac:dyDescent="0.3">
      <c r="C78" s="20"/>
      <c r="D78" s="20"/>
      <c r="E78" s="20"/>
      <c r="F78" s="20"/>
      <c r="G78" s="20"/>
      <c r="H78" s="20"/>
    </row>
    <row r="79" spans="2:8" ht="12.45" customHeight="1" x14ac:dyDescent="0.3"/>
    <row r="80" spans="2:8" ht="12.45" customHeight="1" x14ac:dyDescent="0.3"/>
  </sheetData>
  <mergeCells count="32">
    <mergeCell ref="D31:H31"/>
    <mergeCell ref="D2:E2"/>
    <mergeCell ref="D3:E3"/>
    <mergeCell ref="D6:H6"/>
    <mergeCell ref="C14:H14"/>
    <mergeCell ref="D16:H16"/>
    <mergeCell ref="D17:H17"/>
    <mergeCell ref="D18:H18"/>
    <mergeCell ref="D23:H23"/>
    <mergeCell ref="D24:H24"/>
    <mergeCell ref="D25:H25"/>
    <mergeCell ref="D30:H30"/>
    <mergeCell ref="D57:H57"/>
    <mergeCell ref="D32:H32"/>
    <mergeCell ref="D37:H37"/>
    <mergeCell ref="D38:H38"/>
    <mergeCell ref="D39:H39"/>
    <mergeCell ref="C46:H46"/>
    <mergeCell ref="D48:H48"/>
    <mergeCell ref="D49:H49"/>
    <mergeCell ref="D50:H50"/>
    <mergeCell ref="C51:E51"/>
    <mergeCell ref="F51:H51"/>
    <mergeCell ref="D56:H56"/>
    <mergeCell ref="D69:H69"/>
    <mergeCell ref="D70:H70"/>
    <mergeCell ref="D58:H58"/>
    <mergeCell ref="C59:E59"/>
    <mergeCell ref="F59:H59"/>
    <mergeCell ref="C64:H64"/>
    <mergeCell ref="C66:H66"/>
    <mergeCell ref="D68:H68"/>
  </mergeCells>
  <printOptions horizontalCentered="1"/>
  <pageMargins left="0.7" right="0.7" top="0.75" bottom="0.75" header="0.3" footer="0.3"/>
  <pageSetup paperSize="9" fitToHeight="0"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70">
    <pageSetUpPr fitToPage="1"/>
  </sheetPr>
  <dimension ref="B2:H65"/>
  <sheetViews>
    <sheetView showGridLines="0" showRowColHeaders="0" topLeftCell="A25" workbookViewId="0">
      <selection activeCell="B55" sqref="B5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261</v>
      </c>
      <c r="E3" s="132"/>
      <c r="F3" s="2"/>
    </row>
    <row r="4" spans="3:8" ht="13.05" customHeight="1" x14ac:dyDescent="0.3">
      <c r="C4" s="86" t="s">
        <v>4</v>
      </c>
      <c r="D4" s="1" t="s">
        <v>886</v>
      </c>
      <c r="E4" s="1"/>
      <c r="F4" s="2"/>
    </row>
    <row r="5" spans="3:8" ht="12.45" customHeight="1" x14ac:dyDescent="0.3"/>
    <row r="6" spans="3:8" ht="144.75" customHeight="1" x14ac:dyDescent="0.3">
      <c r="C6" s="101" t="s">
        <v>6</v>
      </c>
      <c r="D6" s="133" t="s">
        <v>887</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8433.1790000000001</v>
      </c>
      <c r="E9" s="3">
        <v>-1716.6</v>
      </c>
      <c r="F9" s="4">
        <v>6716.5789999999997</v>
      </c>
      <c r="H9" s="5">
        <v>163.47</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888</v>
      </c>
      <c r="E17" s="118"/>
      <c r="F17" s="118"/>
      <c r="G17" s="118"/>
      <c r="H17" s="119"/>
    </row>
    <row r="18" spans="2:8" ht="19.95" customHeight="1" thickBot="1" x14ac:dyDescent="0.35">
      <c r="C18" s="96" t="s">
        <v>20</v>
      </c>
      <c r="D18" s="117" t="s">
        <v>889</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78.569999999999993</v>
      </c>
      <c r="D21" s="16">
        <v>2904.6729999999998</v>
      </c>
      <c r="E21" s="16">
        <v>24.1</v>
      </c>
      <c r="F21" s="16">
        <v>2928.7729999999997</v>
      </c>
      <c r="G21" s="16">
        <v>-111.1</v>
      </c>
      <c r="H21" s="17">
        <v>2817.6729999999998</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890</v>
      </c>
      <c r="E24" s="118"/>
      <c r="F24" s="118"/>
      <c r="G24" s="118"/>
      <c r="H24" s="119"/>
    </row>
    <row r="25" spans="2:8" ht="120" customHeight="1" thickBot="1" x14ac:dyDescent="0.35">
      <c r="C25" s="96" t="s">
        <v>20</v>
      </c>
      <c r="D25" s="117" t="s">
        <v>891</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53.74</v>
      </c>
      <c r="D28" s="16">
        <v>3689.433</v>
      </c>
      <c r="E28" s="16">
        <v>120</v>
      </c>
      <c r="F28" s="16">
        <v>3809.433</v>
      </c>
      <c r="G28" s="16">
        <v>-422.5</v>
      </c>
      <c r="H28" s="17">
        <v>3386.933</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892</v>
      </c>
      <c r="E31" s="118"/>
      <c r="F31" s="118"/>
      <c r="G31" s="118"/>
      <c r="H31" s="119"/>
    </row>
    <row r="32" spans="2:8" ht="19.95" customHeight="1" thickBot="1" x14ac:dyDescent="0.35">
      <c r="C32" s="96" t="s">
        <v>20</v>
      </c>
      <c r="D32" s="117" t="s">
        <v>893</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18.95</v>
      </c>
      <c r="D35" s="16">
        <v>820.47199999999998</v>
      </c>
      <c r="E35" s="16">
        <v>102</v>
      </c>
      <c r="F35" s="16">
        <v>922.47199999999998</v>
      </c>
      <c r="G35" s="16">
        <v>-1183</v>
      </c>
      <c r="H35" s="17">
        <v>-260.52800000000002</v>
      </c>
    </row>
    <row r="36" spans="2:8" ht="13.05" customHeight="1" thickBot="1" x14ac:dyDescent="0.35"/>
    <row r="37" spans="2:8" ht="19.95" customHeight="1" thickBot="1" x14ac:dyDescent="0.35">
      <c r="C37" s="95" t="s">
        <v>16</v>
      </c>
      <c r="D37" s="120" t="s">
        <v>102</v>
      </c>
      <c r="E37" s="121"/>
      <c r="F37" s="121"/>
      <c r="G37" s="121"/>
      <c r="H37" s="139"/>
    </row>
    <row r="38" spans="2:8" ht="19.95" customHeight="1" thickBot="1" x14ac:dyDescent="0.35">
      <c r="C38" s="96" t="s">
        <v>18</v>
      </c>
      <c r="D38" s="117" t="s">
        <v>894</v>
      </c>
      <c r="E38" s="118"/>
      <c r="F38" s="118"/>
      <c r="G38" s="118"/>
      <c r="H38" s="119"/>
    </row>
    <row r="39" spans="2:8" ht="19.95" customHeight="1" thickBot="1" x14ac:dyDescent="0.35">
      <c r="C39" s="96" t="s">
        <v>20</v>
      </c>
      <c r="D39" s="117" t="s">
        <v>895</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12.21</v>
      </c>
      <c r="D42" s="16">
        <v>715.70100000000002</v>
      </c>
      <c r="E42" s="16">
        <v>56.8</v>
      </c>
      <c r="F42" s="16">
        <v>772.50099999999998</v>
      </c>
      <c r="G42" s="16">
        <v>0</v>
      </c>
      <c r="H42" s="17">
        <v>772.50099999999998</v>
      </c>
    </row>
    <row r="43" spans="2:8" ht="12.45" customHeight="1" x14ac:dyDescent="0.3"/>
    <row r="44" spans="2:8" ht="12.45" customHeight="1" x14ac:dyDescent="0.3"/>
    <row r="45" spans="2:8" ht="8.25" customHeight="1" x14ac:dyDescent="0.3"/>
    <row r="46" spans="2:8" ht="18" customHeight="1" x14ac:dyDescent="0.3">
      <c r="C46" s="131" t="s">
        <v>58</v>
      </c>
      <c r="D46" s="131"/>
      <c r="E46" s="131"/>
      <c r="F46" s="131"/>
      <c r="G46" s="131"/>
      <c r="H46" s="131"/>
    </row>
    <row r="47" spans="2:8" ht="18.75" customHeight="1" thickBot="1" x14ac:dyDescent="0.35"/>
    <row r="48" spans="2:8" ht="19.95" customHeight="1" thickBot="1" x14ac:dyDescent="0.35">
      <c r="C48" s="102" t="s">
        <v>16</v>
      </c>
      <c r="D48" s="120" t="s">
        <v>59</v>
      </c>
      <c r="E48" s="121"/>
      <c r="F48" s="122"/>
      <c r="G48" s="122"/>
      <c r="H48" s="123"/>
    </row>
    <row r="49" spans="2:8" ht="19.95" customHeight="1" thickBot="1" x14ac:dyDescent="0.35">
      <c r="C49" s="103" t="s">
        <v>18</v>
      </c>
      <c r="D49" s="117" t="s">
        <v>60</v>
      </c>
      <c r="E49" s="118"/>
      <c r="F49" s="118"/>
      <c r="G49" s="118"/>
      <c r="H49" s="119"/>
    </row>
    <row r="50" spans="2:8" ht="19.95" customHeight="1" thickBot="1" x14ac:dyDescent="0.35">
      <c r="C50" s="103" t="s">
        <v>20</v>
      </c>
      <c r="D50" s="117" t="s">
        <v>896</v>
      </c>
      <c r="E50" s="118"/>
      <c r="F50" s="118"/>
      <c r="G50" s="118"/>
      <c r="H50" s="119"/>
    </row>
    <row r="51" spans="2:8" ht="12.45" customHeight="1" x14ac:dyDescent="0.3">
      <c r="C51" s="127"/>
      <c r="D51" s="128"/>
      <c r="E51" s="128"/>
      <c r="F51" s="129"/>
      <c r="G51" s="129"/>
      <c r="H51" s="130"/>
    </row>
    <row r="52" spans="2:8" ht="5.25" customHeight="1" x14ac:dyDescent="0.3">
      <c r="C52" s="12"/>
      <c r="H52" s="13"/>
    </row>
    <row r="53" spans="2:8" ht="25.35" customHeight="1" thickBot="1" x14ac:dyDescent="0.35">
      <c r="B53" s="14"/>
      <c r="C53" s="104" t="s">
        <v>22</v>
      </c>
      <c r="D53" s="105" t="s">
        <v>23</v>
      </c>
      <c r="E53" s="105" t="s">
        <v>24</v>
      </c>
      <c r="F53" s="106" t="s">
        <v>8</v>
      </c>
      <c r="G53" s="105" t="s">
        <v>9</v>
      </c>
      <c r="H53" s="107" t="s">
        <v>10</v>
      </c>
    </row>
    <row r="54" spans="2:8" ht="19.95" customHeight="1" thickBot="1" x14ac:dyDescent="0.35">
      <c r="C54" s="15">
        <v>0</v>
      </c>
      <c r="D54" s="18">
        <v>1598.9</v>
      </c>
      <c r="E54" s="18">
        <v>0</v>
      </c>
      <c r="F54" s="18">
        <v>1598.9</v>
      </c>
      <c r="G54" s="18">
        <v>0</v>
      </c>
      <c r="H54" s="19">
        <v>1598.9</v>
      </c>
    </row>
    <row r="55" spans="2:8" ht="13.05" customHeight="1" thickBot="1" x14ac:dyDescent="0.35"/>
    <row r="56" spans="2:8" ht="18.45" customHeight="1" thickBot="1" x14ac:dyDescent="0.35">
      <c r="C56" s="124" t="s">
        <v>154</v>
      </c>
      <c r="D56" s="125"/>
      <c r="E56" s="125"/>
      <c r="F56" s="125"/>
      <c r="G56" s="125"/>
      <c r="H56" s="126"/>
    </row>
    <row r="57" spans="2:8" ht="19.5" customHeight="1" thickBot="1" x14ac:dyDescent="0.35"/>
    <row r="58" spans="2:8" ht="18.45" customHeight="1" thickBot="1" x14ac:dyDescent="0.35">
      <c r="C58" s="124" t="s">
        <v>155</v>
      </c>
      <c r="D58" s="125"/>
      <c r="E58" s="125"/>
      <c r="F58" s="125"/>
      <c r="G58" s="125"/>
      <c r="H58" s="126"/>
    </row>
    <row r="59" spans="2:8" ht="19.5" customHeight="1" x14ac:dyDescent="0.3"/>
    <row r="60" spans="2:8" ht="12.45" customHeight="1" x14ac:dyDescent="0.3"/>
    <row r="61" spans="2:8" ht="12.45" customHeight="1" x14ac:dyDescent="0.3"/>
    <row r="62" spans="2:8" ht="12.45" customHeight="1" x14ac:dyDescent="0.3"/>
    <row r="63" spans="2:8" ht="12.45" customHeight="1" x14ac:dyDescent="0.3">
      <c r="C63" s="20"/>
      <c r="D63" s="20"/>
      <c r="E63" s="20"/>
      <c r="F63" s="20"/>
      <c r="G63" s="20"/>
      <c r="H63" s="20"/>
    </row>
    <row r="64" spans="2:8" ht="12.45" customHeight="1" x14ac:dyDescent="0.3"/>
    <row r="65" ht="12.45" customHeight="1" x14ac:dyDescent="0.3"/>
  </sheetData>
  <mergeCells count="24">
    <mergeCell ref="D31:H31"/>
    <mergeCell ref="D2:E2"/>
    <mergeCell ref="D3:E3"/>
    <mergeCell ref="D6:H6"/>
    <mergeCell ref="C14:H14"/>
    <mergeCell ref="D16:H16"/>
    <mergeCell ref="D17:H17"/>
    <mergeCell ref="D18:H18"/>
    <mergeCell ref="D23:H23"/>
    <mergeCell ref="D24:H24"/>
    <mergeCell ref="D25:H25"/>
    <mergeCell ref="D30:H30"/>
    <mergeCell ref="C58:H58"/>
    <mergeCell ref="D32:H32"/>
    <mergeCell ref="D37:H37"/>
    <mergeCell ref="D38:H38"/>
    <mergeCell ref="D39:H39"/>
    <mergeCell ref="C46:H46"/>
    <mergeCell ref="D48:H48"/>
    <mergeCell ref="D49:H49"/>
    <mergeCell ref="D50:H50"/>
    <mergeCell ref="C51:E51"/>
    <mergeCell ref="F51:H51"/>
    <mergeCell ref="C56:H56"/>
  </mergeCells>
  <printOptions horizontalCentered="1"/>
  <pageMargins left="0.7" right="0.7" top="0.75" bottom="0.75" header="0.3" footer="0.3"/>
  <pageSetup paperSize="9" fitToHeight="0"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71">
    <pageSetUpPr fitToPage="1"/>
  </sheetPr>
  <dimension ref="B2:H81"/>
  <sheetViews>
    <sheetView showGridLines="0" showRowColHeaders="0" topLeftCell="A66" workbookViewId="0">
      <selection activeCell="A72" sqref="A7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261</v>
      </c>
      <c r="E3" s="132"/>
      <c r="F3" s="2"/>
    </row>
    <row r="4" spans="3:8" ht="13.05" customHeight="1" x14ac:dyDescent="0.3">
      <c r="C4" s="86" t="s">
        <v>4</v>
      </c>
      <c r="D4" s="1" t="s">
        <v>924</v>
      </c>
      <c r="E4" s="1"/>
      <c r="F4" s="2"/>
    </row>
    <row r="5" spans="3:8" ht="12.45" customHeight="1" x14ac:dyDescent="0.3"/>
    <row r="6" spans="3:8" ht="144.75" customHeight="1" x14ac:dyDescent="0.3">
      <c r="C6" s="101" t="s">
        <v>6</v>
      </c>
      <c r="D6" s="133" t="s">
        <v>925</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27235.553</v>
      </c>
      <c r="E9" s="3">
        <v>-11436.852000000001</v>
      </c>
      <c r="F9" s="4">
        <v>15798.700999999999</v>
      </c>
      <c r="H9" s="5">
        <v>176.14</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31</v>
      </c>
      <c r="E16" s="121"/>
      <c r="F16" s="121"/>
      <c r="G16" s="121"/>
      <c r="H16" s="139"/>
    </row>
    <row r="17" spans="2:8" ht="19.95" customHeight="1" thickBot="1" x14ac:dyDescent="0.35">
      <c r="C17" s="96" t="s">
        <v>18</v>
      </c>
      <c r="D17" s="117" t="s">
        <v>926</v>
      </c>
      <c r="E17" s="118"/>
      <c r="F17" s="118"/>
      <c r="G17" s="118"/>
      <c r="H17" s="119"/>
    </row>
    <row r="18" spans="2:8" ht="52.8" customHeight="1" thickBot="1" x14ac:dyDescent="0.35">
      <c r="C18" s="96" t="s">
        <v>20</v>
      </c>
      <c r="D18" s="117" t="s">
        <v>927</v>
      </c>
      <c r="E18" s="118"/>
      <c r="F18" s="118"/>
      <c r="G18" s="118"/>
      <c r="H18" s="119"/>
    </row>
    <row r="19" spans="2:8" ht="5.25" customHeight="1" x14ac:dyDescent="0.3">
      <c r="C19" s="12"/>
      <c r="H19" s="13"/>
    </row>
    <row r="20" spans="2:8" ht="25.35" customHeight="1" thickBot="1" x14ac:dyDescent="0.35">
      <c r="B20" s="14"/>
      <c r="C20" s="97" t="s">
        <v>22</v>
      </c>
      <c r="D20" s="98" t="s">
        <v>23</v>
      </c>
      <c r="E20" s="98" t="s">
        <v>24</v>
      </c>
      <c r="F20" s="99" t="s">
        <v>8</v>
      </c>
      <c r="G20" s="98" t="s">
        <v>9</v>
      </c>
      <c r="H20" s="100" t="s">
        <v>10</v>
      </c>
    </row>
    <row r="21" spans="2:8" ht="19.95" customHeight="1" thickBot="1" x14ac:dyDescent="0.35">
      <c r="C21" s="15">
        <v>39</v>
      </c>
      <c r="D21" s="16">
        <v>1997</v>
      </c>
      <c r="E21" s="16">
        <v>3485</v>
      </c>
      <c r="F21" s="16">
        <v>5482</v>
      </c>
      <c r="G21" s="16">
        <v>-1707</v>
      </c>
      <c r="H21" s="17">
        <v>3775</v>
      </c>
    </row>
    <row r="22" spans="2:8" ht="13.05" customHeight="1" thickBot="1" x14ac:dyDescent="0.35"/>
    <row r="23" spans="2:8" ht="19.95" customHeight="1" thickBot="1" x14ac:dyDescent="0.35">
      <c r="C23" s="95" t="s">
        <v>16</v>
      </c>
      <c r="D23" s="120" t="s">
        <v>151</v>
      </c>
      <c r="E23" s="121"/>
      <c r="F23" s="121"/>
      <c r="G23" s="121"/>
      <c r="H23" s="139"/>
    </row>
    <row r="24" spans="2:8" ht="19.95" customHeight="1" thickBot="1" x14ac:dyDescent="0.35">
      <c r="C24" s="96" t="s">
        <v>18</v>
      </c>
      <c r="D24" s="117" t="s">
        <v>928</v>
      </c>
      <c r="E24" s="118"/>
      <c r="F24" s="118"/>
      <c r="G24" s="118"/>
      <c r="H24" s="119"/>
    </row>
    <row r="25" spans="2:8" ht="52.8" customHeight="1" thickBot="1" x14ac:dyDescent="0.35">
      <c r="C25" s="96" t="s">
        <v>20</v>
      </c>
      <c r="D25" s="117" t="s">
        <v>929</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24.01</v>
      </c>
      <c r="D28" s="16">
        <v>1739</v>
      </c>
      <c r="E28" s="16">
        <v>577.42899999999997</v>
      </c>
      <c r="F28" s="16">
        <v>2316.4290000000001</v>
      </c>
      <c r="G28" s="16">
        <v>-492</v>
      </c>
      <c r="H28" s="17">
        <v>1824.4290000000001</v>
      </c>
    </row>
    <row r="29" spans="2:8" ht="13.05" customHeight="1" thickBot="1" x14ac:dyDescent="0.35"/>
    <row r="30" spans="2:8" ht="19.95" customHeight="1" thickBot="1" x14ac:dyDescent="0.35">
      <c r="C30" s="95" t="s">
        <v>16</v>
      </c>
      <c r="D30" s="120" t="s">
        <v>37</v>
      </c>
      <c r="E30" s="121"/>
      <c r="F30" s="121"/>
      <c r="G30" s="121"/>
      <c r="H30" s="139"/>
    </row>
    <row r="31" spans="2:8" ht="19.95" customHeight="1" thickBot="1" x14ac:dyDescent="0.35">
      <c r="C31" s="96" t="s">
        <v>18</v>
      </c>
      <c r="D31" s="117" t="s">
        <v>930</v>
      </c>
      <c r="E31" s="118"/>
      <c r="F31" s="118"/>
      <c r="G31" s="118"/>
      <c r="H31" s="119"/>
    </row>
    <row r="32" spans="2:8" ht="52.8" customHeight="1" thickBot="1" x14ac:dyDescent="0.35">
      <c r="C32" s="96" t="s">
        <v>20</v>
      </c>
      <c r="D32" s="117" t="s">
        <v>931</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102.63</v>
      </c>
      <c r="D35" s="16">
        <v>4612</v>
      </c>
      <c r="E35" s="16">
        <v>15752.7</v>
      </c>
      <c r="F35" s="16">
        <v>20364.7</v>
      </c>
      <c r="G35" s="16">
        <v>-8876</v>
      </c>
      <c r="H35" s="17">
        <v>11488.7</v>
      </c>
    </row>
    <row r="36" spans="2:8" ht="13.05" customHeight="1" thickBot="1" x14ac:dyDescent="0.35"/>
    <row r="37" spans="2:8" ht="19.95" customHeight="1" thickBot="1" x14ac:dyDescent="0.35">
      <c r="C37" s="95" t="s">
        <v>16</v>
      </c>
      <c r="D37" s="120" t="s">
        <v>43</v>
      </c>
      <c r="E37" s="121"/>
      <c r="F37" s="121"/>
      <c r="G37" s="121"/>
      <c r="H37" s="139"/>
    </row>
    <row r="38" spans="2:8" ht="19.95" customHeight="1" thickBot="1" x14ac:dyDescent="0.35">
      <c r="C38" s="96" t="s">
        <v>18</v>
      </c>
      <c r="D38" s="117" t="s">
        <v>932</v>
      </c>
      <c r="E38" s="118"/>
      <c r="F38" s="118"/>
      <c r="G38" s="118"/>
      <c r="H38" s="119"/>
    </row>
    <row r="39" spans="2:8" ht="163.80000000000001" customHeight="1" thickBot="1" x14ac:dyDescent="0.35">
      <c r="C39" s="96" t="s">
        <v>20</v>
      </c>
      <c r="D39" s="117" t="s">
        <v>933</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10.5</v>
      </c>
      <c r="D42" s="16">
        <v>634</v>
      </c>
      <c r="E42" s="16">
        <v>-1561.576</v>
      </c>
      <c r="F42" s="16">
        <v>-927.57600000000002</v>
      </c>
      <c r="G42" s="16">
        <v>-361.85199999999998</v>
      </c>
      <c r="H42" s="17">
        <v>-1289.4279999999999</v>
      </c>
    </row>
    <row r="43" spans="2:8" ht="12.45" customHeight="1" x14ac:dyDescent="0.3"/>
    <row r="44" spans="2:8" ht="12.45" customHeight="1" x14ac:dyDescent="0.3"/>
    <row r="45" spans="2:8" ht="8.25" customHeight="1" x14ac:dyDescent="0.3"/>
    <row r="46" spans="2:8" ht="18" customHeight="1" x14ac:dyDescent="0.3">
      <c r="C46" s="131" t="s">
        <v>58</v>
      </c>
      <c r="D46" s="131"/>
      <c r="E46" s="131"/>
      <c r="F46" s="131"/>
      <c r="G46" s="131"/>
      <c r="H46" s="131"/>
    </row>
    <row r="47" spans="2:8" ht="18.75" customHeight="1" thickBot="1" x14ac:dyDescent="0.35"/>
    <row r="48" spans="2:8" ht="19.95" customHeight="1" thickBot="1" x14ac:dyDescent="0.35">
      <c r="C48" s="102" t="s">
        <v>16</v>
      </c>
      <c r="D48" s="120" t="s">
        <v>59</v>
      </c>
      <c r="E48" s="121"/>
      <c r="F48" s="122"/>
      <c r="G48" s="122"/>
      <c r="H48" s="123"/>
    </row>
    <row r="49" spans="2:8" ht="19.95" customHeight="1" thickBot="1" x14ac:dyDescent="0.35">
      <c r="C49" s="103" t="s">
        <v>18</v>
      </c>
      <c r="D49" s="117" t="s">
        <v>211</v>
      </c>
      <c r="E49" s="118"/>
      <c r="F49" s="118"/>
      <c r="G49" s="118"/>
      <c r="H49" s="119"/>
    </row>
    <row r="50" spans="2:8" ht="19.95" customHeight="1" thickBot="1" x14ac:dyDescent="0.35">
      <c r="C50" s="103" t="s">
        <v>20</v>
      </c>
      <c r="D50" s="117" t="s">
        <v>934</v>
      </c>
      <c r="E50" s="118"/>
      <c r="F50" s="118"/>
      <c r="G50" s="118"/>
      <c r="H50" s="119"/>
    </row>
    <row r="51" spans="2:8" ht="12.45" customHeight="1" x14ac:dyDescent="0.3">
      <c r="C51" s="127"/>
      <c r="D51" s="128"/>
      <c r="E51" s="128"/>
      <c r="F51" s="129"/>
      <c r="G51" s="129"/>
      <c r="H51" s="130"/>
    </row>
    <row r="52" spans="2:8" ht="5.25" customHeight="1" x14ac:dyDescent="0.3">
      <c r="C52" s="12"/>
      <c r="H52" s="13"/>
    </row>
    <row r="53" spans="2:8" ht="25.35" customHeight="1" thickBot="1" x14ac:dyDescent="0.35">
      <c r="B53" s="14"/>
      <c r="C53" s="104" t="s">
        <v>22</v>
      </c>
      <c r="D53" s="105" t="s">
        <v>23</v>
      </c>
      <c r="E53" s="105" t="s">
        <v>24</v>
      </c>
      <c r="F53" s="106" t="s">
        <v>8</v>
      </c>
      <c r="G53" s="105" t="s">
        <v>9</v>
      </c>
      <c r="H53" s="107" t="s">
        <v>10</v>
      </c>
    </row>
    <row r="54" spans="2:8" ht="19.95" customHeight="1" thickBot="1" x14ac:dyDescent="0.35">
      <c r="C54" s="15">
        <v>0</v>
      </c>
      <c r="D54" s="18">
        <v>0</v>
      </c>
      <c r="E54" s="18">
        <v>163</v>
      </c>
      <c r="F54" s="18">
        <v>163</v>
      </c>
      <c r="G54" s="18">
        <v>0</v>
      </c>
      <c r="H54" s="19">
        <v>163</v>
      </c>
    </row>
    <row r="55" spans="2:8" ht="13.05" customHeight="1" thickBot="1" x14ac:dyDescent="0.35"/>
    <row r="56" spans="2:8" ht="19.95" customHeight="1" thickBot="1" x14ac:dyDescent="0.35">
      <c r="C56" s="102" t="s">
        <v>16</v>
      </c>
      <c r="D56" s="120" t="s">
        <v>62</v>
      </c>
      <c r="E56" s="121"/>
      <c r="F56" s="121"/>
      <c r="G56" s="121"/>
      <c r="H56" s="139"/>
    </row>
    <row r="57" spans="2:8" ht="19.95" customHeight="1" thickBot="1" x14ac:dyDescent="0.35">
      <c r="C57" s="103" t="s">
        <v>18</v>
      </c>
      <c r="D57" s="117" t="s">
        <v>60</v>
      </c>
      <c r="E57" s="118"/>
      <c r="F57" s="118"/>
      <c r="G57" s="118"/>
      <c r="H57" s="119"/>
    </row>
    <row r="58" spans="2:8" ht="19.95" customHeight="1" thickBot="1" x14ac:dyDescent="0.35">
      <c r="C58" s="103" t="s">
        <v>20</v>
      </c>
      <c r="D58" s="117" t="s">
        <v>935</v>
      </c>
      <c r="E58" s="118"/>
      <c r="F58" s="118"/>
      <c r="G58" s="118"/>
      <c r="H58" s="119"/>
    </row>
    <row r="59" spans="2:8" ht="12.45" customHeight="1" x14ac:dyDescent="0.3">
      <c r="C59" s="140"/>
      <c r="D59" s="141"/>
      <c r="E59" s="141"/>
      <c r="F59" s="142"/>
      <c r="G59" s="142"/>
      <c r="H59" s="143"/>
    </row>
    <row r="60" spans="2:8" ht="5.25" customHeight="1" x14ac:dyDescent="0.3">
      <c r="C60" s="12"/>
      <c r="H60" s="13"/>
    </row>
    <row r="61" spans="2:8" ht="25.35" customHeight="1" thickBot="1" x14ac:dyDescent="0.35">
      <c r="B61" s="14"/>
      <c r="C61" s="104" t="s">
        <v>22</v>
      </c>
      <c r="D61" s="105" t="s">
        <v>23</v>
      </c>
      <c r="E61" s="105" t="s">
        <v>24</v>
      </c>
      <c r="F61" s="106" t="s">
        <v>8</v>
      </c>
      <c r="G61" s="105" t="s">
        <v>9</v>
      </c>
      <c r="H61" s="107" t="s">
        <v>10</v>
      </c>
    </row>
    <row r="62" spans="2:8" ht="19.95" customHeight="1" thickBot="1" x14ac:dyDescent="0.35">
      <c r="C62" s="15"/>
      <c r="D62" s="18">
        <v>0</v>
      </c>
      <c r="E62" s="18">
        <v>150</v>
      </c>
      <c r="F62" s="18">
        <v>150</v>
      </c>
      <c r="G62" s="18">
        <v>0</v>
      </c>
      <c r="H62" s="19">
        <v>150</v>
      </c>
    </row>
    <row r="63" spans="2:8" ht="13.05" customHeight="1" thickBot="1" x14ac:dyDescent="0.35"/>
    <row r="64" spans="2:8" ht="19.95" customHeight="1" thickBot="1" x14ac:dyDescent="0.35">
      <c r="C64" s="102" t="s">
        <v>16</v>
      </c>
      <c r="D64" s="120" t="s">
        <v>65</v>
      </c>
      <c r="E64" s="121"/>
      <c r="F64" s="121"/>
      <c r="G64" s="121"/>
      <c r="H64" s="139"/>
    </row>
    <row r="65" spans="2:8" ht="19.95" customHeight="1" thickBot="1" x14ac:dyDescent="0.35">
      <c r="C65" s="103" t="s">
        <v>18</v>
      </c>
      <c r="D65" s="117" t="s">
        <v>63</v>
      </c>
      <c r="E65" s="118"/>
      <c r="F65" s="118"/>
      <c r="G65" s="118"/>
      <c r="H65" s="119"/>
    </row>
    <row r="66" spans="2:8" ht="19.95" customHeight="1" thickBot="1" x14ac:dyDescent="0.35">
      <c r="C66" s="103" t="s">
        <v>20</v>
      </c>
      <c r="D66" s="117" t="s">
        <v>936</v>
      </c>
      <c r="E66" s="118"/>
      <c r="F66" s="118"/>
      <c r="G66" s="118"/>
      <c r="H66" s="119"/>
    </row>
    <row r="67" spans="2:8" ht="12.45" customHeight="1" x14ac:dyDescent="0.3">
      <c r="C67" s="140"/>
      <c r="D67" s="141"/>
      <c r="E67" s="141"/>
      <c r="F67" s="142"/>
      <c r="G67" s="142"/>
      <c r="H67" s="143"/>
    </row>
    <row r="68" spans="2:8" ht="5.25" customHeight="1" x14ac:dyDescent="0.3">
      <c r="C68" s="12"/>
      <c r="H68" s="13"/>
    </row>
    <row r="69" spans="2:8" ht="25.35" customHeight="1" thickBot="1" x14ac:dyDescent="0.35">
      <c r="B69" s="14"/>
      <c r="C69" s="104" t="s">
        <v>22</v>
      </c>
      <c r="D69" s="105" t="s">
        <v>23</v>
      </c>
      <c r="E69" s="105" t="s">
        <v>24</v>
      </c>
      <c r="F69" s="106" t="s">
        <v>8</v>
      </c>
      <c r="G69" s="105" t="s">
        <v>9</v>
      </c>
      <c r="H69" s="107" t="s">
        <v>10</v>
      </c>
    </row>
    <row r="70" spans="2:8" ht="19.95" customHeight="1" thickBot="1" x14ac:dyDescent="0.35">
      <c r="C70" s="15"/>
      <c r="D70" s="18">
        <v>0</v>
      </c>
      <c r="E70" s="18">
        <v>1000</v>
      </c>
      <c r="F70" s="18">
        <v>1000</v>
      </c>
      <c r="G70" s="18">
        <v>0</v>
      </c>
      <c r="H70" s="19">
        <v>1000</v>
      </c>
    </row>
    <row r="71" spans="2:8" ht="13.05" customHeight="1" thickBot="1" x14ac:dyDescent="0.35"/>
    <row r="72" spans="2:8" ht="18.45" customHeight="1" thickBot="1" x14ac:dyDescent="0.35">
      <c r="C72" s="124" t="s">
        <v>154</v>
      </c>
      <c r="D72" s="125"/>
      <c r="E72" s="125"/>
      <c r="F72" s="125"/>
      <c r="G72" s="125"/>
      <c r="H72" s="126"/>
    </row>
    <row r="73" spans="2:8" ht="19.5" customHeight="1" thickBot="1" x14ac:dyDescent="0.35"/>
    <row r="74" spans="2:8" ht="18.45" customHeight="1" thickBot="1" x14ac:dyDescent="0.35">
      <c r="C74" s="124" t="s">
        <v>155</v>
      </c>
      <c r="D74" s="125"/>
      <c r="E74" s="125"/>
      <c r="F74" s="125"/>
      <c r="G74" s="125"/>
      <c r="H74" s="126"/>
    </row>
    <row r="75" spans="2:8" ht="19.5" customHeight="1" x14ac:dyDescent="0.3"/>
    <row r="76" spans="2:8" ht="12.45" customHeight="1" x14ac:dyDescent="0.3"/>
    <row r="77" spans="2:8" ht="12.45" customHeight="1" x14ac:dyDescent="0.3"/>
    <row r="78" spans="2:8" ht="12.45" customHeight="1" x14ac:dyDescent="0.3"/>
    <row r="79" spans="2:8" ht="12.45" customHeight="1" x14ac:dyDescent="0.3">
      <c r="C79" s="20"/>
      <c r="D79" s="20"/>
      <c r="E79" s="20"/>
      <c r="F79" s="20"/>
      <c r="G79" s="20"/>
      <c r="H79" s="20"/>
    </row>
    <row r="80" spans="2:8" ht="12.45" customHeight="1" x14ac:dyDescent="0.3"/>
    <row r="81" ht="12.45" customHeight="1" x14ac:dyDescent="0.3"/>
  </sheetData>
  <mergeCells count="34">
    <mergeCell ref="D31:H31"/>
    <mergeCell ref="D2:E2"/>
    <mergeCell ref="D3:E3"/>
    <mergeCell ref="D6:H6"/>
    <mergeCell ref="C14:H14"/>
    <mergeCell ref="D16:H16"/>
    <mergeCell ref="D17:H17"/>
    <mergeCell ref="D18:H18"/>
    <mergeCell ref="D23:H23"/>
    <mergeCell ref="D24:H24"/>
    <mergeCell ref="D25:H25"/>
    <mergeCell ref="D30:H30"/>
    <mergeCell ref="D57:H57"/>
    <mergeCell ref="D32:H32"/>
    <mergeCell ref="D37:H37"/>
    <mergeCell ref="D38:H38"/>
    <mergeCell ref="D39:H39"/>
    <mergeCell ref="C46:H46"/>
    <mergeCell ref="D48:H48"/>
    <mergeCell ref="D49:H49"/>
    <mergeCell ref="D50:H50"/>
    <mergeCell ref="C51:E51"/>
    <mergeCell ref="F51:H51"/>
    <mergeCell ref="D56:H56"/>
    <mergeCell ref="C67:E67"/>
    <mergeCell ref="F67:H67"/>
    <mergeCell ref="C72:H72"/>
    <mergeCell ref="C74:H74"/>
    <mergeCell ref="D58:H58"/>
    <mergeCell ref="C59:E59"/>
    <mergeCell ref="F59:H59"/>
    <mergeCell ref="D64:H64"/>
    <mergeCell ref="D65:H65"/>
    <mergeCell ref="D66:H66"/>
  </mergeCells>
  <printOptions horizontalCentered="1"/>
  <pageMargins left="0.7" right="0.7" top="0.75" bottom="0.75" header="0.3" footer="0.3"/>
  <pageSetup paperSize="9" fitToHeight="0"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2">
    <pageSetUpPr fitToPage="1"/>
  </sheetPr>
  <dimension ref="B2:H35"/>
  <sheetViews>
    <sheetView showGridLines="0" showRowColHeaders="0" topLeftCell="A27" workbookViewId="0">
      <selection activeCell="A2" sqref="A2:XFD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256</v>
      </c>
      <c r="E3" s="132"/>
      <c r="F3" s="2"/>
    </row>
    <row r="4" spans="3:8" ht="13.05" customHeight="1" x14ac:dyDescent="0.3">
      <c r="C4" s="86" t="s">
        <v>4</v>
      </c>
      <c r="D4" s="1" t="s">
        <v>257</v>
      </c>
      <c r="E4" s="1"/>
      <c r="F4" s="2"/>
    </row>
    <row r="5" spans="3:8" ht="12.45" customHeight="1" x14ac:dyDescent="0.3"/>
    <row r="6" spans="3:8" ht="144.75" customHeight="1" x14ac:dyDescent="0.3">
      <c r="C6" s="101" t="s">
        <v>6</v>
      </c>
      <c r="D6" s="133" t="s">
        <v>258</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2439.9</v>
      </c>
      <c r="E9" s="3">
        <v>0</v>
      </c>
      <c r="F9" s="4">
        <v>2439.9</v>
      </c>
      <c r="H9" s="5">
        <v>26.27</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25</v>
      </c>
      <c r="E16" s="121"/>
      <c r="F16" s="121"/>
      <c r="G16" s="121"/>
      <c r="H16" s="139"/>
    </row>
    <row r="17" spans="2:8" ht="19.95" customHeight="1" thickBot="1" x14ac:dyDescent="0.35">
      <c r="C17" s="96" t="s">
        <v>18</v>
      </c>
      <c r="D17" s="117" t="s">
        <v>259</v>
      </c>
      <c r="E17" s="118"/>
      <c r="F17" s="118"/>
      <c r="G17" s="118"/>
      <c r="H17" s="119"/>
    </row>
    <row r="18" spans="2:8" ht="138.30000000000001" customHeight="1" thickBot="1" x14ac:dyDescent="0.35">
      <c r="C18" s="96" t="s">
        <v>20</v>
      </c>
      <c r="D18" s="117" t="s">
        <v>260</v>
      </c>
      <c r="E18" s="118"/>
      <c r="F18" s="118"/>
      <c r="G18" s="118"/>
      <c r="H18" s="119"/>
    </row>
    <row r="19" spans="2:8" ht="5.25" customHeight="1" x14ac:dyDescent="0.3">
      <c r="C19" s="12"/>
      <c r="H19" s="13"/>
    </row>
    <row r="20" spans="2:8" ht="25.35" customHeight="1" thickBot="1" x14ac:dyDescent="0.35">
      <c r="B20" s="14"/>
      <c r="C20" s="97" t="s">
        <v>22</v>
      </c>
      <c r="D20" s="98" t="s">
        <v>23</v>
      </c>
      <c r="E20" s="98" t="s">
        <v>24</v>
      </c>
      <c r="F20" s="99" t="s">
        <v>8</v>
      </c>
      <c r="G20" s="98" t="s">
        <v>9</v>
      </c>
      <c r="H20" s="100" t="s">
        <v>10</v>
      </c>
    </row>
    <row r="21" spans="2:8" ht="19.95" customHeight="1" thickBot="1" x14ac:dyDescent="0.35">
      <c r="C21" s="15">
        <v>26.27</v>
      </c>
      <c r="D21" s="16">
        <v>1439.9</v>
      </c>
      <c r="E21" s="16">
        <v>1000</v>
      </c>
      <c r="F21" s="16">
        <v>2439.9</v>
      </c>
      <c r="G21" s="16">
        <v>0</v>
      </c>
      <c r="H21" s="17">
        <v>2439.9</v>
      </c>
    </row>
    <row r="22" spans="2:8" ht="12.45" customHeight="1" x14ac:dyDescent="0.3"/>
    <row r="23" spans="2:8" ht="12.45" customHeight="1" x14ac:dyDescent="0.3"/>
    <row r="24" spans="2:8" ht="18" customHeight="1" x14ac:dyDescent="0.3">
      <c r="C24" s="131" t="s">
        <v>255</v>
      </c>
      <c r="D24" s="131"/>
      <c r="E24" s="131"/>
      <c r="F24" s="131"/>
      <c r="G24" s="131"/>
      <c r="H24" s="131"/>
    </row>
    <row r="25" spans="2:8" ht="18.75" customHeight="1" thickBot="1" x14ac:dyDescent="0.35"/>
    <row r="26" spans="2:8" ht="18.45" customHeight="1" thickBot="1" x14ac:dyDescent="0.35">
      <c r="C26" s="124" t="s">
        <v>154</v>
      </c>
      <c r="D26" s="125"/>
      <c r="E26" s="125"/>
      <c r="F26" s="125"/>
      <c r="G26" s="125"/>
      <c r="H26" s="126"/>
    </row>
    <row r="27" spans="2:8" ht="19.5" customHeight="1" thickBot="1" x14ac:dyDescent="0.35"/>
    <row r="28" spans="2:8" ht="18.45" customHeight="1" thickBot="1" x14ac:dyDescent="0.35">
      <c r="C28" s="124" t="s">
        <v>155</v>
      </c>
      <c r="D28" s="125"/>
      <c r="E28" s="125"/>
      <c r="F28" s="125"/>
      <c r="G28" s="125"/>
      <c r="H28" s="126"/>
    </row>
    <row r="29" spans="2:8" ht="19.5" customHeight="1" x14ac:dyDescent="0.3"/>
    <row r="30" spans="2:8" ht="12.45" customHeight="1" x14ac:dyDescent="0.3"/>
    <row r="31" spans="2:8" ht="12.45" customHeight="1" x14ac:dyDescent="0.3"/>
    <row r="32" spans="2:8" ht="12.45" customHeight="1" x14ac:dyDescent="0.3"/>
    <row r="33" spans="3:8" ht="12.45" customHeight="1" x14ac:dyDescent="0.3">
      <c r="C33" s="20"/>
      <c r="D33" s="20"/>
      <c r="E33" s="20"/>
      <c r="F33" s="20"/>
      <c r="G33" s="20"/>
      <c r="H33" s="20"/>
    </row>
    <row r="34" spans="3:8" ht="12.45" customHeight="1" x14ac:dyDescent="0.3"/>
    <row r="35" spans="3:8" ht="12.45" customHeight="1" x14ac:dyDescent="0.3"/>
  </sheetData>
  <mergeCells count="10">
    <mergeCell ref="D18:H18"/>
    <mergeCell ref="C24:H24"/>
    <mergeCell ref="C26:H26"/>
    <mergeCell ref="C28:H28"/>
    <mergeCell ref="D2:E2"/>
    <mergeCell ref="D3:E3"/>
    <mergeCell ref="D6:H6"/>
    <mergeCell ref="C14:H14"/>
    <mergeCell ref="D16:H16"/>
    <mergeCell ref="D17:H17"/>
  </mergeCells>
  <printOptions horizontalCentered="1"/>
  <pageMargins left="0.7" right="0.7" top="0.75" bottom="0.75" header="0.3" footer="0.3"/>
  <pageSetup paperSize="9" fitToHeight="0"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3">
    <pageSetUpPr fitToPage="1"/>
  </sheetPr>
  <dimension ref="B2:H70"/>
  <sheetViews>
    <sheetView showGridLines="0" showRowColHeaders="0" topLeftCell="A56" workbookViewId="0">
      <selection activeCell="C59" sqref="C59:H59"/>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320</v>
      </c>
      <c r="E2" s="132"/>
      <c r="F2" s="2"/>
    </row>
    <row r="3" spans="3:8" ht="13.05" customHeight="1" x14ac:dyDescent="0.3">
      <c r="C3" s="86" t="s">
        <v>2</v>
      </c>
      <c r="D3" s="132" t="s">
        <v>321</v>
      </c>
      <c r="E3" s="132"/>
      <c r="F3" s="2"/>
    </row>
    <row r="4" spans="3:8" ht="13.05" customHeight="1" x14ac:dyDescent="0.3">
      <c r="C4" s="86" t="s">
        <v>4</v>
      </c>
      <c r="D4" s="1" t="s">
        <v>667</v>
      </c>
      <c r="E4" s="1"/>
      <c r="F4" s="2"/>
    </row>
    <row r="5" spans="3:8" ht="12.45" customHeight="1" x14ac:dyDescent="0.3"/>
    <row r="6" spans="3:8" ht="144.75" customHeight="1" x14ac:dyDescent="0.3">
      <c r="C6" s="101" t="s">
        <v>6</v>
      </c>
      <c r="D6" s="133" t="s">
        <v>668</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4373.5969999999998</v>
      </c>
      <c r="E9" s="3">
        <v>-12914.939999999999</v>
      </c>
      <c r="F9" s="4">
        <v>-8541.3429999999989</v>
      </c>
      <c r="H9" s="5">
        <v>25.36</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669</v>
      </c>
      <c r="E17" s="118"/>
      <c r="F17" s="118"/>
      <c r="G17" s="118"/>
      <c r="H17" s="119"/>
    </row>
    <row r="18" spans="2:8" ht="32.700000000000003" customHeight="1" thickBot="1" x14ac:dyDescent="0.35">
      <c r="C18" s="96" t="s">
        <v>20</v>
      </c>
      <c r="D18" s="117" t="s">
        <v>670</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v>4</v>
      </c>
      <c r="E21" s="16"/>
      <c r="F21" s="16">
        <v>4</v>
      </c>
      <c r="G21" s="16"/>
      <c r="H21" s="17">
        <v>4</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671</v>
      </c>
      <c r="E24" s="118"/>
      <c r="F24" s="118"/>
      <c r="G24" s="118"/>
      <c r="H24" s="119"/>
    </row>
    <row r="25" spans="2:8" ht="72.75" customHeight="1" thickBot="1" x14ac:dyDescent="0.35">
      <c r="C25" s="96" t="s">
        <v>20</v>
      </c>
      <c r="D25" s="117" t="s">
        <v>672</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0</v>
      </c>
      <c r="D28" s="16">
        <v>1</v>
      </c>
      <c r="E28" s="16">
        <v>594.47299999999996</v>
      </c>
      <c r="F28" s="16">
        <v>595.47299999999996</v>
      </c>
      <c r="G28" s="16">
        <v>-1723.1510000000001</v>
      </c>
      <c r="H28" s="17">
        <v>-1127.6780000000001</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673</v>
      </c>
      <c r="E31" s="118"/>
      <c r="F31" s="118"/>
      <c r="G31" s="118"/>
      <c r="H31" s="119"/>
    </row>
    <row r="32" spans="2:8" ht="32.700000000000003" customHeight="1" thickBot="1" x14ac:dyDescent="0.35">
      <c r="C32" s="96" t="s">
        <v>20</v>
      </c>
      <c r="D32" s="117" t="s">
        <v>674</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0</v>
      </c>
      <c r="D35" s="16"/>
      <c r="E35" s="16">
        <v>1447.4369999999999</v>
      </c>
      <c r="F35" s="16">
        <v>1447.4369999999999</v>
      </c>
      <c r="G35" s="16">
        <v>-1237.4369999999999</v>
      </c>
      <c r="H35" s="17">
        <v>210</v>
      </c>
    </row>
    <row r="36" spans="2:8" ht="13.05" customHeight="1" thickBot="1" x14ac:dyDescent="0.35"/>
    <row r="37" spans="2:8" ht="19.95" customHeight="1" thickBot="1" x14ac:dyDescent="0.35">
      <c r="C37" s="95" t="s">
        <v>16</v>
      </c>
      <c r="D37" s="120" t="s">
        <v>102</v>
      </c>
      <c r="E37" s="121"/>
      <c r="F37" s="121"/>
      <c r="G37" s="121"/>
      <c r="H37" s="139"/>
    </row>
    <row r="38" spans="2:8" ht="19.95" customHeight="1" thickBot="1" x14ac:dyDescent="0.35">
      <c r="C38" s="96" t="s">
        <v>18</v>
      </c>
      <c r="D38" s="117" t="s">
        <v>675</v>
      </c>
      <c r="E38" s="118"/>
      <c r="F38" s="118"/>
      <c r="G38" s="118"/>
      <c r="H38" s="119"/>
    </row>
    <row r="39" spans="2:8" ht="52.8" customHeight="1" thickBot="1" x14ac:dyDescent="0.35">
      <c r="C39" s="96" t="s">
        <v>20</v>
      </c>
      <c r="D39" s="117" t="s">
        <v>676</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0</v>
      </c>
      <c r="D42" s="16">
        <v>0</v>
      </c>
      <c r="E42" s="16">
        <v>288.35199999999998</v>
      </c>
      <c r="F42" s="16">
        <v>288.35199999999998</v>
      </c>
      <c r="G42" s="16">
        <v>-9008.351999999999</v>
      </c>
      <c r="H42" s="17">
        <v>-8719.9999999999982</v>
      </c>
    </row>
    <row r="43" spans="2:8" ht="13.05" customHeight="1" thickBot="1" x14ac:dyDescent="0.35"/>
    <row r="44" spans="2:8" ht="19.95" customHeight="1" thickBot="1" x14ac:dyDescent="0.35">
      <c r="C44" s="95" t="s">
        <v>16</v>
      </c>
      <c r="D44" s="120" t="s">
        <v>31</v>
      </c>
      <c r="E44" s="121"/>
      <c r="F44" s="121"/>
      <c r="G44" s="121"/>
      <c r="H44" s="139"/>
    </row>
    <row r="45" spans="2:8" ht="19.95" customHeight="1" thickBot="1" x14ac:dyDescent="0.35">
      <c r="C45" s="96" t="s">
        <v>18</v>
      </c>
      <c r="D45" s="117" t="s">
        <v>677</v>
      </c>
      <c r="E45" s="118"/>
      <c r="F45" s="118"/>
      <c r="G45" s="118"/>
      <c r="H45" s="119"/>
    </row>
    <row r="46" spans="2:8" ht="92.7" customHeight="1" thickBot="1" x14ac:dyDescent="0.35">
      <c r="C46" s="96" t="s">
        <v>20</v>
      </c>
      <c r="D46" s="117" t="s">
        <v>678</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25.36</v>
      </c>
      <c r="D49" s="16">
        <v>1544.7349999999999</v>
      </c>
      <c r="E49" s="16">
        <v>830.6</v>
      </c>
      <c r="F49" s="16">
        <v>2375.335</v>
      </c>
      <c r="G49" s="16">
        <v>-946</v>
      </c>
      <c r="H49" s="17">
        <v>1429.335</v>
      </c>
    </row>
    <row r="50" spans="2:8" ht="13.05" customHeight="1" thickBot="1" x14ac:dyDescent="0.35"/>
    <row r="51" spans="2:8" ht="19.95" customHeight="1" thickBot="1" x14ac:dyDescent="0.35">
      <c r="C51" s="95" t="s">
        <v>16</v>
      </c>
      <c r="D51" s="120" t="s">
        <v>151</v>
      </c>
      <c r="E51" s="121"/>
      <c r="F51" s="121"/>
      <c r="G51" s="121"/>
      <c r="H51" s="139"/>
    </row>
    <row r="52" spans="2:8" ht="19.95" customHeight="1" thickBot="1" x14ac:dyDescent="0.35">
      <c r="C52" s="96" t="s">
        <v>18</v>
      </c>
      <c r="D52" s="117" t="s">
        <v>679</v>
      </c>
      <c r="E52" s="118"/>
      <c r="F52" s="118"/>
      <c r="G52" s="118"/>
      <c r="H52" s="119"/>
    </row>
    <row r="53" spans="2:8" ht="52.8" customHeight="1" thickBot="1" x14ac:dyDescent="0.35">
      <c r="C53" s="96" t="s">
        <v>20</v>
      </c>
      <c r="D53" s="117" t="s">
        <v>680</v>
      </c>
      <c r="E53" s="118"/>
      <c r="F53" s="118"/>
      <c r="G53" s="118"/>
      <c r="H53" s="119"/>
    </row>
    <row r="54" spans="2:8" ht="5.25" customHeight="1" x14ac:dyDescent="0.3">
      <c r="C54" s="12"/>
      <c r="H54" s="13"/>
    </row>
    <row r="55" spans="2:8" ht="25.35" customHeight="1" thickBot="1" x14ac:dyDescent="0.35">
      <c r="B55" s="14"/>
      <c r="C55" s="97" t="s">
        <v>22</v>
      </c>
      <c r="D55" s="98" t="s">
        <v>23</v>
      </c>
      <c r="E55" s="98" t="s">
        <v>24</v>
      </c>
      <c r="F55" s="99" t="s">
        <v>8</v>
      </c>
      <c r="G55" s="98" t="s">
        <v>9</v>
      </c>
      <c r="H55" s="100" t="s">
        <v>10</v>
      </c>
    </row>
    <row r="56" spans="2:8" ht="19.95" customHeight="1" thickBot="1" x14ac:dyDescent="0.35">
      <c r="C56" s="15">
        <v>0</v>
      </c>
      <c r="D56" s="16">
        <v>2</v>
      </c>
      <c r="E56" s="16">
        <v>-339</v>
      </c>
      <c r="F56" s="16">
        <v>-337</v>
      </c>
      <c r="G56" s="16"/>
      <c r="H56" s="17">
        <v>-337</v>
      </c>
    </row>
    <row r="57" spans="2:8" ht="12.45" customHeight="1" x14ac:dyDescent="0.3"/>
    <row r="58" spans="2:8" ht="12.45" customHeight="1" x14ac:dyDescent="0.3"/>
    <row r="59" spans="2:8" ht="18" customHeight="1" x14ac:dyDescent="0.3">
      <c r="C59" s="131" t="s">
        <v>255</v>
      </c>
      <c r="D59" s="131"/>
      <c r="E59" s="131"/>
      <c r="F59" s="131"/>
      <c r="G59" s="131"/>
      <c r="H59" s="131"/>
    </row>
    <row r="60" spans="2:8" ht="18.75" customHeight="1" thickBot="1" x14ac:dyDescent="0.35"/>
    <row r="61" spans="2:8" ht="18.45" customHeight="1" thickBot="1" x14ac:dyDescent="0.35">
      <c r="C61" s="124" t="s">
        <v>154</v>
      </c>
      <c r="D61" s="125"/>
      <c r="E61" s="125"/>
      <c r="F61" s="125"/>
      <c r="G61" s="125"/>
      <c r="H61" s="126"/>
    </row>
    <row r="62" spans="2:8" ht="19.5" customHeight="1" thickBot="1" x14ac:dyDescent="0.35"/>
    <row r="63" spans="2:8" ht="18.45" customHeight="1" thickBot="1" x14ac:dyDescent="0.35">
      <c r="C63" s="124" t="s">
        <v>155</v>
      </c>
      <c r="D63" s="125"/>
      <c r="E63" s="125"/>
      <c r="F63" s="125"/>
      <c r="G63" s="125"/>
      <c r="H63" s="126"/>
    </row>
    <row r="64" spans="2:8" ht="19.5" customHeight="1" x14ac:dyDescent="0.3"/>
    <row r="65" spans="3:8" ht="12.45" customHeight="1" x14ac:dyDescent="0.3"/>
    <row r="66" spans="3:8" ht="12.45" customHeight="1" x14ac:dyDescent="0.3"/>
    <row r="67" spans="3:8" ht="12.45" customHeight="1" x14ac:dyDescent="0.3"/>
    <row r="68" spans="3:8" ht="12.45" customHeight="1" x14ac:dyDescent="0.3">
      <c r="C68" s="20"/>
      <c r="D68" s="20"/>
      <c r="E68" s="20"/>
      <c r="F68" s="20"/>
      <c r="G68" s="20"/>
      <c r="H68" s="20"/>
    </row>
    <row r="69" spans="3:8" ht="12.45" customHeight="1" x14ac:dyDescent="0.3"/>
    <row r="70" spans="3:8" ht="12.45" customHeight="1" x14ac:dyDescent="0.3"/>
  </sheetData>
  <mergeCells count="25">
    <mergeCell ref="D17:H17"/>
    <mergeCell ref="D2:E2"/>
    <mergeCell ref="D3:E3"/>
    <mergeCell ref="D6:H6"/>
    <mergeCell ref="C14:H14"/>
    <mergeCell ref="D16:H16"/>
    <mergeCell ref="D45:H45"/>
    <mergeCell ref="D18:H18"/>
    <mergeCell ref="D23:H23"/>
    <mergeCell ref="D24:H24"/>
    <mergeCell ref="D25:H25"/>
    <mergeCell ref="D30:H30"/>
    <mergeCell ref="D31:H31"/>
    <mergeCell ref="D32:H32"/>
    <mergeCell ref="D37:H37"/>
    <mergeCell ref="D38:H38"/>
    <mergeCell ref="D39:H39"/>
    <mergeCell ref="D44:H44"/>
    <mergeCell ref="C63:H63"/>
    <mergeCell ref="D46:H46"/>
    <mergeCell ref="D51:H51"/>
    <mergeCell ref="D52:H52"/>
    <mergeCell ref="D53:H53"/>
    <mergeCell ref="C59:H59"/>
    <mergeCell ref="C61:H61"/>
  </mergeCells>
  <printOptions horizontalCentered="1"/>
  <pageMargins left="0.7" right="0.7" top="0.75" bottom="0.75" header="0.3" footer="0.3"/>
  <pageSetup paperSize="9" fitToHeight="0"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74">
    <pageSetUpPr fitToPage="1"/>
  </sheetPr>
  <dimension ref="B2:H35"/>
  <sheetViews>
    <sheetView showGridLines="0" showRowColHeaders="0" topLeftCell="A27" workbookViewId="0">
      <selection activeCell="C24" sqref="C24:H24"/>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459</v>
      </c>
      <c r="E2" s="132"/>
      <c r="F2" s="2"/>
    </row>
    <row r="3" spans="3:8" ht="13.05" customHeight="1" x14ac:dyDescent="0.3">
      <c r="C3" s="86" t="s">
        <v>2</v>
      </c>
      <c r="D3" s="132" t="s">
        <v>757</v>
      </c>
      <c r="E3" s="132"/>
      <c r="F3" s="2"/>
    </row>
    <row r="4" spans="3:8" ht="13.05" customHeight="1" x14ac:dyDescent="0.3">
      <c r="C4" s="86" t="s">
        <v>4</v>
      </c>
      <c r="D4" s="1" t="s">
        <v>859</v>
      </c>
      <c r="E4" s="1"/>
      <c r="F4" s="2"/>
    </row>
    <row r="5" spans="3:8" ht="12.45" customHeight="1" x14ac:dyDescent="0.3"/>
    <row r="6" spans="3:8" ht="144.75" customHeight="1" x14ac:dyDescent="0.3">
      <c r="C6" s="101" t="s">
        <v>6</v>
      </c>
      <c r="D6" s="133" t="s">
        <v>860</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3317.9189999999999</v>
      </c>
      <c r="E9" s="3">
        <v>-3317.9189999999999</v>
      </c>
      <c r="F9" s="4">
        <v>0</v>
      </c>
      <c r="H9" s="5">
        <v>28.84</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861</v>
      </c>
      <c r="E17" s="118"/>
      <c r="F17" s="118"/>
      <c r="G17" s="118"/>
      <c r="H17" s="119"/>
    </row>
    <row r="18" spans="2:8" ht="72.75" customHeight="1" thickBot="1" x14ac:dyDescent="0.35">
      <c r="C18" s="96" t="s">
        <v>20</v>
      </c>
      <c r="D18" s="117" t="s">
        <v>862</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28.84</v>
      </c>
      <c r="D21" s="16">
        <v>2371.9189999999999</v>
      </c>
      <c r="E21" s="16">
        <v>946</v>
      </c>
      <c r="F21" s="16">
        <v>3317.9189999999999</v>
      </c>
      <c r="G21" s="16">
        <v>-3317.9189999999999</v>
      </c>
      <c r="H21" s="17">
        <v>0</v>
      </c>
    </row>
    <row r="22" spans="2:8" ht="12.45" customHeight="1" x14ac:dyDescent="0.3"/>
    <row r="23" spans="2:8" ht="12.45" customHeight="1" x14ac:dyDescent="0.3"/>
    <row r="24" spans="2:8" ht="18" customHeight="1" x14ac:dyDescent="0.3">
      <c r="C24" s="131" t="s">
        <v>255</v>
      </c>
      <c r="D24" s="131"/>
      <c r="E24" s="131"/>
      <c r="F24" s="131"/>
      <c r="G24" s="131"/>
      <c r="H24" s="131"/>
    </row>
    <row r="25" spans="2:8" ht="18.75" customHeight="1" thickBot="1" x14ac:dyDescent="0.35"/>
    <row r="26" spans="2:8" ht="18.45" customHeight="1" thickBot="1" x14ac:dyDescent="0.35">
      <c r="C26" s="124" t="s">
        <v>154</v>
      </c>
      <c r="D26" s="125"/>
      <c r="E26" s="125"/>
      <c r="F26" s="125"/>
      <c r="G26" s="125"/>
      <c r="H26" s="126"/>
    </row>
    <row r="27" spans="2:8" ht="19.5" customHeight="1" thickBot="1" x14ac:dyDescent="0.35"/>
    <row r="28" spans="2:8" ht="18.45" customHeight="1" thickBot="1" x14ac:dyDescent="0.35">
      <c r="C28" s="124" t="s">
        <v>155</v>
      </c>
      <c r="D28" s="125"/>
      <c r="E28" s="125"/>
      <c r="F28" s="125"/>
      <c r="G28" s="125"/>
      <c r="H28" s="126"/>
    </row>
    <row r="29" spans="2:8" ht="19.5" customHeight="1" x14ac:dyDescent="0.3"/>
    <row r="30" spans="2:8" ht="12.45" customHeight="1" x14ac:dyDescent="0.3"/>
    <row r="31" spans="2:8" ht="12.45" customHeight="1" x14ac:dyDescent="0.3"/>
    <row r="32" spans="2:8" ht="12.45" customHeight="1" x14ac:dyDescent="0.3"/>
    <row r="33" spans="3:8" ht="12.45" customHeight="1" x14ac:dyDescent="0.3">
      <c r="C33" s="20"/>
      <c r="D33" s="20"/>
      <c r="E33" s="20"/>
      <c r="F33" s="20"/>
      <c r="G33" s="20"/>
      <c r="H33" s="20"/>
    </row>
    <row r="34" spans="3:8" ht="12.45" customHeight="1" x14ac:dyDescent="0.3"/>
    <row r="35" spans="3:8" ht="12.45" customHeight="1" x14ac:dyDescent="0.3"/>
  </sheetData>
  <mergeCells count="10">
    <mergeCell ref="D18:H18"/>
    <mergeCell ref="C24:H24"/>
    <mergeCell ref="C26:H26"/>
    <mergeCell ref="C28:H28"/>
    <mergeCell ref="D2:E2"/>
    <mergeCell ref="D3:E3"/>
    <mergeCell ref="D6:H6"/>
    <mergeCell ref="C14:H14"/>
    <mergeCell ref="D16:H16"/>
    <mergeCell ref="D17:H17"/>
  </mergeCells>
  <printOptions horizontalCentered="1"/>
  <pageMargins left="0.7" right="0.7" top="0.75" bottom="0.75" header="0.3" footer="0.3"/>
  <pageSetup paperSize="9" fitToHeight="0"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75">
    <pageSetUpPr fitToPage="1"/>
  </sheetPr>
  <dimension ref="B2:H49"/>
  <sheetViews>
    <sheetView showGridLines="0" showRowColHeaders="0" workbookViewId="0">
      <selection activeCell="C40" sqref="C40:H4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261</v>
      </c>
      <c r="E3" s="132"/>
      <c r="F3" s="2"/>
    </row>
    <row r="4" spans="3:8" ht="13.05" customHeight="1" x14ac:dyDescent="0.3">
      <c r="C4" s="86" t="s">
        <v>4</v>
      </c>
      <c r="D4" s="1" t="s">
        <v>937</v>
      </c>
      <c r="E4" s="1"/>
      <c r="F4" s="2"/>
    </row>
    <row r="5" spans="3:8" ht="12.45" customHeight="1" x14ac:dyDescent="0.3"/>
    <row r="6" spans="3:8" ht="144.75" customHeight="1" x14ac:dyDescent="0.3">
      <c r="C6" s="101" t="s">
        <v>6</v>
      </c>
      <c r="D6" s="133" t="s">
        <v>938</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18294.5</v>
      </c>
      <c r="E9" s="3">
        <v>-17224.5</v>
      </c>
      <c r="F9" s="4">
        <v>1070</v>
      </c>
      <c r="H9" s="5">
        <v>147.22</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939</v>
      </c>
      <c r="E17" s="118"/>
      <c r="F17" s="118"/>
      <c r="G17" s="118"/>
      <c r="H17" s="119"/>
    </row>
    <row r="18" spans="2:8" ht="52.8" customHeight="1" thickBot="1" x14ac:dyDescent="0.35">
      <c r="C18" s="96" t="s">
        <v>20</v>
      </c>
      <c r="D18" s="117" t="s">
        <v>940</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116.22</v>
      </c>
      <c r="D21" s="16">
        <v>8186.1</v>
      </c>
      <c r="E21" s="16">
        <v>1225.4000000000001</v>
      </c>
      <c r="F21" s="16">
        <v>9411.5</v>
      </c>
      <c r="G21" s="16">
        <v>-9130.5</v>
      </c>
      <c r="H21" s="17">
        <v>281</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941</v>
      </c>
      <c r="E24" s="118"/>
      <c r="F24" s="118"/>
      <c r="G24" s="118"/>
      <c r="H24" s="119"/>
    </row>
    <row r="25" spans="2:8" ht="32.700000000000003" customHeight="1" thickBot="1" x14ac:dyDescent="0.35">
      <c r="C25" s="96" t="s">
        <v>20</v>
      </c>
      <c r="D25" s="117" t="s">
        <v>942</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10</v>
      </c>
      <c r="D28" s="16">
        <v>598</v>
      </c>
      <c r="E28" s="16">
        <v>5333</v>
      </c>
      <c r="F28" s="16">
        <v>5931</v>
      </c>
      <c r="G28" s="16">
        <v>-6780</v>
      </c>
      <c r="H28" s="17">
        <v>-849</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943</v>
      </c>
      <c r="E31" s="118"/>
      <c r="F31" s="118"/>
      <c r="G31" s="118"/>
      <c r="H31" s="119"/>
    </row>
    <row r="32" spans="2:8" ht="32.700000000000003" customHeight="1" thickBot="1" x14ac:dyDescent="0.35">
      <c r="C32" s="96" t="s">
        <v>20</v>
      </c>
      <c r="D32" s="117" t="s">
        <v>944</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21</v>
      </c>
      <c r="D35" s="16">
        <v>1404</v>
      </c>
      <c r="E35" s="16">
        <v>1548</v>
      </c>
      <c r="F35" s="16">
        <v>2952</v>
      </c>
      <c r="G35" s="16">
        <v>-1314</v>
      </c>
      <c r="H35" s="17">
        <v>1638</v>
      </c>
    </row>
    <row r="36" spans="2:8" ht="12.45" customHeight="1" x14ac:dyDescent="0.3"/>
    <row r="37" spans="2:8" ht="12.45" customHeight="1" x14ac:dyDescent="0.3"/>
    <row r="38" spans="2:8" ht="18" customHeight="1" x14ac:dyDescent="0.3">
      <c r="C38" s="131" t="s">
        <v>255</v>
      </c>
      <c r="D38" s="131"/>
      <c r="E38" s="131"/>
      <c r="F38" s="131"/>
      <c r="G38" s="131"/>
      <c r="H38" s="131"/>
    </row>
    <row r="39" spans="2:8" ht="18.75" customHeight="1" thickBot="1" x14ac:dyDescent="0.35"/>
    <row r="40" spans="2:8" ht="18.45" customHeight="1" thickBot="1" x14ac:dyDescent="0.35">
      <c r="C40" s="124" t="s">
        <v>154</v>
      </c>
      <c r="D40" s="125"/>
      <c r="E40" s="125"/>
      <c r="F40" s="125"/>
      <c r="G40" s="125"/>
      <c r="H40" s="126"/>
    </row>
    <row r="41" spans="2:8" ht="19.5" customHeight="1" thickBot="1" x14ac:dyDescent="0.35"/>
    <row r="42" spans="2:8" ht="18.45" customHeight="1" thickBot="1" x14ac:dyDescent="0.35">
      <c r="C42" s="124" t="s">
        <v>155</v>
      </c>
      <c r="D42" s="125"/>
      <c r="E42" s="125"/>
      <c r="F42" s="125"/>
      <c r="G42" s="125"/>
      <c r="H42" s="126"/>
    </row>
    <row r="43" spans="2:8" ht="19.5" customHeight="1" x14ac:dyDescent="0.3"/>
    <row r="44" spans="2:8" ht="12.45" customHeight="1" x14ac:dyDescent="0.3"/>
    <row r="45" spans="2:8" ht="12.45" customHeight="1" x14ac:dyDescent="0.3"/>
    <row r="46" spans="2:8" ht="12.45" customHeight="1" x14ac:dyDescent="0.3"/>
    <row r="47" spans="2:8" ht="12.45" customHeight="1" x14ac:dyDescent="0.3">
      <c r="C47" s="20"/>
      <c r="D47" s="20"/>
      <c r="E47" s="20"/>
      <c r="F47" s="20"/>
      <c r="G47" s="20"/>
      <c r="H47" s="20"/>
    </row>
    <row r="48" spans="2:8" ht="12.45" customHeight="1" x14ac:dyDescent="0.3"/>
    <row r="49" ht="12.45" customHeight="1" x14ac:dyDescent="0.3"/>
  </sheetData>
  <mergeCells count="16">
    <mergeCell ref="D17:H17"/>
    <mergeCell ref="D2:E2"/>
    <mergeCell ref="D3:E3"/>
    <mergeCell ref="D6:H6"/>
    <mergeCell ref="C14:H14"/>
    <mergeCell ref="D16:H16"/>
    <mergeCell ref="D32:H32"/>
    <mergeCell ref="C38:H38"/>
    <mergeCell ref="C40:H40"/>
    <mergeCell ref="C42:H42"/>
    <mergeCell ref="D18:H18"/>
    <mergeCell ref="D23:H23"/>
    <mergeCell ref="D24:H24"/>
    <mergeCell ref="D25:H25"/>
    <mergeCell ref="D30:H30"/>
    <mergeCell ref="D31:H31"/>
  </mergeCells>
  <printOptions horizontalCentered="1"/>
  <pageMargins left="0.7" right="0.7" top="0.75" bottom="0.75" header="0.3" footer="0.3"/>
  <pageSetup paperSize="9" fitToHeight="0"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6">
    <tabColor theme="2"/>
    <pageSetUpPr fitToPage="1"/>
  </sheetPr>
  <dimension ref="B2:H66"/>
  <sheetViews>
    <sheetView showGridLines="0" showRowColHeaders="0" topLeftCell="A50" workbookViewId="0">
      <selection activeCell="D18" sqref="D18:H18"/>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320</v>
      </c>
      <c r="E2" s="132"/>
      <c r="F2" s="2"/>
    </row>
    <row r="3" spans="3:8" ht="13.05" customHeight="1" x14ac:dyDescent="0.3">
      <c r="C3" s="86" t="s">
        <v>2</v>
      </c>
      <c r="D3" s="132" t="s">
        <v>697</v>
      </c>
      <c r="E3" s="132"/>
      <c r="F3" s="2"/>
    </row>
    <row r="4" spans="3:8" ht="13.05" customHeight="1" x14ac:dyDescent="0.3">
      <c r="C4" s="86" t="s">
        <v>4</v>
      </c>
      <c r="D4" s="1" t="s">
        <v>698</v>
      </c>
      <c r="E4" s="1"/>
      <c r="F4" s="2"/>
    </row>
    <row r="5" spans="3:8" ht="12.45" customHeight="1" x14ac:dyDescent="0.3"/>
    <row r="6" spans="3:8" ht="144.75" customHeight="1" x14ac:dyDescent="0.3">
      <c r="C6" s="101" t="s">
        <v>6</v>
      </c>
      <c r="D6" s="133" t="s">
        <v>700</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982.1</v>
      </c>
      <c r="E9" s="3">
        <v>-125.6</v>
      </c>
      <c r="F9" s="4">
        <v>856.5</v>
      </c>
      <c r="H9" s="5">
        <v>11.48</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699</v>
      </c>
      <c r="E17" s="118"/>
      <c r="F17" s="118"/>
      <c r="G17" s="118"/>
      <c r="H17" s="119"/>
    </row>
    <row r="18" spans="2:8" ht="199.95" customHeight="1" thickBot="1" x14ac:dyDescent="0.35">
      <c r="C18" s="96" t="s">
        <v>20</v>
      </c>
      <c r="D18" s="117" t="s">
        <v>700</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v>4</v>
      </c>
      <c r="E21" s="16">
        <v>0</v>
      </c>
      <c r="F21" s="16">
        <v>4</v>
      </c>
      <c r="G21" s="16">
        <v>0</v>
      </c>
      <c r="H21" s="17">
        <v>4</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701</v>
      </c>
      <c r="E24" s="118"/>
      <c r="F24" s="118"/>
      <c r="G24" s="118"/>
      <c r="H24" s="119"/>
    </row>
    <row r="25" spans="2:8" ht="199.95" customHeight="1" thickBot="1" x14ac:dyDescent="0.35">
      <c r="C25" s="96" t="s">
        <v>20</v>
      </c>
      <c r="D25" s="117" t="s">
        <v>702</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6.68</v>
      </c>
      <c r="D28" s="16">
        <v>381.1</v>
      </c>
      <c r="E28" s="16">
        <v>47.5</v>
      </c>
      <c r="F28" s="16">
        <v>428.6</v>
      </c>
      <c r="G28" s="16">
        <v>-37.6</v>
      </c>
      <c r="H28" s="17">
        <v>391</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703</v>
      </c>
      <c r="E31" s="118"/>
      <c r="F31" s="118"/>
      <c r="G31" s="118"/>
      <c r="H31" s="119"/>
    </row>
    <row r="32" spans="2:8" ht="120" customHeight="1" thickBot="1" x14ac:dyDescent="0.35">
      <c r="C32" s="96" t="s">
        <v>20</v>
      </c>
      <c r="D32" s="117" t="s">
        <v>704</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4.8</v>
      </c>
      <c r="D35" s="16">
        <v>311.2</v>
      </c>
      <c r="E35" s="16">
        <v>238.3</v>
      </c>
      <c r="F35" s="16">
        <v>549.5</v>
      </c>
      <c r="G35" s="16">
        <v>-88</v>
      </c>
      <c r="H35" s="17">
        <v>461.5</v>
      </c>
    </row>
    <row r="36" spans="2:8" ht="12.45" customHeight="1" x14ac:dyDescent="0.3"/>
    <row r="37" spans="2:8" ht="12.45" customHeight="1" x14ac:dyDescent="0.3"/>
    <row r="38" spans="2:8" ht="8.25" customHeight="1" x14ac:dyDescent="0.3"/>
    <row r="39" spans="2:8" ht="18" customHeight="1" x14ac:dyDescent="0.3">
      <c r="C39" s="131" t="s">
        <v>58</v>
      </c>
      <c r="D39" s="131"/>
      <c r="E39" s="131"/>
      <c r="F39" s="131"/>
      <c r="G39" s="131"/>
      <c r="H39" s="131"/>
    </row>
    <row r="40" spans="2:8" ht="18.75" customHeight="1" thickBot="1" x14ac:dyDescent="0.35"/>
    <row r="41" spans="2:8" ht="19.95" customHeight="1" thickBot="1" x14ac:dyDescent="0.35">
      <c r="C41" s="102" t="s">
        <v>16</v>
      </c>
      <c r="D41" s="120" t="s">
        <v>59</v>
      </c>
      <c r="E41" s="121"/>
      <c r="F41" s="122"/>
      <c r="G41" s="122"/>
      <c r="H41" s="123"/>
    </row>
    <row r="42" spans="2:8" ht="19.95" customHeight="1" thickBot="1" x14ac:dyDescent="0.35">
      <c r="C42" s="103" t="s">
        <v>18</v>
      </c>
      <c r="D42" s="117" t="s">
        <v>63</v>
      </c>
      <c r="E42" s="118"/>
      <c r="F42" s="118"/>
      <c r="G42" s="118"/>
      <c r="H42" s="119"/>
    </row>
    <row r="43" spans="2:8" ht="92.7" customHeight="1" thickBot="1" x14ac:dyDescent="0.35">
      <c r="C43" s="103" t="s">
        <v>20</v>
      </c>
      <c r="D43" s="117" t="s">
        <v>705</v>
      </c>
      <c r="E43" s="118"/>
      <c r="F43" s="118"/>
      <c r="G43" s="118"/>
      <c r="H43" s="119"/>
    </row>
    <row r="44" spans="2:8" ht="12.45" customHeight="1" x14ac:dyDescent="0.3">
      <c r="C44" s="127"/>
      <c r="D44" s="128"/>
      <c r="E44" s="128"/>
      <c r="F44" s="129"/>
      <c r="G44" s="129"/>
      <c r="H44" s="130"/>
    </row>
    <row r="45" spans="2:8" ht="5.25" customHeight="1" x14ac:dyDescent="0.3">
      <c r="C45" s="12"/>
      <c r="H45" s="13"/>
    </row>
    <row r="46" spans="2:8" ht="25.35" customHeight="1" thickBot="1" x14ac:dyDescent="0.35">
      <c r="B46" s="14"/>
      <c r="C46" s="104" t="s">
        <v>22</v>
      </c>
      <c r="D46" s="105" t="s">
        <v>23</v>
      </c>
      <c r="E46" s="105" t="s">
        <v>24</v>
      </c>
      <c r="F46" s="106" t="s">
        <v>8</v>
      </c>
      <c r="G46" s="105" t="s">
        <v>9</v>
      </c>
      <c r="H46" s="107" t="s">
        <v>10</v>
      </c>
    </row>
    <row r="47" spans="2:8" ht="19.95" customHeight="1" thickBot="1" x14ac:dyDescent="0.35">
      <c r="C47" s="15">
        <v>0</v>
      </c>
      <c r="D47" s="18">
        <v>0</v>
      </c>
      <c r="E47" s="18">
        <v>37</v>
      </c>
      <c r="F47" s="18">
        <v>37</v>
      </c>
      <c r="G47" s="18">
        <v>0</v>
      </c>
      <c r="H47" s="19">
        <v>37</v>
      </c>
    </row>
    <row r="48" spans="2:8" ht="13.05" customHeight="1" thickBot="1" x14ac:dyDescent="0.35"/>
    <row r="49" spans="2:8" ht="19.95" customHeight="1" thickBot="1" x14ac:dyDescent="0.35">
      <c r="C49" s="102" t="s">
        <v>16</v>
      </c>
      <c r="D49" s="120" t="s">
        <v>62</v>
      </c>
      <c r="E49" s="121"/>
      <c r="F49" s="122"/>
      <c r="G49" s="122"/>
      <c r="H49" s="123"/>
    </row>
    <row r="50" spans="2:8" ht="19.95" customHeight="1" thickBot="1" x14ac:dyDescent="0.35">
      <c r="C50" s="103" t="s">
        <v>18</v>
      </c>
      <c r="D50" s="117" t="s">
        <v>63</v>
      </c>
      <c r="E50" s="118"/>
      <c r="F50" s="118"/>
      <c r="G50" s="118"/>
      <c r="H50" s="119"/>
    </row>
    <row r="51" spans="2:8" ht="19.95" customHeight="1" thickBot="1" x14ac:dyDescent="0.35">
      <c r="C51" s="103" t="s">
        <v>20</v>
      </c>
      <c r="D51" s="117" t="s">
        <v>706</v>
      </c>
      <c r="E51" s="118"/>
      <c r="F51" s="118"/>
      <c r="G51" s="118"/>
      <c r="H51" s="119"/>
    </row>
    <row r="52" spans="2:8" ht="12.45" customHeight="1" x14ac:dyDescent="0.3">
      <c r="C52" s="127"/>
      <c r="D52" s="128"/>
      <c r="E52" s="128"/>
      <c r="F52" s="129"/>
      <c r="G52" s="129"/>
      <c r="H52" s="130"/>
    </row>
    <row r="53" spans="2:8" ht="5.25" customHeight="1" x14ac:dyDescent="0.3">
      <c r="C53" s="12"/>
      <c r="H53" s="13"/>
    </row>
    <row r="54" spans="2:8" ht="25.35" customHeight="1" thickBot="1" x14ac:dyDescent="0.35">
      <c r="B54" s="14"/>
      <c r="C54" s="104" t="s">
        <v>22</v>
      </c>
      <c r="D54" s="105" t="s">
        <v>23</v>
      </c>
      <c r="E54" s="105" t="s">
        <v>24</v>
      </c>
      <c r="F54" s="106" t="s">
        <v>8</v>
      </c>
      <c r="G54" s="105" t="s">
        <v>9</v>
      </c>
      <c r="H54" s="107" t="s">
        <v>10</v>
      </c>
    </row>
    <row r="55" spans="2:8" ht="19.95" customHeight="1" thickBot="1" x14ac:dyDescent="0.35">
      <c r="C55" s="15"/>
      <c r="D55" s="18">
        <v>0</v>
      </c>
      <c r="E55" s="18">
        <v>50</v>
      </c>
      <c r="F55" s="18">
        <v>50</v>
      </c>
      <c r="G55" s="18">
        <v>0</v>
      </c>
      <c r="H55" s="19">
        <v>50</v>
      </c>
    </row>
    <row r="56" spans="2:8" ht="13.05" customHeight="1" thickBot="1" x14ac:dyDescent="0.35"/>
    <row r="57" spans="2:8" ht="18.45" customHeight="1" thickBot="1" x14ac:dyDescent="0.35">
      <c r="C57" s="124" t="s">
        <v>154</v>
      </c>
      <c r="D57" s="125"/>
      <c r="E57" s="125"/>
      <c r="F57" s="125"/>
      <c r="G57" s="125"/>
      <c r="H57" s="126"/>
    </row>
    <row r="58" spans="2:8" ht="19.5" customHeight="1" thickBot="1" x14ac:dyDescent="0.35"/>
    <row r="59" spans="2:8" ht="18.45" customHeight="1" thickBot="1" x14ac:dyDescent="0.35">
      <c r="C59" s="124" t="s">
        <v>155</v>
      </c>
      <c r="D59" s="125"/>
      <c r="E59" s="125"/>
      <c r="F59" s="125"/>
      <c r="G59" s="125"/>
      <c r="H59" s="126"/>
    </row>
    <row r="60" spans="2:8" ht="19.5" customHeight="1" x14ac:dyDescent="0.3"/>
    <row r="61" spans="2:8" ht="12.45" customHeight="1" x14ac:dyDescent="0.3"/>
    <row r="62" spans="2:8" ht="12.45" customHeight="1" x14ac:dyDescent="0.3"/>
    <row r="63" spans="2:8" ht="12.45" customHeight="1" x14ac:dyDescent="0.3"/>
    <row r="64" spans="2:8" ht="12.45" customHeight="1" x14ac:dyDescent="0.3">
      <c r="C64" s="20"/>
      <c r="D64" s="20"/>
      <c r="E64" s="20"/>
      <c r="F64" s="20"/>
      <c r="G64" s="20"/>
      <c r="H64" s="20"/>
    </row>
    <row r="65" ht="12.45" customHeight="1" x14ac:dyDescent="0.3"/>
    <row r="66" ht="12.45" customHeight="1" x14ac:dyDescent="0.3"/>
  </sheetData>
  <mergeCells count="26">
    <mergeCell ref="D17:H17"/>
    <mergeCell ref="D2:E2"/>
    <mergeCell ref="D3:E3"/>
    <mergeCell ref="D6:H6"/>
    <mergeCell ref="C14:H14"/>
    <mergeCell ref="D16:H16"/>
    <mergeCell ref="C44:E44"/>
    <mergeCell ref="F44:H44"/>
    <mergeCell ref="D18:H18"/>
    <mergeCell ref="D23:H23"/>
    <mergeCell ref="D24:H24"/>
    <mergeCell ref="D25:H25"/>
    <mergeCell ref="D30:H30"/>
    <mergeCell ref="D31:H31"/>
    <mergeCell ref="D32:H32"/>
    <mergeCell ref="C39:H39"/>
    <mergeCell ref="D41:H41"/>
    <mergeCell ref="D42:H42"/>
    <mergeCell ref="D43:H43"/>
    <mergeCell ref="C59:H59"/>
    <mergeCell ref="D49:H49"/>
    <mergeCell ref="D50:H50"/>
    <mergeCell ref="D51:H51"/>
    <mergeCell ref="C52:E52"/>
    <mergeCell ref="F52:H52"/>
    <mergeCell ref="C57:H57"/>
  </mergeCells>
  <printOptions horizontalCentered="1"/>
  <pageMargins left="0.7" right="0.7" top="0.75" bottom="0.75" header="0.3" footer="0.3"/>
  <pageSetup paperSize="9" fitToHeight="0"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7">
    <pageSetUpPr fitToPage="1"/>
  </sheetPr>
  <dimension ref="B2:H35"/>
  <sheetViews>
    <sheetView showGridLines="0" showRowColHeaders="0" topLeftCell="A24" workbookViewId="0">
      <selection activeCell="D30" sqref="D30"/>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320</v>
      </c>
      <c r="E2" s="132"/>
      <c r="F2" s="2"/>
    </row>
    <row r="3" spans="3:8" ht="13.05" customHeight="1" x14ac:dyDescent="0.3">
      <c r="C3" s="86" t="s">
        <v>2</v>
      </c>
      <c r="D3" s="132" t="s">
        <v>321</v>
      </c>
      <c r="E3" s="132"/>
      <c r="F3" s="2"/>
    </row>
    <row r="4" spans="3:8" ht="13.05" customHeight="1" x14ac:dyDescent="0.3">
      <c r="C4" s="86" t="s">
        <v>4</v>
      </c>
      <c r="D4" s="1" t="s">
        <v>656</v>
      </c>
      <c r="E4" s="1"/>
      <c r="F4" s="2"/>
    </row>
    <row r="5" spans="3:8" ht="12.45" customHeight="1" x14ac:dyDescent="0.3"/>
    <row r="6" spans="3:8" ht="144.75" customHeight="1" x14ac:dyDescent="0.3">
      <c r="C6" s="101" t="s">
        <v>6</v>
      </c>
      <c r="D6" s="133" t="s">
        <v>657</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6224.5069999999996</v>
      </c>
      <c r="E9" s="3">
        <v>-6126.5069999999996</v>
      </c>
      <c r="F9" s="4">
        <v>98</v>
      </c>
      <c r="H9" s="5">
        <v>93.06</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658</v>
      </c>
      <c r="E17" s="118"/>
      <c r="F17" s="118"/>
      <c r="G17" s="118"/>
      <c r="H17" s="119"/>
    </row>
    <row r="18" spans="2:8" ht="100.05" customHeight="1" thickBot="1" x14ac:dyDescent="0.35">
      <c r="C18" s="96" t="s">
        <v>20</v>
      </c>
      <c r="D18" s="117" t="s">
        <v>659</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93.06</v>
      </c>
      <c r="D21" s="16">
        <v>5282.3969999999999</v>
      </c>
      <c r="E21" s="16">
        <v>942.11</v>
      </c>
      <c r="F21" s="16">
        <v>6224.5069999999996</v>
      </c>
      <c r="G21" s="16">
        <v>-6126.5069999999996</v>
      </c>
      <c r="H21" s="17">
        <v>98</v>
      </c>
    </row>
    <row r="22" spans="2:8" ht="12.45" customHeight="1" x14ac:dyDescent="0.3"/>
    <row r="23" spans="2:8" ht="12.45" customHeight="1" x14ac:dyDescent="0.3"/>
    <row r="24" spans="2:8" ht="18" customHeight="1" x14ac:dyDescent="0.3">
      <c r="C24" s="131" t="s">
        <v>255</v>
      </c>
      <c r="D24" s="131"/>
      <c r="E24" s="131"/>
      <c r="F24" s="131"/>
      <c r="G24" s="131"/>
      <c r="H24" s="131"/>
    </row>
    <row r="25" spans="2:8" ht="18.75" customHeight="1" thickBot="1" x14ac:dyDescent="0.35"/>
    <row r="26" spans="2:8" ht="18.45" customHeight="1" thickBot="1" x14ac:dyDescent="0.35">
      <c r="C26" s="124" t="s">
        <v>154</v>
      </c>
      <c r="D26" s="125"/>
      <c r="E26" s="125"/>
      <c r="F26" s="125"/>
      <c r="G26" s="125"/>
      <c r="H26" s="126"/>
    </row>
    <row r="27" spans="2:8" ht="19.5" customHeight="1" thickBot="1" x14ac:dyDescent="0.35"/>
    <row r="28" spans="2:8" ht="18.45" customHeight="1" thickBot="1" x14ac:dyDescent="0.35">
      <c r="C28" s="124" t="s">
        <v>155</v>
      </c>
      <c r="D28" s="125"/>
      <c r="E28" s="125"/>
      <c r="F28" s="125"/>
      <c r="G28" s="125"/>
      <c r="H28" s="126"/>
    </row>
    <row r="29" spans="2:8" ht="19.5" customHeight="1" x14ac:dyDescent="0.3"/>
    <row r="30" spans="2:8" ht="12.45" customHeight="1" x14ac:dyDescent="0.3"/>
    <row r="31" spans="2:8" ht="12.45" customHeight="1" x14ac:dyDescent="0.3"/>
    <row r="32" spans="2:8" ht="12.45" customHeight="1" x14ac:dyDescent="0.3"/>
    <row r="33" spans="3:8" ht="12.45" customHeight="1" x14ac:dyDescent="0.3">
      <c r="C33" s="20"/>
      <c r="D33" s="20"/>
      <c r="E33" s="20"/>
      <c r="F33" s="20"/>
      <c r="G33" s="20"/>
      <c r="H33" s="20"/>
    </row>
    <row r="34" spans="3:8" ht="12.45" customHeight="1" x14ac:dyDescent="0.3"/>
    <row r="35" spans="3:8" ht="12.45" customHeight="1" x14ac:dyDescent="0.3"/>
  </sheetData>
  <mergeCells count="10">
    <mergeCell ref="D18:H18"/>
    <mergeCell ref="C24:H24"/>
    <mergeCell ref="C26:H26"/>
    <mergeCell ref="C28:H28"/>
    <mergeCell ref="D2:E2"/>
    <mergeCell ref="D3:E3"/>
    <mergeCell ref="D6:H6"/>
    <mergeCell ref="C14:H14"/>
    <mergeCell ref="D16:H16"/>
    <mergeCell ref="D17:H17"/>
  </mergeCells>
  <printOptions horizontalCentered="1"/>
  <pageMargins left="0.7" right="0.7" top="0.75" bottom="0.75" header="0.3" footer="0.3"/>
  <pageSetup paperSize="9" fitToHeight="0"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8">
    <pageSetUpPr fitToPage="1"/>
  </sheetPr>
  <dimension ref="B2:H35"/>
  <sheetViews>
    <sheetView showGridLines="0" showRowColHeaders="0" topLeftCell="A22" workbookViewId="0">
      <selection activeCell="C24" sqref="C24:H24"/>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584</v>
      </c>
      <c r="E3" s="132"/>
      <c r="F3" s="2"/>
    </row>
    <row r="4" spans="3:8" ht="13.05" customHeight="1" x14ac:dyDescent="0.3">
      <c r="C4" s="86" t="s">
        <v>4</v>
      </c>
      <c r="D4" s="1" t="s">
        <v>653</v>
      </c>
      <c r="E4" s="1"/>
      <c r="F4" s="2"/>
    </row>
    <row r="5" spans="3:8" ht="12.45" customHeight="1" x14ac:dyDescent="0.3"/>
    <row r="6" spans="3:8" ht="144.75" customHeight="1" x14ac:dyDescent="0.3">
      <c r="C6" s="101" t="s">
        <v>6</v>
      </c>
      <c r="D6" s="133" t="s">
        <v>654</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6409</v>
      </c>
      <c r="E9" s="3">
        <v>-6390</v>
      </c>
      <c r="F9" s="4">
        <v>19</v>
      </c>
      <c r="H9" s="5">
        <v>22.04</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655</v>
      </c>
      <c r="E17" s="118"/>
      <c r="F17" s="118"/>
      <c r="G17" s="118"/>
      <c r="H17" s="119"/>
    </row>
    <row r="18" spans="2:8" ht="40.049999999999997" customHeight="1" thickBot="1" x14ac:dyDescent="0.35">
      <c r="C18" s="96" t="s">
        <v>20</v>
      </c>
      <c r="D18" s="117" t="s">
        <v>654</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22.04</v>
      </c>
      <c r="D21" s="16">
        <v>1454</v>
      </c>
      <c r="E21" s="16">
        <v>4955</v>
      </c>
      <c r="F21" s="16">
        <v>6409</v>
      </c>
      <c r="G21" s="16">
        <v>-6390</v>
      </c>
      <c r="H21" s="17">
        <v>19</v>
      </c>
    </row>
    <row r="22" spans="2:8" ht="12.45" customHeight="1" x14ac:dyDescent="0.3"/>
    <row r="23" spans="2:8" ht="12.45" customHeight="1" x14ac:dyDescent="0.3"/>
    <row r="24" spans="2:8" ht="18" customHeight="1" x14ac:dyDescent="0.3">
      <c r="C24" s="131" t="s">
        <v>255</v>
      </c>
      <c r="D24" s="131"/>
      <c r="E24" s="131"/>
      <c r="F24" s="131"/>
      <c r="G24" s="131"/>
      <c r="H24" s="131"/>
    </row>
    <row r="25" spans="2:8" ht="18.75" customHeight="1" thickBot="1" x14ac:dyDescent="0.35"/>
    <row r="26" spans="2:8" ht="18.45" customHeight="1" thickBot="1" x14ac:dyDescent="0.35">
      <c r="C26" s="124" t="s">
        <v>154</v>
      </c>
      <c r="D26" s="125"/>
      <c r="E26" s="125"/>
      <c r="F26" s="125"/>
      <c r="G26" s="125"/>
      <c r="H26" s="126"/>
    </row>
    <row r="27" spans="2:8" ht="19.5" customHeight="1" thickBot="1" x14ac:dyDescent="0.35"/>
    <row r="28" spans="2:8" ht="18.45" customHeight="1" thickBot="1" x14ac:dyDescent="0.35">
      <c r="C28" s="124" t="s">
        <v>155</v>
      </c>
      <c r="D28" s="125"/>
      <c r="E28" s="125"/>
      <c r="F28" s="125"/>
      <c r="G28" s="125"/>
      <c r="H28" s="126"/>
    </row>
    <row r="29" spans="2:8" ht="19.5" customHeight="1" x14ac:dyDescent="0.3"/>
    <row r="30" spans="2:8" ht="12.45" customHeight="1" x14ac:dyDescent="0.3"/>
    <row r="31" spans="2:8" ht="12.45" customHeight="1" x14ac:dyDescent="0.3"/>
    <row r="32" spans="2:8" ht="12.45" customHeight="1" x14ac:dyDescent="0.3"/>
    <row r="33" spans="3:8" ht="12.45" customHeight="1" x14ac:dyDescent="0.3">
      <c r="C33" s="20"/>
      <c r="D33" s="20"/>
      <c r="E33" s="20"/>
      <c r="F33" s="20"/>
      <c r="G33" s="20"/>
      <c r="H33" s="20"/>
    </row>
    <row r="34" spans="3:8" ht="12.45" customHeight="1" x14ac:dyDescent="0.3"/>
    <row r="35" spans="3:8" ht="12.45" customHeight="1" x14ac:dyDescent="0.3"/>
  </sheetData>
  <mergeCells count="10">
    <mergeCell ref="D18:H18"/>
    <mergeCell ref="C24:H24"/>
    <mergeCell ref="C26:H26"/>
    <mergeCell ref="C28:H28"/>
    <mergeCell ref="D2:E2"/>
    <mergeCell ref="D3:E3"/>
    <mergeCell ref="D6:H6"/>
    <mergeCell ref="C14:H14"/>
    <mergeCell ref="D16:H16"/>
    <mergeCell ref="D17:H17"/>
  </mergeCells>
  <printOptions horizontalCentered="1"/>
  <pageMargins left="0.7" right="0.7" top="0.75" bottom="0.75" header="0.3" footer="0.3"/>
  <pageSetup paperSize="9" fitToHeight="0"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pageSetUpPr fitToPage="1"/>
  </sheetPr>
  <dimension ref="B2:H60"/>
  <sheetViews>
    <sheetView showGridLines="0" showRowColHeaders="0" topLeftCell="A47" workbookViewId="0">
      <selection activeCell="C2" sqref="C2:H61"/>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320</v>
      </c>
      <c r="E2" s="132"/>
      <c r="F2" s="2"/>
    </row>
    <row r="3" spans="3:8" ht="13.05" customHeight="1" x14ac:dyDescent="0.3">
      <c r="C3" s="86" t="s">
        <v>2</v>
      </c>
      <c r="D3" s="132" t="s">
        <v>697</v>
      </c>
      <c r="E3" s="132"/>
      <c r="F3" s="2"/>
    </row>
    <row r="4" spans="3:8" ht="13.05" customHeight="1" x14ac:dyDescent="0.3">
      <c r="C4" s="86" t="s">
        <v>4</v>
      </c>
      <c r="D4" s="1" t="s">
        <v>828</v>
      </c>
      <c r="E4" s="1"/>
      <c r="F4" s="2"/>
    </row>
    <row r="5" spans="3:8" ht="12.45" customHeight="1" x14ac:dyDescent="0.3"/>
    <row r="6" spans="3:8" ht="144.75" customHeight="1" x14ac:dyDescent="0.3">
      <c r="C6" s="101" t="s">
        <v>6</v>
      </c>
      <c r="D6" s="133" t="s">
        <v>829</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564.41000000000008</v>
      </c>
      <c r="E9" s="3">
        <v>0</v>
      </c>
      <c r="F9" s="4">
        <v>564.41000000000008</v>
      </c>
      <c r="H9" s="5">
        <v>2</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830</v>
      </c>
      <c r="E17" s="118"/>
      <c r="F17" s="118"/>
      <c r="G17" s="118"/>
      <c r="H17" s="119"/>
    </row>
    <row r="18" spans="2:8" ht="19.95" customHeight="1" thickBot="1" x14ac:dyDescent="0.35">
      <c r="C18" s="96" t="s">
        <v>20</v>
      </c>
      <c r="D18" s="117" t="s">
        <v>831</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v>
      </c>
      <c r="D21" s="16">
        <v>511.41</v>
      </c>
      <c r="E21" s="16">
        <v>53</v>
      </c>
      <c r="F21" s="16">
        <v>564.41000000000008</v>
      </c>
      <c r="G21" s="16">
        <v>0</v>
      </c>
      <c r="H21" s="17">
        <v>564.41000000000008</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2"/>
      <c r="G27" s="122"/>
      <c r="H27" s="123"/>
    </row>
    <row r="28" spans="2:8" ht="19.95" customHeight="1" thickBot="1" x14ac:dyDescent="0.35">
      <c r="C28" s="103" t="s">
        <v>18</v>
      </c>
      <c r="D28" s="117" t="s">
        <v>60</v>
      </c>
      <c r="E28" s="118"/>
      <c r="F28" s="118"/>
      <c r="G28" s="118"/>
      <c r="H28" s="119"/>
    </row>
    <row r="29" spans="2:8" ht="19.95" customHeight="1" thickBot="1" x14ac:dyDescent="0.35">
      <c r="C29" s="103" t="s">
        <v>20</v>
      </c>
      <c r="D29" s="117" t="s">
        <v>325</v>
      </c>
      <c r="E29" s="118"/>
      <c r="F29" s="118"/>
      <c r="G29" s="118"/>
      <c r="H29" s="119"/>
    </row>
    <row r="30" spans="2:8" ht="12.45" customHeight="1" x14ac:dyDescent="0.3">
      <c r="C30" s="127"/>
      <c r="D30" s="128"/>
      <c r="E30" s="128"/>
      <c r="F30" s="129"/>
      <c r="G30" s="129"/>
      <c r="H30" s="130"/>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2:8" ht="19.95" customHeight="1" thickBot="1" x14ac:dyDescent="0.35">
      <c r="C33" s="15">
        <v>0</v>
      </c>
      <c r="D33" s="18">
        <v>243.2</v>
      </c>
      <c r="E33" s="18">
        <v>0</v>
      </c>
      <c r="F33" s="18">
        <v>243.2</v>
      </c>
      <c r="G33" s="18">
        <v>0</v>
      </c>
      <c r="H33" s="19">
        <v>243.2</v>
      </c>
    </row>
    <row r="34" spans="2:8" ht="13.05" customHeight="1" thickBot="1" x14ac:dyDescent="0.35"/>
    <row r="35" spans="2:8" ht="19.95" customHeight="1" thickBot="1" x14ac:dyDescent="0.35">
      <c r="C35" s="102" t="s">
        <v>16</v>
      </c>
      <c r="D35" s="120" t="s">
        <v>62</v>
      </c>
      <c r="E35" s="121"/>
      <c r="F35" s="122"/>
      <c r="G35" s="122"/>
      <c r="H35" s="123"/>
    </row>
    <row r="36" spans="2:8" ht="19.95" customHeight="1" thickBot="1" x14ac:dyDescent="0.35">
      <c r="C36" s="103" t="s">
        <v>18</v>
      </c>
      <c r="D36" s="117" t="s">
        <v>63</v>
      </c>
      <c r="E36" s="118"/>
      <c r="F36" s="118"/>
      <c r="G36" s="118"/>
      <c r="H36" s="119"/>
    </row>
    <row r="37" spans="2:8" ht="19.95" customHeight="1" thickBot="1" x14ac:dyDescent="0.35">
      <c r="C37" s="103" t="s">
        <v>20</v>
      </c>
      <c r="D37" s="117" t="s">
        <v>832</v>
      </c>
      <c r="E37" s="118"/>
      <c r="F37" s="118"/>
      <c r="G37" s="118"/>
      <c r="H37" s="119"/>
    </row>
    <row r="38" spans="2:8" ht="12.45" customHeight="1" x14ac:dyDescent="0.3">
      <c r="C38" s="127"/>
      <c r="D38" s="128"/>
      <c r="E38" s="128"/>
      <c r="F38" s="129"/>
      <c r="G38" s="129"/>
      <c r="H38" s="130"/>
    </row>
    <row r="39" spans="2:8" ht="5.25" customHeight="1" x14ac:dyDescent="0.3">
      <c r="C39" s="12"/>
      <c r="H39" s="13"/>
    </row>
    <row r="40" spans="2:8" ht="25.35" customHeight="1" thickBot="1" x14ac:dyDescent="0.35">
      <c r="B40" s="14"/>
      <c r="C40" s="104" t="s">
        <v>22</v>
      </c>
      <c r="D40" s="105" t="s">
        <v>23</v>
      </c>
      <c r="E40" s="105" t="s">
        <v>24</v>
      </c>
      <c r="F40" s="106" t="s">
        <v>8</v>
      </c>
      <c r="G40" s="105" t="s">
        <v>9</v>
      </c>
      <c r="H40" s="107" t="s">
        <v>10</v>
      </c>
    </row>
    <row r="41" spans="2:8" ht="19.95" customHeight="1" thickBot="1" x14ac:dyDescent="0.35">
      <c r="C41" s="15"/>
      <c r="D41" s="18">
        <v>0</v>
      </c>
      <c r="E41" s="18">
        <v>53</v>
      </c>
      <c r="F41" s="18">
        <v>53</v>
      </c>
      <c r="G41" s="18">
        <v>0</v>
      </c>
      <c r="H41" s="19">
        <v>53</v>
      </c>
    </row>
    <row r="42" spans="2:8" ht="13.05" customHeight="1" thickBot="1" x14ac:dyDescent="0.35"/>
    <row r="43" spans="2:8" ht="19.95" customHeight="1" thickBot="1" x14ac:dyDescent="0.35">
      <c r="C43" s="102" t="s">
        <v>16</v>
      </c>
      <c r="D43" s="120" t="s">
        <v>65</v>
      </c>
      <c r="E43" s="121"/>
      <c r="F43" s="121"/>
      <c r="G43" s="121"/>
      <c r="H43" s="139"/>
    </row>
    <row r="44" spans="2:8" ht="19.95" customHeight="1" thickBot="1" x14ac:dyDescent="0.35">
      <c r="C44" s="103" t="s">
        <v>18</v>
      </c>
      <c r="D44" s="117" t="s">
        <v>63</v>
      </c>
      <c r="E44" s="118"/>
      <c r="F44" s="118"/>
      <c r="G44" s="118"/>
      <c r="H44" s="119"/>
    </row>
    <row r="45" spans="2:8" ht="152.69999999999999" customHeight="1" thickBot="1" x14ac:dyDescent="0.35">
      <c r="C45" s="103" t="s">
        <v>20</v>
      </c>
      <c r="D45" s="117" t="s">
        <v>1072</v>
      </c>
      <c r="E45" s="118"/>
      <c r="F45" s="118"/>
      <c r="G45" s="118"/>
      <c r="H45" s="119"/>
    </row>
    <row r="46" spans="2:8" ht="12.45" customHeight="1" x14ac:dyDescent="0.3">
      <c r="C46" s="140"/>
      <c r="D46" s="141"/>
      <c r="E46" s="141"/>
      <c r="F46" s="142"/>
      <c r="G46" s="142"/>
      <c r="H46" s="143"/>
    </row>
    <row r="47" spans="2:8" ht="5.25" customHeight="1" x14ac:dyDescent="0.3">
      <c r="C47" s="12"/>
      <c r="H47" s="13"/>
    </row>
    <row r="48" spans="2:8" ht="25.35" customHeight="1" thickBot="1" x14ac:dyDescent="0.35">
      <c r="B48" s="14"/>
      <c r="C48" s="104" t="s">
        <v>22</v>
      </c>
      <c r="D48" s="105" t="s">
        <v>23</v>
      </c>
      <c r="E48" s="105" t="s">
        <v>24</v>
      </c>
      <c r="F48" s="106" t="s">
        <v>8</v>
      </c>
      <c r="G48" s="105" t="s">
        <v>9</v>
      </c>
      <c r="H48" s="107" t="s">
        <v>10</v>
      </c>
    </row>
    <row r="49" spans="3:8" ht="19.95" customHeight="1" thickBot="1" x14ac:dyDescent="0.35">
      <c r="C49" s="15"/>
      <c r="D49" s="18">
        <v>127</v>
      </c>
      <c r="E49" s="18">
        <v>0</v>
      </c>
      <c r="F49" s="18">
        <v>127</v>
      </c>
      <c r="G49" s="18">
        <v>0</v>
      </c>
      <c r="H49" s="19">
        <v>127</v>
      </c>
    </row>
    <row r="50" spans="3:8" ht="13.05" customHeight="1" thickBot="1" x14ac:dyDescent="0.35"/>
    <row r="51" spans="3:8" ht="18.45" customHeight="1" thickBot="1" x14ac:dyDescent="0.35">
      <c r="C51" s="124" t="s">
        <v>154</v>
      </c>
      <c r="D51" s="125"/>
      <c r="E51" s="125"/>
      <c r="F51" s="125"/>
      <c r="G51" s="125"/>
      <c r="H51" s="126"/>
    </row>
    <row r="52" spans="3:8" ht="19.5" customHeight="1" thickBot="1" x14ac:dyDescent="0.35"/>
    <row r="53" spans="3:8" ht="18.45" customHeight="1" thickBot="1" x14ac:dyDescent="0.35">
      <c r="C53" s="124" t="s">
        <v>155</v>
      </c>
      <c r="D53" s="125"/>
      <c r="E53" s="125"/>
      <c r="F53" s="125"/>
      <c r="G53" s="125"/>
      <c r="H53" s="126"/>
    </row>
    <row r="54" spans="3:8" ht="19.5" customHeight="1" x14ac:dyDescent="0.3"/>
    <row r="55" spans="3:8" ht="12.45" customHeight="1" x14ac:dyDescent="0.3"/>
    <row r="56" spans="3:8" ht="12.45" customHeight="1" x14ac:dyDescent="0.3"/>
    <row r="57" spans="3:8" ht="12.45" customHeight="1" x14ac:dyDescent="0.3"/>
    <row r="58" spans="3:8" ht="12.45" customHeight="1" x14ac:dyDescent="0.3">
      <c r="C58" s="20"/>
      <c r="D58" s="20"/>
      <c r="E58" s="20"/>
      <c r="F58" s="20"/>
      <c r="G58" s="20"/>
      <c r="H58" s="20"/>
    </row>
    <row r="59" spans="3:8" ht="12.45" customHeight="1" x14ac:dyDescent="0.3"/>
    <row r="60" spans="3:8" ht="12.45" customHeight="1" x14ac:dyDescent="0.3"/>
  </sheetData>
  <mergeCells count="25">
    <mergeCell ref="C30:E30"/>
    <mergeCell ref="F30:H30"/>
    <mergeCell ref="D2:E2"/>
    <mergeCell ref="D3:E3"/>
    <mergeCell ref="D6:H6"/>
    <mergeCell ref="C14:H14"/>
    <mergeCell ref="D16:H16"/>
    <mergeCell ref="D17:H17"/>
    <mergeCell ref="D18:H18"/>
    <mergeCell ref="C25:H25"/>
    <mergeCell ref="D27:H27"/>
    <mergeCell ref="D28:H28"/>
    <mergeCell ref="D29:H29"/>
    <mergeCell ref="C53:H53"/>
    <mergeCell ref="D35:H35"/>
    <mergeCell ref="D36:H36"/>
    <mergeCell ref="D37:H37"/>
    <mergeCell ref="C38:E38"/>
    <mergeCell ref="F38:H38"/>
    <mergeCell ref="D43:H43"/>
    <mergeCell ref="D44:H44"/>
    <mergeCell ref="D45:H45"/>
    <mergeCell ref="C46:E46"/>
    <mergeCell ref="F46:H46"/>
    <mergeCell ref="C51:H51"/>
  </mergeCells>
  <printOptions horizontalCentered="1"/>
  <pageMargins left="0.7" right="0.7" top="0.75" bottom="0.75" header="0.3" footer="0.3"/>
  <pageSetup paperSize="9" fitToHeight="0"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0">
    <pageSetUpPr fitToPage="1"/>
  </sheetPr>
  <dimension ref="B2:H44"/>
  <sheetViews>
    <sheetView showGridLines="0" showRowColHeaders="0" topLeftCell="A34" workbookViewId="0">
      <selection activeCell="L18" sqref="L18"/>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320</v>
      </c>
      <c r="E2" s="132"/>
      <c r="F2" s="2"/>
    </row>
    <row r="3" spans="3:8" ht="13.05" customHeight="1" x14ac:dyDescent="0.3">
      <c r="C3" s="86" t="s">
        <v>2</v>
      </c>
      <c r="D3" s="132" t="s">
        <v>321</v>
      </c>
      <c r="E3" s="132"/>
      <c r="F3" s="2"/>
    </row>
    <row r="4" spans="3:8" ht="13.05" customHeight="1" x14ac:dyDescent="0.3">
      <c r="C4" s="86" t="s">
        <v>4</v>
      </c>
      <c r="D4" s="1" t="s">
        <v>663</v>
      </c>
      <c r="E4" s="1"/>
      <c r="F4" s="2"/>
    </row>
    <row r="5" spans="3:8" ht="12.45" customHeight="1" x14ac:dyDescent="0.3"/>
    <row r="6" spans="3:8" ht="144.75" customHeight="1" x14ac:dyDescent="0.3">
      <c r="C6" s="101" t="s">
        <v>6</v>
      </c>
      <c r="D6" s="133" t="s">
        <v>664</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415.23</v>
      </c>
      <c r="E9" s="3">
        <v>-39.1</v>
      </c>
      <c r="F9" s="4">
        <v>376.13</v>
      </c>
      <c r="H9" s="5">
        <v>1</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665</v>
      </c>
      <c r="E17" s="118"/>
      <c r="F17" s="118"/>
      <c r="G17" s="118"/>
      <c r="H17" s="119"/>
    </row>
    <row r="18" spans="2:8" ht="19.95" customHeight="1" thickBot="1" x14ac:dyDescent="0.35">
      <c r="C18" s="96" t="s">
        <v>20</v>
      </c>
      <c r="D18" s="117" t="s">
        <v>666</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1</v>
      </c>
      <c r="D21" s="16">
        <v>412.13</v>
      </c>
      <c r="E21" s="16">
        <v>3.1</v>
      </c>
      <c r="F21" s="16">
        <v>415.23</v>
      </c>
      <c r="G21" s="16">
        <v>-39.1</v>
      </c>
      <c r="H21" s="17">
        <v>376.13</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2"/>
      <c r="G27" s="122"/>
      <c r="H27" s="123"/>
    </row>
    <row r="28" spans="2:8" ht="19.95" customHeight="1" thickBot="1" x14ac:dyDescent="0.35">
      <c r="C28" s="103" t="s">
        <v>18</v>
      </c>
      <c r="D28" s="117" t="s">
        <v>60</v>
      </c>
      <c r="E28" s="118"/>
      <c r="F28" s="118"/>
      <c r="G28" s="118"/>
      <c r="H28" s="119"/>
    </row>
    <row r="29" spans="2:8" ht="19.95" customHeight="1" thickBot="1" x14ac:dyDescent="0.35">
      <c r="C29" s="103" t="s">
        <v>20</v>
      </c>
      <c r="D29" s="117" t="s">
        <v>325</v>
      </c>
      <c r="E29" s="118"/>
      <c r="F29" s="118"/>
      <c r="G29" s="118"/>
      <c r="H29" s="119"/>
    </row>
    <row r="30" spans="2:8" ht="12.45" customHeight="1" x14ac:dyDescent="0.3">
      <c r="C30" s="127"/>
      <c r="D30" s="128"/>
      <c r="E30" s="128"/>
      <c r="F30" s="129"/>
      <c r="G30" s="129"/>
      <c r="H30" s="130"/>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3:8" ht="19.95" customHeight="1" thickBot="1" x14ac:dyDescent="0.35">
      <c r="C33" s="15">
        <v>0</v>
      </c>
      <c r="D33" s="18">
        <v>258.10000000000002</v>
      </c>
      <c r="E33" s="18">
        <v>0</v>
      </c>
      <c r="F33" s="18">
        <v>258.10000000000002</v>
      </c>
      <c r="G33" s="18">
        <v>0</v>
      </c>
      <c r="H33" s="19">
        <v>258.10000000000002</v>
      </c>
    </row>
    <row r="34" spans="3:8" ht="13.05" customHeight="1" thickBot="1" x14ac:dyDescent="0.35"/>
    <row r="35" spans="3:8" ht="18.45" customHeight="1" thickBot="1" x14ac:dyDescent="0.35">
      <c r="C35" s="124" t="s">
        <v>154</v>
      </c>
      <c r="D35" s="125"/>
      <c r="E35" s="125"/>
      <c r="F35" s="125"/>
      <c r="G35" s="125"/>
      <c r="H35" s="126"/>
    </row>
    <row r="36" spans="3:8" ht="19.5" customHeight="1" thickBot="1" x14ac:dyDescent="0.35"/>
    <row r="37" spans="3:8" ht="18.45" customHeight="1" thickBot="1" x14ac:dyDescent="0.35">
      <c r="C37" s="124" t="s">
        <v>155</v>
      </c>
      <c r="D37" s="125"/>
      <c r="E37" s="125"/>
      <c r="F37" s="125"/>
      <c r="G37" s="125"/>
      <c r="H37" s="126"/>
    </row>
    <row r="38" spans="3:8" ht="19.5" customHeight="1" x14ac:dyDescent="0.3"/>
    <row r="39" spans="3:8" ht="12.45" customHeight="1" x14ac:dyDescent="0.3"/>
    <row r="40" spans="3:8" ht="12.45" customHeight="1" x14ac:dyDescent="0.3"/>
    <row r="41" spans="3:8" ht="12.45" customHeight="1" x14ac:dyDescent="0.3"/>
    <row r="42" spans="3:8" ht="12.45" customHeight="1" x14ac:dyDescent="0.3">
      <c r="C42" s="20"/>
      <c r="D42" s="20"/>
      <c r="E42" s="20"/>
      <c r="F42" s="20"/>
      <c r="G42" s="20"/>
      <c r="H42" s="20"/>
    </row>
    <row r="43" spans="3:8" ht="12.45" customHeight="1" x14ac:dyDescent="0.3"/>
    <row r="44" spans="3:8" ht="12.45" customHeight="1" x14ac:dyDescent="0.3"/>
  </sheetData>
  <mergeCells count="15">
    <mergeCell ref="D17:H17"/>
    <mergeCell ref="D2:E2"/>
    <mergeCell ref="D3:E3"/>
    <mergeCell ref="D6:H6"/>
    <mergeCell ref="C14:H14"/>
    <mergeCell ref="D16:H16"/>
    <mergeCell ref="C35:H35"/>
    <mergeCell ref="C37:H37"/>
    <mergeCell ref="D18:H18"/>
    <mergeCell ref="C25:H25"/>
    <mergeCell ref="D27:H27"/>
    <mergeCell ref="D28:H28"/>
    <mergeCell ref="D29:H29"/>
    <mergeCell ref="C30:E30"/>
    <mergeCell ref="F30:H30"/>
  </mergeCells>
  <printOptions horizontalCentered="1"/>
  <pageMargins left="0.7" right="0.7" top="0.75" bottom="0.75" header="0.3" footer="0.3"/>
  <pageSetup paperSize="9" fitToHeight="0"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1">
    <pageSetUpPr fitToPage="1"/>
  </sheetPr>
  <dimension ref="B2:H79"/>
  <sheetViews>
    <sheetView showGridLines="0" showRowColHeaders="0" topLeftCell="A75" workbookViewId="0">
      <selection activeCell="K15" sqref="K1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320</v>
      </c>
      <c r="E2" s="132"/>
      <c r="F2" s="2"/>
    </row>
    <row r="3" spans="3:8" ht="13.05" customHeight="1" x14ac:dyDescent="0.3">
      <c r="C3" s="86" t="s">
        <v>2</v>
      </c>
      <c r="D3" s="132" t="s">
        <v>697</v>
      </c>
      <c r="E3" s="132"/>
      <c r="F3" s="2"/>
    </row>
    <row r="4" spans="3:8" ht="13.05" customHeight="1" x14ac:dyDescent="0.3">
      <c r="C4" s="86" t="s">
        <v>4</v>
      </c>
      <c r="D4" s="1" t="s">
        <v>789</v>
      </c>
      <c r="E4" s="1"/>
      <c r="F4" s="2"/>
    </row>
    <row r="5" spans="3:8" ht="12.45" customHeight="1" x14ac:dyDescent="0.3"/>
    <row r="6" spans="3:8" ht="144.75" customHeight="1" x14ac:dyDescent="0.3">
      <c r="C6" s="101" t="s">
        <v>6</v>
      </c>
      <c r="D6" s="133" t="s">
        <v>790</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5049.8779999999988</v>
      </c>
      <c r="E9" s="3">
        <v>-4666.8310000000001</v>
      </c>
      <c r="F9" s="4">
        <v>383.04699999999866</v>
      </c>
      <c r="H9" s="5">
        <v>68.86</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791</v>
      </c>
      <c r="E17" s="118"/>
      <c r="F17" s="118"/>
      <c r="G17" s="118"/>
      <c r="H17" s="119"/>
    </row>
    <row r="18" spans="2:8" ht="19.95" customHeight="1" thickBot="1" x14ac:dyDescent="0.35">
      <c r="C18" s="96" t="s">
        <v>20</v>
      </c>
      <c r="D18" s="117" t="s">
        <v>792</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12.6</v>
      </c>
      <c r="D21" s="16">
        <v>791.71100000000001</v>
      </c>
      <c r="E21" s="16">
        <v>157.93700000000001</v>
      </c>
      <c r="F21" s="16">
        <v>949.64800000000002</v>
      </c>
      <c r="G21" s="16">
        <v>-1087.4839999999999</v>
      </c>
      <c r="H21" s="17">
        <v>-137.8359999999999</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793</v>
      </c>
      <c r="E24" s="118"/>
      <c r="F24" s="118"/>
      <c r="G24" s="118"/>
      <c r="H24" s="119"/>
    </row>
    <row r="25" spans="2:8" ht="60" customHeight="1" thickBot="1" x14ac:dyDescent="0.35">
      <c r="C25" s="96" t="s">
        <v>20</v>
      </c>
      <c r="D25" s="117" t="s">
        <v>794</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37.61</v>
      </c>
      <c r="D28" s="16">
        <v>2043.2339999999999</v>
      </c>
      <c r="E28" s="16">
        <v>88.356999999999999</v>
      </c>
      <c r="F28" s="16">
        <v>2131.5909999999999</v>
      </c>
      <c r="G28" s="16">
        <v>-3354</v>
      </c>
      <c r="H28" s="17">
        <v>-1222.4090000000001</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795</v>
      </c>
      <c r="E31" s="118"/>
      <c r="F31" s="118"/>
      <c r="G31" s="118"/>
      <c r="H31" s="119"/>
    </row>
    <row r="32" spans="2:8" ht="19.95" customHeight="1" thickBot="1" x14ac:dyDescent="0.35">
      <c r="C32" s="96" t="s">
        <v>20</v>
      </c>
      <c r="D32" s="117" t="s">
        <v>796</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9.1999999999999993</v>
      </c>
      <c r="D35" s="16">
        <v>595.524</v>
      </c>
      <c r="E35" s="16">
        <v>285.01299999999998</v>
      </c>
      <c r="F35" s="16">
        <v>880.53700000000003</v>
      </c>
      <c r="G35" s="16">
        <v>-80</v>
      </c>
      <c r="H35" s="17">
        <v>800.53700000000003</v>
      </c>
    </row>
    <row r="36" spans="2:8" ht="13.05" customHeight="1" thickBot="1" x14ac:dyDescent="0.35"/>
    <row r="37" spans="2:8" ht="19.95" customHeight="1" thickBot="1" x14ac:dyDescent="0.35">
      <c r="C37" s="95" t="s">
        <v>16</v>
      </c>
      <c r="D37" s="120" t="s">
        <v>102</v>
      </c>
      <c r="E37" s="121"/>
      <c r="F37" s="121"/>
      <c r="G37" s="121"/>
      <c r="H37" s="139"/>
    </row>
    <row r="38" spans="2:8" ht="19.95" customHeight="1" thickBot="1" x14ac:dyDescent="0.35">
      <c r="C38" s="96" t="s">
        <v>18</v>
      </c>
      <c r="D38" s="117" t="s">
        <v>797</v>
      </c>
      <c r="E38" s="118"/>
      <c r="F38" s="118"/>
      <c r="G38" s="118"/>
      <c r="H38" s="119"/>
    </row>
    <row r="39" spans="2:8" ht="19.95" customHeight="1" thickBot="1" x14ac:dyDescent="0.35">
      <c r="C39" s="96" t="s">
        <v>20</v>
      </c>
      <c r="D39" s="117" t="s">
        <v>798</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1</v>
      </c>
      <c r="D42" s="16">
        <v>450.29199999999997</v>
      </c>
      <c r="E42" s="16">
        <v>41.3</v>
      </c>
      <c r="F42" s="16">
        <v>491.59199999999998</v>
      </c>
      <c r="G42" s="16">
        <v>-1.5980000000000001</v>
      </c>
      <c r="H42" s="17">
        <v>489.99399999999997</v>
      </c>
    </row>
    <row r="43" spans="2:8" ht="13.05" customHeight="1" thickBot="1" x14ac:dyDescent="0.35"/>
    <row r="44" spans="2:8" ht="19.95" customHeight="1" thickBot="1" x14ac:dyDescent="0.35">
      <c r="C44" s="95" t="s">
        <v>16</v>
      </c>
      <c r="D44" s="120" t="s">
        <v>34</v>
      </c>
      <c r="E44" s="121"/>
      <c r="F44" s="121"/>
      <c r="G44" s="121"/>
      <c r="H44" s="139"/>
    </row>
    <row r="45" spans="2:8" ht="19.95" customHeight="1" thickBot="1" x14ac:dyDescent="0.35">
      <c r="C45" s="96" t="s">
        <v>18</v>
      </c>
      <c r="D45" s="117" t="s">
        <v>799</v>
      </c>
      <c r="E45" s="118"/>
      <c r="F45" s="118"/>
      <c r="G45" s="118"/>
      <c r="H45" s="119"/>
    </row>
    <row r="46" spans="2:8" ht="19.95" customHeight="1" thickBot="1" x14ac:dyDescent="0.35">
      <c r="C46" s="96" t="s">
        <v>20</v>
      </c>
      <c r="D46" s="117" t="s">
        <v>800</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3.25</v>
      </c>
      <c r="D49" s="16">
        <v>126.849</v>
      </c>
      <c r="E49" s="16">
        <v>16.675999999999998</v>
      </c>
      <c r="F49" s="16">
        <v>143.52500000000001</v>
      </c>
      <c r="G49" s="16">
        <v>-69.772999999999996</v>
      </c>
      <c r="H49" s="17">
        <v>73.75200000000001</v>
      </c>
    </row>
    <row r="50" spans="2:8" ht="13.05" customHeight="1" thickBot="1" x14ac:dyDescent="0.35"/>
    <row r="51" spans="2:8" ht="19.95" customHeight="1" thickBot="1" x14ac:dyDescent="0.35">
      <c r="C51" s="95" t="s">
        <v>16</v>
      </c>
      <c r="D51" s="120" t="s">
        <v>151</v>
      </c>
      <c r="E51" s="121"/>
      <c r="F51" s="121"/>
      <c r="G51" s="121"/>
      <c r="H51" s="139"/>
    </row>
    <row r="52" spans="2:8" ht="19.95" customHeight="1" thickBot="1" x14ac:dyDescent="0.35">
      <c r="C52" s="96" t="s">
        <v>18</v>
      </c>
      <c r="D52" s="117" t="s">
        <v>801</v>
      </c>
      <c r="E52" s="118"/>
      <c r="F52" s="118"/>
      <c r="G52" s="118"/>
      <c r="H52" s="119"/>
    </row>
    <row r="53" spans="2:8" ht="40.049999999999997" customHeight="1" thickBot="1" x14ac:dyDescent="0.35">
      <c r="C53" s="96" t="s">
        <v>20</v>
      </c>
      <c r="D53" s="117" t="s">
        <v>802</v>
      </c>
      <c r="E53" s="118"/>
      <c r="F53" s="118"/>
      <c r="G53" s="118"/>
      <c r="H53" s="119"/>
    </row>
    <row r="54" spans="2:8" ht="5.25" customHeight="1" x14ac:dyDescent="0.3">
      <c r="C54" s="12"/>
      <c r="H54" s="13"/>
    </row>
    <row r="55" spans="2:8" ht="25.35" customHeight="1" thickBot="1" x14ac:dyDescent="0.35">
      <c r="B55" s="14"/>
      <c r="C55" s="97" t="s">
        <v>22</v>
      </c>
      <c r="D55" s="98" t="s">
        <v>23</v>
      </c>
      <c r="E55" s="98" t="s">
        <v>24</v>
      </c>
      <c r="F55" s="99" t="s">
        <v>8</v>
      </c>
      <c r="G55" s="98" t="s">
        <v>9</v>
      </c>
      <c r="H55" s="100" t="s">
        <v>10</v>
      </c>
    </row>
    <row r="56" spans="2:8" ht="19.95" customHeight="1" thickBot="1" x14ac:dyDescent="0.35">
      <c r="C56" s="15">
        <v>5.2</v>
      </c>
      <c r="D56" s="16">
        <v>376.178</v>
      </c>
      <c r="E56" s="16">
        <v>76.807000000000002</v>
      </c>
      <c r="F56" s="16">
        <v>452.98500000000001</v>
      </c>
      <c r="G56" s="16">
        <v>-73.975999999999999</v>
      </c>
      <c r="H56" s="17">
        <v>379.00900000000001</v>
      </c>
    </row>
    <row r="57" spans="2:8" ht="12.45" customHeight="1" x14ac:dyDescent="0.3"/>
    <row r="58" spans="2:8" ht="12.45" customHeight="1" x14ac:dyDescent="0.3"/>
    <row r="59" spans="2:8" ht="8.25" customHeight="1" x14ac:dyDescent="0.3"/>
    <row r="60" spans="2:8" ht="18" customHeight="1" x14ac:dyDescent="0.3">
      <c r="C60" s="131" t="s">
        <v>58</v>
      </c>
      <c r="D60" s="131"/>
      <c r="E60" s="131"/>
      <c r="F60" s="131"/>
      <c r="G60" s="131"/>
      <c r="H60" s="131"/>
    </row>
    <row r="61" spans="2:8" ht="18.75" customHeight="1" thickBot="1" x14ac:dyDescent="0.35"/>
    <row r="62" spans="2:8" ht="19.95" customHeight="1" thickBot="1" x14ac:dyDescent="0.35">
      <c r="C62" s="102" t="s">
        <v>16</v>
      </c>
      <c r="D62" s="120" t="s">
        <v>59</v>
      </c>
      <c r="E62" s="121"/>
      <c r="F62" s="122"/>
      <c r="G62" s="122"/>
      <c r="H62" s="123"/>
    </row>
    <row r="63" spans="2:8" ht="19.95" customHeight="1" thickBot="1" x14ac:dyDescent="0.35">
      <c r="C63" s="103" t="s">
        <v>18</v>
      </c>
      <c r="D63" s="117" t="s">
        <v>63</v>
      </c>
      <c r="E63" s="118"/>
      <c r="F63" s="118"/>
      <c r="G63" s="118"/>
      <c r="H63" s="119"/>
    </row>
    <row r="64" spans="2:8" ht="132.75" customHeight="1" thickBot="1" x14ac:dyDescent="0.35">
      <c r="C64" s="103" t="s">
        <v>20</v>
      </c>
      <c r="D64" s="117" t="s">
        <v>803</v>
      </c>
      <c r="E64" s="118"/>
      <c r="F64" s="118"/>
      <c r="G64" s="118"/>
      <c r="H64" s="119"/>
    </row>
    <row r="65" spans="2:8" ht="12.45" customHeight="1" x14ac:dyDescent="0.3">
      <c r="C65" s="127"/>
      <c r="D65" s="128"/>
      <c r="E65" s="128"/>
      <c r="F65" s="129"/>
      <c r="G65" s="129"/>
      <c r="H65" s="130"/>
    </row>
    <row r="66" spans="2:8" ht="5.25" customHeight="1" x14ac:dyDescent="0.3">
      <c r="C66" s="12"/>
      <c r="H66" s="13"/>
    </row>
    <row r="67" spans="2:8" ht="25.35" customHeight="1" thickBot="1" x14ac:dyDescent="0.35">
      <c r="B67" s="14"/>
      <c r="C67" s="104" t="s">
        <v>22</v>
      </c>
      <c r="D67" s="105" t="s">
        <v>23</v>
      </c>
      <c r="E67" s="105" t="s">
        <v>24</v>
      </c>
      <c r="F67" s="106" t="s">
        <v>8</v>
      </c>
      <c r="G67" s="105" t="s">
        <v>9</v>
      </c>
      <c r="H67" s="107" t="s">
        <v>10</v>
      </c>
    </row>
    <row r="68" spans="2:8" ht="19.95" customHeight="1" thickBot="1" x14ac:dyDescent="0.35">
      <c r="C68" s="15">
        <v>0</v>
      </c>
      <c r="D68" s="18">
        <v>80</v>
      </c>
      <c r="E68" s="18">
        <v>0</v>
      </c>
      <c r="F68" s="18">
        <v>80</v>
      </c>
      <c r="G68" s="18">
        <v>0</v>
      </c>
      <c r="H68" s="19">
        <v>80</v>
      </c>
    </row>
    <row r="69" spans="2:8" ht="13.05" customHeight="1" thickBot="1" x14ac:dyDescent="0.35"/>
    <row r="70" spans="2:8" ht="18.45" customHeight="1" thickBot="1" x14ac:dyDescent="0.35">
      <c r="C70" s="124" t="s">
        <v>154</v>
      </c>
      <c r="D70" s="125"/>
      <c r="E70" s="125"/>
      <c r="F70" s="125"/>
      <c r="G70" s="125"/>
      <c r="H70" s="126"/>
    </row>
    <row r="71" spans="2:8" ht="19.5" customHeight="1" thickBot="1" x14ac:dyDescent="0.35"/>
    <row r="72" spans="2:8" ht="18.45" customHeight="1" thickBot="1" x14ac:dyDescent="0.35">
      <c r="C72" s="124" t="s">
        <v>155</v>
      </c>
      <c r="D72" s="125"/>
      <c r="E72" s="125"/>
      <c r="F72" s="125"/>
      <c r="G72" s="125"/>
      <c r="H72" s="126"/>
    </row>
    <row r="73" spans="2:8" ht="19.5" customHeight="1" x14ac:dyDescent="0.3"/>
    <row r="74" spans="2:8" ht="12.45" customHeight="1" x14ac:dyDescent="0.3"/>
    <row r="75" spans="2:8" ht="12.45" customHeight="1" x14ac:dyDescent="0.3"/>
    <row r="76" spans="2:8" ht="12.45" customHeight="1" x14ac:dyDescent="0.3"/>
    <row r="77" spans="2:8" ht="12.45" customHeight="1" x14ac:dyDescent="0.3">
      <c r="C77" s="20"/>
      <c r="D77" s="20"/>
      <c r="E77" s="20"/>
      <c r="F77" s="20"/>
      <c r="G77" s="20"/>
      <c r="H77" s="20"/>
    </row>
    <row r="78" spans="2:8" ht="12.45" customHeight="1" x14ac:dyDescent="0.3"/>
    <row r="79" spans="2:8" ht="12.45" customHeight="1" x14ac:dyDescent="0.3"/>
  </sheetData>
  <mergeCells count="30">
    <mergeCell ref="D17:H17"/>
    <mergeCell ref="D2:E2"/>
    <mergeCell ref="D3:E3"/>
    <mergeCell ref="D6:H6"/>
    <mergeCell ref="C14:H14"/>
    <mergeCell ref="D16:H16"/>
    <mergeCell ref="D45:H45"/>
    <mergeCell ref="D18:H18"/>
    <mergeCell ref="D23:H23"/>
    <mergeCell ref="D24:H24"/>
    <mergeCell ref="D25:H25"/>
    <mergeCell ref="D30:H30"/>
    <mergeCell ref="D31:H31"/>
    <mergeCell ref="D32:H32"/>
    <mergeCell ref="D37:H37"/>
    <mergeCell ref="D38:H38"/>
    <mergeCell ref="D39:H39"/>
    <mergeCell ref="D44:H44"/>
    <mergeCell ref="C72:H72"/>
    <mergeCell ref="D46:H46"/>
    <mergeCell ref="D51:H51"/>
    <mergeCell ref="D52:H52"/>
    <mergeCell ref="D53:H53"/>
    <mergeCell ref="C60:H60"/>
    <mergeCell ref="D62:H62"/>
    <mergeCell ref="D63:H63"/>
    <mergeCell ref="D64:H64"/>
    <mergeCell ref="C65:E65"/>
    <mergeCell ref="F65:H65"/>
    <mergeCell ref="C70:H70"/>
  </mergeCells>
  <printOptions horizontalCentered="1"/>
  <pageMargins left="0.7" right="0.7" top="0.75" bottom="0.75" header="0.3" footer="0.3"/>
  <pageSetup paperSize="9" fitToHeight="0"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2">
    <pageSetUpPr fitToPage="1"/>
  </sheetPr>
  <dimension ref="B2:H44"/>
  <sheetViews>
    <sheetView showGridLines="0" showRowColHeaders="0" topLeftCell="A50" workbookViewId="0">
      <selection activeCell="C35" sqref="C35:H37"/>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320</v>
      </c>
      <c r="E2" s="132"/>
      <c r="F2" s="2"/>
    </row>
    <row r="3" spans="3:8" ht="13.05" customHeight="1" x14ac:dyDescent="0.3">
      <c r="C3" s="86" t="s">
        <v>2</v>
      </c>
      <c r="D3" s="132" t="s">
        <v>697</v>
      </c>
      <c r="E3" s="132"/>
      <c r="F3" s="2"/>
    </row>
    <row r="4" spans="3:8" ht="13.05" customHeight="1" x14ac:dyDescent="0.3">
      <c r="C4" s="86" t="s">
        <v>4</v>
      </c>
      <c r="D4" s="1" t="s">
        <v>804</v>
      </c>
      <c r="E4" s="1"/>
      <c r="F4" s="2"/>
    </row>
    <row r="5" spans="3:8" ht="12.45" customHeight="1" x14ac:dyDescent="0.3"/>
    <row r="6" spans="3:8" ht="144.75" customHeight="1" x14ac:dyDescent="0.3">
      <c r="C6" s="101" t="s">
        <v>6</v>
      </c>
      <c r="D6" s="133" t="s">
        <v>805</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25328</v>
      </c>
      <c r="E9" s="3">
        <v>-300</v>
      </c>
      <c r="F9" s="4">
        <v>25028</v>
      </c>
      <c r="H9" s="5">
        <v>0</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806</v>
      </c>
      <c r="E17" s="118"/>
      <c r="F17" s="118"/>
      <c r="G17" s="118"/>
      <c r="H17" s="119"/>
    </row>
    <row r="18" spans="2:8" ht="172.8" customHeight="1" thickBot="1" x14ac:dyDescent="0.35">
      <c r="C18" s="96" t="s">
        <v>20</v>
      </c>
      <c r="D18" s="117" t="s">
        <v>1073</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v>0</v>
      </c>
      <c r="E21" s="16">
        <v>25328</v>
      </c>
      <c r="F21" s="16">
        <v>25328</v>
      </c>
      <c r="G21" s="16">
        <v>-300</v>
      </c>
      <c r="H21" s="17">
        <v>25028</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2"/>
      <c r="G27" s="122"/>
      <c r="H27" s="123"/>
    </row>
    <row r="28" spans="2:8" ht="19.95" customHeight="1" thickBot="1" x14ac:dyDescent="0.35">
      <c r="C28" s="103" t="s">
        <v>18</v>
      </c>
      <c r="D28" s="117" t="s">
        <v>63</v>
      </c>
      <c r="E28" s="118"/>
      <c r="F28" s="118"/>
      <c r="G28" s="118"/>
      <c r="H28" s="119"/>
    </row>
    <row r="29" spans="2:8" ht="19.95" customHeight="1" thickBot="1" x14ac:dyDescent="0.35">
      <c r="C29" s="103" t="s">
        <v>20</v>
      </c>
      <c r="D29" s="117" t="s">
        <v>807</v>
      </c>
      <c r="E29" s="118"/>
      <c r="F29" s="118"/>
      <c r="G29" s="118"/>
      <c r="H29" s="119"/>
    </row>
    <row r="30" spans="2:8" ht="12.45" customHeight="1" x14ac:dyDescent="0.3">
      <c r="C30" s="127"/>
      <c r="D30" s="128"/>
      <c r="E30" s="128"/>
      <c r="F30" s="129"/>
      <c r="G30" s="129"/>
      <c r="H30" s="130"/>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3:8" ht="19.95" customHeight="1" thickBot="1" x14ac:dyDescent="0.35">
      <c r="C33" s="15">
        <v>0</v>
      </c>
      <c r="D33" s="18">
        <v>0</v>
      </c>
      <c r="E33" s="18">
        <v>1000</v>
      </c>
      <c r="F33" s="18">
        <v>1000</v>
      </c>
      <c r="G33" s="18">
        <v>0</v>
      </c>
      <c r="H33" s="19">
        <v>1000</v>
      </c>
    </row>
    <row r="34" spans="3:8" ht="13.05" customHeight="1" thickBot="1" x14ac:dyDescent="0.35"/>
    <row r="35" spans="3:8" ht="18.45" customHeight="1" thickBot="1" x14ac:dyDescent="0.35">
      <c r="C35" s="124" t="s">
        <v>154</v>
      </c>
      <c r="D35" s="125"/>
      <c r="E35" s="125"/>
      <c r="F35" s="125"/>
      <c r="G35" s="125"/>
      <c r="H35" s="126"/>
    </row>
    <row r="36" spans="3:8" ht="19.5" customHeight="1" thickBot="1" x14ac:dyDescent="0.35"/>
    <row r="37" spans="3:8" ht="18.45" customHeight="1" thickBot="1" x14ac:dyDescent="0.35">
      <c r="C37" s="124" t="s">
        <v>155</v>
      </c>
      <c r="D37" s="125"/>
      <c r="E37" s="125"/>
      <c r="F37" s="125"/>
      <c r="G37" s="125"/>
      <c r="H37" s="126"/>
    </row>
    <row r="38" spans="3:8" ht="19.5" customHeight="1" x14ac:dyDescent="0.3"/>
    <row r="39" spans="3:8" ht="12.45" customHeight="1" x14ac:dyDescent="0.3"/>
    <row r="40" spans="3:8" ht="12.45" customHeight="1" x14ac:dyDescent="0.3"/>
    <row r="41" spans="3:8" ht="12.45" customHeight="1" x14ac:dyDescent="0.3"/>
    <row r="42" spans="3:8" ht="12.45" customHeight="1" x14ac:dyDescent="0.3">
      <c r="C42" s="20"/>
      <c r="D42" s="20"/>
      <c r="E42" s="20"/>
      <c r="F42" s="20"/>
      <c r="G42" s="20"/>
      <c r="H42" s="20"/>
    </row>
    <row r="43" spans="3:8" ht="12.45" customHeight="1" x14ac:dyDescent="0.3"/>
    <row r="44" spans="3:8" ht="12.45" customHeight="1" x14ac:dyDescent="0.3"/>
  </sheetData>
  <mergeCells count="15">
    <mergeCell ref="D17:H17"/>
    <mergeCell ref="D2:E2"/>
    <mergeCell ref="D3:E3"/>
    <mergeCell ref="D6:H6"/>
    <mergeCell ref="C14:H14"/>
    <mergeCell ref="D16:H16"/>
    <mergeCell ref="C35:H35"/>
    <mergeCell ref="C37:H37"/>
    <mergeCell ref="D18:H18"/>
    <mergeCell ref="C25:H25"/>
    <mergeCell ref="D27:H27"/>
    <mergeCell ref="D28:H28"/>
    <mergeCell ref="D29:H29"/>
    <mergeCell ref="C30:E30"/>
    <mergeCell ref="F30:H30"/>
  </mergeCells>
  <printOptions horizontalCentered="1"/>
  <pageMargins left="0.7" right="0.7" top="0.75" bottom="0.75" header="0.3" footer="0.3"/>
  <pageSetup paperSize="9" fitToHeight="0"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3">
    <pageSetUpPr fitToPage="1"/>
  </sheetPr>
  <dimension ref="B2:H42"/>
  <sheetViews>
    <sheetView showGridLines="0" showRowColHeaders="0" topLeftCell="A42" workbookViewId="0">
      <selection activeCell="D23" sqref="D23:H23"/>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320</v>
      </c>
      <c r="E2" s="132"/>
      <c r="F2" s="2"/>
    </row>
    <row r="3" spans="3:8" ht="13.05" customHeight="1" x14ac:dyDescent="0.3">
      <c r="C3" s="86" t="s">
        <v>2</v>
      </c>
      <c r="D3" s="132" t="s">
        <v>321</v>
      </c>
      <c r="E3" s="132"/>
      <c r="F3" s="2"/>
    </row>
    <row r="4" spans="3:8" ht="13.05" customHeight="1" x14ac:dyDescent="0.3">
      <c r="C4" s="86" t="s">
        <v>4</v>
      </c>
      <c r="D4" s="1" t="s">
        <v>681</v>
      </c>
      <c r="E4" s="1"/>
      <c r="F4" s="2"/>
    </row>
    <row r="5" spans="3:8" ht="12.45" customHeight="1" x14ac:dyDescent="0.3"/>
    <row r="6" spans="3:8" ht="144.75" customHeight="1" x14ac:dyDescent="0.3">
      <c r="C6" s="101" t="s">
        <v>6</v>
      </c>
      <c r="D6" s="133" t="s">
        <v>682</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936.93299999999999</v>
      </c>
      <c r="E9" s="3">
        <v>-609.59900000000005</v>
      </c>
      <c r="F9" s="4">
        <v>327.33399999999995</v>
      </c>
      <c r="H9" s="5">
        <v>9</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683</v>
      </c>
      <c r="E17" s="118"/>
      <c r="F17" s="118"/>
      <c r="G17" s="118"/>
      <c r="H17" s="119"/>
    </row>
    <row r="18" spans="2:8" ht="19.95" customHeight="1" thickBot="1" x14ac:dyDescent="0.35">
      <c r="C18" s="96" t="s">
        <v>20</v>
      </c>
      <c r="D18" s="117" t="s">
        <v>684</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c r="E21" s="16"/>
      <c r="F21" s="16">
        <v>0</v>
      </c>
      <c r="G21" s="16"/>
      <c r="H21" s="17">
        <v>0</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685</v>
      </c>
      <c r="E24" s="118"/>
      <c r="F24" s="118"/>
      <c r="G24" s="118"/>
      <c r="H24" s="119"/>
    </row>
    <row r="25" spans="2:8" ht="19.95" customHeight="1" thickBot="1" x14ac:dyDescent="0.35">
      <c r="C25" s="96" t="s">
        <v>20</v>
      </c>
      <c r="D25" s="117" t="s">
        <v>686</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9</v>
      </c>
      <c r="D28" s="16">
        <v>905.93299999999999</v>
      </c>
      <c r="E28" s="16">
        <v>31</v>
      </c>
      <c r="F28" s="16">
        <v>936.93299999999999</v>
      </c>
      <c r="G28" s="16">
        <v>-609.59900000000005</v>
      </c>
      <c r="H28" s="17">
        <v>327.33399999999995</v>
      </c>
    </row>
    <row r="29" spans="2:8" ht="12.45" customHeight="1" x14ac:dyDescent="0.3"/>
    <row r="30" spans="2:8" ht="12.45" customHeight="1" x14ac:dyDescent="0.3"/>
    <row r="31" spans="2:8" ht="18" customHeight="1" x14ac:dyDescent="0.3">
      <c r="C31" s="131" t="s">
        <v>255</v>
      </c>
      <c r="D31" s="131"/>
      <c r="E31" s="131"/>
      <c r="F31" s="131"/>
      <c r="G31" s="131"/>
      <c r="H31" s="131"/>
    </row>
    <row r="32" spans="2:8" ht="18.75" customHeight="1" thickBot="1" x14ac:dyDescent="0.35"/>
    <row r="33" spans="3:8" ht="18.45" customHeight="1" thickBot="1" x14ac:dyDescent="0.35">
      <c r="C33" s="124" t="s">
        <v>154</v>
      </c>
      <c r="D33" s="125"/>
      <c r="E33" s="125"/>
      <c r="F33" s="125"/>
      <c r="G33" s="125"/>
      <c r="H33" s="126"/>
    </row>
    <row r="34" spans="3:8" ht="19.5" customHeight="1" thickBot="1" x14ac:dyDescent="0.35"/>
    <row r="35" spans="3:8" ht="18.45" customHeight="1" thickBot="1" x14ac:dyDescent="0.35">
      <c r="C35" s="124" t="s">
        <v>155</v>
      </c>
      <c r="D35" s="125"/>
      <c r="E35" s="125"/>
      <c r="F35" s="125"/>
      <c r="G35" s="125"/>
      <c r="H35" s="126"/>
    </row>
    <row r="36" spans="3:8" ht="19.5" customHeight="1" x14ac:dyDescent="0.3"/>
    <row r="37" spans="3:8" ht="12.45" customHeight="1" x14ac:dyDescent="0.3"/>
    <row r="38" spans="3:8" ht="12.45" customHeight="1" x14ac:dyDescent="0.3"/>
    <row r="39" spans="3:8" ht="12.45" customHeight="1" x14ac:dyDescent="0.3"/>
    <row r="40" spans="3:8" ht="12.45" customHeight="1" x14ac:dyDescent="0.3">
      <c r="C40" s="20"/>
      <c r="D40" s="20"/>
      <c r="E40" s="20"/>
      <c r="F40" s="20"/>
      <c r="G40" s="20"/>
      <c r="H40" s="20"/>
    </row>
    <row r="41" spans="3:8" ht="12.45" customHeight="1" x14ac:dyDescent="0.3"/>
    <row r="42" spans="3:8" ht="12.45" customHeight="1" x14ac:dyDescent="0.3"/>
  </sheetData>
  <mergeCells count="13">
    <mergeCell ref="D17:H17"/>
    <mergeCell ref="D2:E2"/>
    <mergeCell ref="D3:E3"/>
    <mergeCell ref="D6:H6"/>
    <mergeCell ref="C14:H14"/>
    <mergeCell ref="D16:H16"/>
    <mergeCell ref="C35:H35"/>
    <mergeCell ref="D18:H18"/>
    <mergeCell ref="D23:H23"/>
    <mergeCell ref="D24:H24"/>
    <mergeCell ref="D25:H25"/>
    <mergeCell ref="C31:H31"/>
    <mergeCell ref="C33:H33"/>
  </mergeCells>
  <printOptions horizontalCentered="1"/>
  <pageMargins left="0.7" right="0.7" top="0.75" bottom="0.75" header="0.3" footer="0.3"/>
  <pageSetup paperSize="9" fitToHeight="0"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pageSetUpPr fitToPage="1"/>
  </sheetPr>
  <dimension ref="B2:H137"/>
  <sheetViews>
    <sheetView showGridLines="0" showRowColHeaders="0" topLeftCell="A136" workbookViewId="0">
      <selection activeCell="C48" sqref="C48:H54"/>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320</v>
      </c>
      <c r="E2" s="132"/>
      <c r="F2" s="2"/>
    </row>
    <row r="3" spans="3:8" ht="13.05" customHeight="1" x14ac:dyDescent="0.3">
      <c r="C3" s="86" t="s">
        <v>2</v>
      </c>
      <c r="D3" s="132" t="s">
        <v>697</v>
      </c>
      <c r="E3" s="132"/>
      <c r="F3" s="2"/>
    </row>
    <row r="4" spans="3:8" ht="13.05" customHeight="1" x14ac:dyDescent="0.3">
      <c r="C4" s="86" t="s">
        <v>4</v>
      </c>
      <c r="D4" s="1" t="s">
        <v>808</v>
      </c>
      <c r="E4" s="1"/>
      <c r="F4" s="2"/>
    </row>
    <row r="5" spans="3:8" ht="12.45" customHeight="1" x14ac:dyDescent="0.3"/>
    <row r="6" spans="3:8" ht="144.75" customHeight="1" x14ac:dyDescent="0.3">
      <c r="C6" s="101" t="s">
        <v>6</v>
      </c>
      <c r="D6" s="133" t="s">
        <v>809</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6303.4</v>
      </c>
      <c r="E9" s="3">
        <v>-3990.9</v>
      </c>
      <c r="F9" s="4">
        <v>2312.4999999999995</v>
      </c>
      <c r="H9" s="5">
        <v>68.19</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810</v>
      </c>
      <c r="E17" s="118"/>
      <c r="F17" s="118"/>
      <c r="G17" s="118"/>
      <c r="H17" s="119"/>
    </row>
    <row r="18" spans="2:8" ht="40.049999999999997" customHeight="1" thickBot="1" x14ac:dyDescent="0.35">
      <c r="C18" s="96" t="s">
        <v>20</v>
      </c>
      <c r="D18" s="117" t="s">
        <v>811</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21.07</v>
      </c>
      <c r="D21" s="16">
        <v>964</v>
      </c>
      <c r="E21" s="16">
        <v>382.85</v>
      </c>
      <c r="F21" s="16">
        <v>1346.85</v>
      </c>
      <c r="G21" s="16">
        <v>-2232.5</v>
      </c>
      <c r="H21" s="17">
        <v>-885.65000000000009</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812</v>
      </c>
      <c r="E24" s="118"/>
      <c r="F24" s="118"/>
      <c r="G24" s="118"/>
      <c r="H24" s="119"/>
    </row>
    <row r="25" spans="2:8" ht="79.95" customHeight="1" thickBot="1" x14ac:dyDescent="0.35">
      <c r="C25" s="96" t="s">
        <v>20</v>
      </c>
      <c r="D25" s="117" t="s">
        <v>813</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11.24</v>
      </c>
      <c r="D28" s="16">
        <v>703.4</v>
      </c>
      <c r="E28" s="16">
        <v>61.4</v>
      </c>
      <c r="F28" s="16">
        <v>764.8</v>
      </c>
      <c r="G28" s="16">
        <v>-1054.5999999999999</v>
      </c>
      <c r="H28" s="17">
        <v>-289.79999999999995</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814</v>
      </c>
      <c r="E31" s="118"/>
      <c r="F31" s="118"/>
      <c r="G31" s="118"/>
      <c r="H31" s="119"/>
    </row>
    <row r="32" spans="2:8" ht="100.05" customHeight="1" thickBot="1" x14ac:dyDescent="0.35">
      <c r="C32" s="96" t="s">
        <v>20</v>
      </c>
      <c r="D32" s="117" t="s">
        <v>815</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24.88</v>
      </c>
      <c r="D35" s="16">
        <v>1010.5</v>
      </c>
      <c r="E35" s="16">
        <v>1690.4</v>
      </c>
      <c r="F35" s="16">
        <v>2700.9</v>
      </c>
      <c r="G35" s="16">
        <v>-675.9</v>
      </c>
      <c r="H35" s="17">
        <v>2025</v>
      </c>
    </row>
    <row r="36" spans="2:8" ht="13.05" customHeight="1" thickBot="1" x14ac:dyDescent="0.35"/>
    <row r="37" spans="2:8" ht="19.95" customHeight="1" thickBot="1" x14ac:dyDescent="0.35">
      <c r="C37" s="95" t="s">
        <v>16</v>
      </c>
      <c r="D37" s="120" t="s">
        <v>102</v>
      </c>
      <c r="E37" s="121"/>
      <c r="F37" s="121"/>
      <c r="G37" s="121"/>
      <c r="H37" s="139"/>
    </row>
    <row r="38" spans="2:8" ht="19.95" customHeight="1" thickBot="1" x14ac:dyDescent="0.35">
      <c r="C38" s="96" t="s">
        <v>18</v>
      </c>
      <c r="D38" s="117" t="s">
        <v>816</v>
      </c>
      <c r="E38" s="118"/>
      <c r="F38" s="118"/>
      <c r="G38" s="118"/>
      <c r="H38" s="119"/>
    </row>
    <row r="39" spans="2:8" ht="100.05" customHeight="1" thickBot="1" x14ac:dyDescent="0.35">
      <c r="C39" s="96" t="s">
        <v>20</v>
      </c>
      <c r="D39" s="117" t="s">
        <v>817</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11</v>
      </c>
      <c r="D42" s="16">
        <v>1122.9000000000001</v>
      </c>
      <c r="E42" s="16">
        <v>367.95</v>
      </c>
      <c r="F42" s="16">
        <v>1490.8500000000001</v>
      </c>
      <c r="G42" s="16">
        <v>-27.9</v>
      </c>
      <c r="H42" s="17">
        <v>1462.95</v>
      </c>
    </row>
    <row r="43" spans="2:8" ht="12.45" customHeight="1" x14ac:dyDescent="0.3"/>
    <row r="44" spans="2:8" ht="12.45" customHeight="1" x14ac:dyDescent="0.3"/>
    <row r="45" spans="2:8" ht="8.25" customHeight="1" x14ac:dyDescent="0.3"/>
    <row r="46" spans="2:8" ht="18" customHeight="1" x14ac:dyDescent="0.3">
      <c r="C46" s="131" t="s">
        <v>58</v>
      </c>
      <c r="D46" s="131"/>
      <c r="E46" s="131"/>
      <c r="F46" s="131"/>
      <c r="G46" s="131"/>
      <c r="H46" s="131"/>
    </row>
    <row r="47" spans="2:8" ht="18.75" customHeight="1" thickBot="1" x14ac:dyDescent="0.35"/>
    <row r="48" spans="2:8" ht="19.95" customHeight="1" thickBot="1" x14ac:dyDescent="0.35">
      <c r="C48" s="102" t="s">
        <v>16</v>
      </c>
      <c r="D48" s="120" t="s">
        <v>59</v>
      </c>
      <c r="E48" s="121"/>
      <c r="F48" s="121"/>
      <c r="G48" s="121"/>
      <c r="H48" s="139"/>
    </row>
    <row r="49" spans="2:8" ht="19.95" customHeight="1" thickBot="1" x14ac:dyDescent="0.35">
      <c r="C49" s="103" t="s">
        <v>18</v>
      </c>
      <c r="D49" s="117" t="s">
        <v>63</v>
      </c>
      <c r="E49" s="118"/>
      <c r="F49" s="118"/>
      <c r="G49" s="118"/>
      <c r="H49" s="119"/>
    </row>
    <row r="50" spans="2:8" ht="19.95" customHeight="1" thickBot="1" x14ac:dyDescent="0.35">
      <c r="C50" s="103" t="s">
        <v>20</v>
      </c>
      <c r="D50" s="117" t="s">
        <v>818</v>
      </c>
      <c r="E50" s="118"/>
      <c r="F50" s="118"/>
      <c r="G50" s="118"/>
      <c r="H50" s="119"/>
    </row>
    <row r="51" spans="2:8" ht="12.45" customHeight="1" x14ac:dyDescent="0.3">
      <c r="C51" s="140"/>
      <c r="D51" s="141"/>
      <c r="E51" s="141"/>
      <c r="F51" s="142"/>
      <c r="G51" s="142"/>
      <c r="H51" s="143"/>
    </row>
    <row r="52" spans="2:8" ht="5.25" customHeight="1" x14ac:dyDescent="0.3">
      <c r="C52" s="12"/>
      <c r="H52" s="13"/>
    </row>
    <row r="53" spans="2:8" ht="25.35" customHeight="1" thickBot="1" x14ac:dyDescent="0.35">
      <c r="B53" s="14"/>
      <c r="C53" s="104" t="s">
        <v>22</v>
      </c>
      <c r="D53" s="105" t="s">
        <v>23</v>
      </c>
      <c r="E53" s="105" t="s">
        <v>24</v>
      </c>
      <c r="F53" s="106" t="s">
        <v>8</v>
      </c>
      <c r="G53" s="105" t="s">
        <v>9</v>
      </c>
      <c r="H53" s="107" t="s">
        <v>10</v>
      </c>
    </row>
    <row r="54" spans="2:8" ht="19.95" customHeight="1" thickBot="1" x14ac:dyDescent="0.35">
      <c r="C54" s="15">
        <v>0</v>
      </c>
      <c r="D54" s="18">
        <v>212</v>
      </c>
      <c r="E54" s="18">
        <v>0</v>
      </c>
      <c r="F54" s="18">
        <v>212</v>
      </c>
      <c r="G54" s="18">
        <v>0</v>
      </c>
      <c r="H54" s="19">
        <v>212</v>
      </c>
    </row>
    <row r="55" spans="2:8" ht="13.05" customHeight="1" thickBot="1" x14ac:dyDescent="0.35"/>
    <row r="56" spans="2:8" ht="19.95" customHeight="1" thickBot="1" x14ac:dyDescent="0.35">
      <c r="C56" s="102" t="s">
        <v>16</v>
      </c>
      <c r="D56" s="120" t="s">
        <v>62</v>
      </c>
      <c r="E56" s="121"/>
      <c r="F56" s="121"/>
      <c r="G56" s="121"/>
      <c r="H56" s="139"/>
    </row>
    <row r="57" spans="2:8" ht="19.95" customHeight="1" thickBot="1" x14ac:dyDescent="0.35">
      <c r="C57" s="103" t="s">
        <v>18</v>
      </c>
      <c r="D57" s="117" t="s">
        <v>63</v>
      </c>
      <c r="E57" s="118"/>
      <c r="F57" s="118"/>
      <c r="G57" s="118"/>
      <c r="H57" s="119"/>
    </row>
    <row r="58" spans="2:8" ht="19.95" customHeight="1" thickBot="1" x14ac:dyDescent="0.35">
      <c r="C58" s="103" t="s">
        <v>20</v>
      </c>
      <c r="D58" s="117" t="s">
        <v>819</v>
      </c>
      <c r="E58" s="118"/>
      <c r="F58" s="118"/>
      <c r="G58" s="118"/>
      <c r="H58" s="119"/>
    </row>
    <row r="59" spans="2:8" ht="12.45" customHeight="1" x14ac:dyDescent="0.3">
      <c r="C59" s="140"/>
      <c r="D59" s="141"/>
      <c r="E59" s="141"/>
      <c r="F59" s="142"/>
      <c r="G59" s="142"/>
      <c r="H59" s="143"/>
    </row>
    <row r="60" spans="2:8" ht="5.25" customHeight="1" x14ac:dyDescent="0.3">
      <c r="C60" s="12"/>
      <c r="H60" s="13"/>
    </row>
    <row r="61" spans="2:8" ht="25.35" customHeight="1" thickBot="1" x14ac:dyDescent="0.35">
      <c r="B61" s="14"/>
      <c r="C61" s="104" t="s">
        <v>22</v>
      </c>
      <c r="D61" s="105" t="s">
        <v>23</v>
      </c>
      <c r="E61" s="105" t="s">
        <v>24</v>
      </c>
      <c r="F61" s="106" t="s">
        <v>8</v>
      </c>
      <c r="G61" s="105" t="s">
        <v>9</v>
      </c>
      <c r="H61" s="107" t="s">
        <v>10</v>
      </c>
    </row>
    <row r="62" spans="2:8" ht="19.95" customHeight="1" thickBot="1" x14ac:dyDescent="0.35">
      <c r="C62" s="15"/>
      <c r="D62" s="18">
        <v>0</v>
      </c>
      <c r="E62" s="18">
        <v>100.7</v>
      </c>
      <c r="F62" s="18">
        <v>100.7</v>
      </c>
      <c r="G62" s="18">
        <v>0</v>
      </c>
      <c r="H62" s="19">
        <v>100.7</v>
      </c>
    </row>
    <row r="63" spans="2:8" ht="13.05" customHeight="1" thickBot="1" x14ac:dyDescent="0.35"/>
    <row r="64" spans="2:8" ht="19.95" customHeight="1" thickBot="1" x14ac:dyDescent="0.35">
      <c r="C64" s="102" t="s">
        <v>16</v>
      </c>
      <c r="D64" s="120" t="s">
        <v>65</v>
      </c>
      <c r="E64" s="121"/>
      <c r="F64" s="121"/>
      <c r="G64" s="121"/>
      <c r="H64" s="139"/>
    </row>
    <row r="65" spans="2:8" ht="19.95" customHeight="1" thickBot="1" x14ac:dyDescent="0.35">
      <c r="C65" s="103" t="s">
        <v>18</v>
      </c>
      <c r="D65" s="117" t="s">
        <v>63</v>
      </c>
      <c r="E65" s="118"/>
      <c r="F65" s="118"/>
      <c r="G65" s="118"/>
      <c r="H65" s="119"/>
    </row>
    <row r="66" spans="2:8" ht="19.95" customHeight="1" thickBot="1" x14ac:dyDescent="0.35">
      <c r="C66" s="103" t="s">
        <v>20</v>
      </c>
      <c r="D66" s="117" t="s">
        <v>820</v>
      </c>
      <c r="E66" s="118"/>
      <c r="F66" s="118"/>
      <c r="G66" s="118"/>
      <c r="H66" s="119"/>
    </row>
    <row r="67" spans="2:8" ht="12.45" customHeight="1" x14ac:dyDescent="0.3">
      <c r="C67" s="140"/>
      <c r="D67" s="141"/>
      <c r="E67" s="141"/>
      <c r="F67" s="142"/>
      <c r="G67" s="142"/>
      <c r="H67" s="143"/>
    </row>
    <row r="68" spans="2:8" ht="5.25" customHeight="1" x14ac:dyDescent="0.3">
      <c r="C68" s="12"/>
      <c r="H68" s="13"/>
    </row>
    <row r="69" spans="2:8" ht="25.35" customHeight="1" thickBot="1" x14ac:dyDescent="0.35">
      <c r="B69" s="14"/>
      <c r="C69" s="104" t="s">
        <v>22</v>
      </c>
      <c r="D69" s="105" t="s">
        <v>23</v>
      </c>
      <c r="E69" s="105" t="s">
        <v>24</v>
      </c>
      <c r="F69" s="106" t="s">
        <v>8</v>
      </c>
      <c r="G69" s="105" t="s">
        <v>9</v>
      </c>
      <c r="H69" s="107" t="s">
        <v>10</v>
      </c>
    </row>
    <row r="70" spans="2:8" ht="19.95" customHeight="1" thickBot="1" x14ac:dyDescent="0.35">
      <c r="C70" s="15"/>
      <c r="D70" s="18">
        <v>0</v>
      </c>
      <c r="E70" s="18">
        <v>60</v>
      </c>
      <c r="F70" s="18">
        <v>60</v>
      </c>
      <c r="G70" s="18">
        <v>0</v>
      </c>
      <c r="H70" s="19">
        <v>60</v>
      </c>
    </row>
    <row r="71" spans="2:8" ht="13.05" customHeight="1" thickBot="1" x14ac:dyDescent="0.35"/>
    <row r="72" spans="2:8" ht="19.95" customHeight="1" thickBot="1" x14ac:dyDescent="0.35">
      <c r="C72" s="102" t="s">
        <v>16</v>
      </c>
      <c r="D72" s="120" t="s">
        <v>67</v>
      </c>
      <c r="E72" s="121"/>
      <c r="F72" s="121"/>
      <c r="G72" s="121"/>
      <c r="H72" s="139"/>
    </row>
    <row r="73" spans="2:8" ht="19.95" customHeight="1" thickBot="1" x14ac:dyDescent="0.35">
      <c r="C73" s="103" t="s">
        <v>18</v>
      </c>
      <c r="D73" s="117" t="s">
        <v>63</v>
      </c>
      <c r="E73" s="118"/>
      <c r="F73" s="118"/>
      <c r="G73" s="118"/>
      <c r="H73" s="119"/>
    </row>
    <row r="74" spans="2:8" ht="19.95" customHeight="1" thickBot="1" x14ac:dyDescent="0.35">
      <c r="C74" s="103" t="s">
        <v>20</v>
      </c>
      <c r="D74" s="117" t="s">
        <v>821</v>
      </c>
      <c r="E74" s="118"/>
      <c r="F74" s="118"/>
      <c r="G74" s="118"/>
      <c r="H74" s="119"/>
    </row>
    <row r="75" spans="2:8" ht="12.45" customHeight="1" x14ac:dyDescent="0.3">
      <c r="C75" s="140"/>
      <c r="D75" s="141"/>
      <c r="E75" s="141"/>
      <c r="F75" s="142"/>
      <c r="G75" s="142"/>
      <c r="H75" s="143"/>
    </row>
    <row r="76" spans="2:8" ht="5.25" customHeight="1" x14ac:dyDescent="0.3">
      <c r="C76" s="12"/>
      <c r="H76" s="13"/>
    </row>
    <row r="77" spans="2:8" ht="25.35" customHeight="1" thickBot="1" x14ac:dyDescent="0.35">
      <c r="B77" s="14"/>
      <c r="C77" s="104" t="s">
        <v>22</v>
      </c>
      <c r="D77" s="105" t="s">
        <v>23</v>
      </c>
      <c r="E77" s="105" t="s">
        <v>24</v>
      </c>
      <c r="F77" s="106" t="s">
        <v>8</v>
      </c>
      <c r="G77" s="105" t="s">
        <v>9</v>
      </c>
      <c r="H77" s="107" t="s">
        <v>10</v>
      </c>
    </row>
    <row r="78" spans="2:8" ht="19.95" customHeight="1" thickBot="1" x14ac:dyDescent="0.35">
      <c r="C78" s="15"/>
      <c r="D78" s="18">
        <v>0</v>
      </c>
      <c r="E78" s="18">
        <v>120</v>
      </c>
      <c r="F78" s="18">
        <v>120</v>
      </c>
      <c r="G78" s="18">
        <v>0</v>
      </c>
      <c r="H78" s="19">
        <v>120</v>
      </c>
    </row>
    <row r="79" spans="2:8" ht="13.05" customHeight="1" thickBot="1" x14ac:dyDescent="0.35"/>
    <row r="80" spans="2:8" ht="19.95" customHeight="1" thickBot="1" x14ac:dyDescent="0.35">
      <c r="C80" s="102" t="s">
        <v>16</v>
      </c>
      <c r="D80" s="120" t="s">
        <v>69</v>
      </c>
      <c r="E80" s="121"/>
      <c r="F80" s="121"/>
      <c r="G80" s="121"/>
      <c r="H80" s="139"/>
    </row>
    <row r="81" spans="2:8" ht="19.95" customHeight="1" thickBot="1" x14ac:dyDescent="0.35">
      <c r="C81" s="103" t="s">
        <v>18</v>
      </c>
      <c r="D81" s="117" t="s">
        <v>63</v>
      </c>
      <c r="E81" s="118"/>
      <c r="F81" s="118"/>
      <c r="G81" s="118"/>
      <c r="H81" s="119"/>
    </row>
    <row r="82" spans="2:8" ht="19.95" customHeight="1" thickBot="1" x14ac:dyDescent="0.35">
      <c r="C82" s="103" t="s">
        <v>20</v>
      </c>
      <c r="D82" s="117" t="s">
        <v>822</v>
      </c>
      <c r="E82" s="118"/>
      <c r="F82" s="118"/>
      <c r="G82" s="118"/>
      <c r="H82" s="119"/>
    </row>
    <row r="83" spans="2:8" ht="12.45" customHeight="1" x14ac:dyDescent="0.3">
      <c r="C83" s="140"/>
      <c r="D83" s="141"/>
      <c r="E83" s="141"/>
      <c r="F83" s="142"/>
      <c r="G83" s="142"/>
      <c r="H83" s="143"/>
    </row>
    <row r="84" spans="2:8" ht="5.25" customHeight="1" x14ac:dyDescent="0.3">
      <c r="C84" s="12"/>
      <c r="H84" s="13"/>
    </row>
    <row r="85" spans="2:8" ht="25.35" customHeight="1" thickBot="1" x14ac:dyDescent="0.35">
      <c r="B85" s="14"/>
      <c r="C85" s="104" t="s">
        <v>22</v>
      </c>
      <c r="D85" s="105" t="s">
        <v>23</v>
      </c>
      <c r="E85" s="105" t="s">
        <v>24</v>
      </c>
      <c r="F85" s="106" t="s">
        <v>8</v>
      </c>
      <c r="G85" s="105" t="s">
        <v>9</v>
      </c>
      <c r="H85" s="107" t="s">
        <v>10</v>
      </c>
    </row>
    <row r="86" spans="2:8" ht="19.95" customHeight="1" thickBot="1" x14ac:dyDescent="0.35">
      <c r="C86" s="15">
        <v>0</v>
      </c>
      <c r="D86" s="18">
        <v>0</v>
      </c>
      <c r="E86" s="18">
        <v>408</v>
      </c>
      <c r="F86" s="18">
        <v>408</v>
      </c>
      <c r="G86" s="18">
        <v>0</v>
      </c>
      <c r="H86" s="19">
        <v>408</v>
      </c>
    </row>
    <row r="87" spans="2:8" ht="13.05" customHeight="1" thickBot="1" x14ac:dyDescent="0.35"/>
    <row r="88" spans="2:8" ht="19.95" customHeight="1" thickBot="1" x14ac:dyDescent="0.35">
      <c r="C88" s="102" t="s">
        <v>16</v>
      </c>
      <c r="D88" s="120" t="s">
        <v>71</v>
      </c>
      <c r="E88" s="121"/>
      <c r="F88" s="121"/>
      <c r="G88" s="121"/>
      <c r="H88" s="139"/>
    </row>
    <row r="89" spans="2:8" ht="19.95" customHeight="1" thickBot="1" x14ac:dyDescent="0.35">
      <c r="C89" s="103" t="s">
        <v>18</v>
      </c>
      <c r="D89" s="117" t="s">
        <v>63</v>
      </c>
      <c r="E89" s="118"/>
      <c r="F89" s="118"/>
      <c r="G89" s="118"/>
      <c r="H89" s="119"/>
    </row>
    <row r="90" spans="2:8" ht="19.95" customHeight="1" thickBot="1" x14ac:dyDescent="0.35">
      <c r="C90" s="103" t="s">
        <v>20</v>
      </c>
      <c r="D90" s="117" t="s">
        <v>823</v>
      </c>
      <c r="E90" s="118"/>
      <c r="F90" s="118"/>
      <c r="G90" s="118"/>
      <c r="H90" s="119"/>
    </row>
    <row r="91" spans="2:8" ht="12.45" customHeight="1" x14ac:dyDescent="0.3">
      <c r="C91" s="140"/>
      <c r="D91" s="141"/>
      <c r="E91" s="141"/>
      <c r="F91" s="142"/>
      <c r="G91" s="142"/>
      <c r="H91" s="143"/>
    </row>
    <row r="92" spans="2:8" ht="5.25" customHeight="1" x14ac:dyDescent="0.3">
      <c r="C92" s="12"/>
      <c r="H92" s="13"/>
    </row>
    <row r="93" spans="2:8" ht="25.35" customHeight="1" thickBot="1" x14ac:dyDescent="0.35">
      <c r="B93" s="14"/>
      <c r="C93" s="104" t="s">
        <v>22</v>
      </c>
      <c r="D93" s="105" t="s">
        <v>23</v>
      </c>
      <c r="E93" s="105" t="s">
        <v>24</v>
      </c>
      <c r="F93" s="106" t="s">
        <v>8</v>
      </c>
      <c r="G93" s="105" t="s">
        <v>9</v>
      </c>
      <c r="H93" s="107" t="s">
        <v>10</v>
      </c>
    </row>
    <row r="94" spans="2:8" ht="19.95" customHeight="1" thickBot="1" x14ac:dyDescent="0.35">
      <c r="C94" s="15"/>
      <c r="D94" s="18">
        <v>0</v>
      </c>
      <c r="E94" s="18">
        <v>125</v>
      </c>
      <c r="F94" s="18">
        <v>125</v>
      </c>
      <c r="G94" s="18">
        <v>0</v>
      </c>
      <c r="H94" s="19">
        <v>125</v>
      </c>
    </row>
    <row r="95" spans="2:8" ht="13.05" customHeight="1" thickBot="1" x14ac:dyDescent="0.35"/>
    <row r="96" spans="2:8" ht="19.95" customHeight="1" thickBot="1" x14ac:dyDescent="0.35">
      <c r="C96" s="102" t="s">
        <v>16</v>
      </c>
      <c r="D96" s="120" t="s">
        <v>73</v>
      </c>
      <c r="E96" s="121"/>
      <c r="F96" s="121"/>
      <c r="G96" s="121"/>
      <c r="H96" s="139"/>
    </row>
    <row r="97" spans="2:8" ht="19.95" customHeight="1" thickBot="1" x14ac:dyDescent="0.35">
      <c r="C97" s="103" t="s">
        <v>18</v>
      </c>
      <c r="D97" s="117" t="s">
        <v>63</v>
      </c>
      <c r="E97" s="118"/>
      <c r="F97" s="118"/>
      <c r="G97" s="118"/>
      <c r="H97" s="119"/>
    </row>
    <row r="98" spans="2:8" ht="112.8" customHeight="1" thickBot="1" x14ac:dyDescent="0.35">
      <c r="C98" s="103" t="s">
        <v>20</v>
      </c>
      <c r="D98" s="117" t="s">
        <v>1074</v>
      </c>
      <c r="E98" s="118"/>
      <c r="F98" s="118"/>
      <c r="G98" s="118"/>
      <c r="H98" s="119"/>
    </row>
    <row r="99" spans="2:8" ht="12.45" customHeight="1" x14ac:dyDescent="0.3">
      <c r="C99" s="140"/>
      <c r="D99" s="141"/>
      <c r="E99" s="141"/>
      <c r="F99" s="142"/>
      <c r="G99" s="142"/>
      <c r="H99" s="143"/>
    </row>
    <row r="100" spans="2:8" ht="5.25" customHeight="1" x14ac:dyDescent="0.3">
      <c r="C100" s="12"/>
      <c r="H100" s="13"/>
    </row>
    <row r="101" spans="2:8" ht="25.35" customHeight="1" thickBot="1" x14ac:dyDescent="0.35">
      <c r="B101" s="14"/>
      <c r="C101" s="104" t="s">
        <v>22</v>
      </c>
      <c r="D101" s="105" t="s">
        <v>23</v>
      </c>
      <c r="E101" s="105" t="s">
        <v>24</v>
      </c>
      <c r="F101" s="106" t="s">
        <v>8</v>
      </c>
      <c r="G101" s="105" t="s">
        <v>9</v>
      </c>
      <c r="H101" s="107" t="s">
        <v>10</v>
      </c>
    </row>
    <row r="102" spans="2:8" ht="19.95" customHeight="1" thickBot="1" x14ac:dyDescent="0.35">
      <c r="C102" s="15"/>
      <c r="D102" s="18">
        <v>60</v>
      </c>
      <c r="E102" s="18">
        <v>0</v>
      </c>
      <c r="F102" s="18">
        <v>60</v>
      </c>
      <c r="G102" s="18">
        <v>0</v>
      </c>
      <c r="H102" s="19">
        <v>60</v>
      </c>
    </row>
    <row r="103" spans="2:8" ht="13.05" customHeight="1" thickBot="1" x14ac:dyDescent="0.35"/>
    <row r="104" spans="2:8" ht="19.95" customHeight="1" thickBot="1" x14ac:dyDescent="0.35">
      <c r="C104" s="102" t="s">
        <v>16</v>
      </c>
      <c r="D104" s="120" t="s">
        <v>193</v>
      </c>
      <c r="E104" s="121"/>
      <c r="F104" s="121"/>
      <c r="G104" s="121"/>
      <c r="H104" s="139"/>
    </row>
    <row r="105" spans="2:8" ht="19.95" customHeight="1" thickBot="1" x14ac:dyDescent="0.35">
      <c r="C105" s="103" t="s">
        <v>18</v>
      </c>
      <c r="D105" s="117" t="s">
        <v>63</v>
      </c>
      <c r="E105" s="118"/>
      <c r="F105" s="118"/>
      <c r="G105" s="118"/>
      <c r="H105" s="119"/>
    </row>
    <row r="106" spans="2:8" ht="160.05000000000001" customHeight="1" thickBot="1" x14ac:dyDescent="0.35">
      <c r="C106" s="103" t="s">
        <v>20</v>
      </c>
      <c r="D106" s="117" t="s">
        <v>824</v>
      </c>
      <c r="E106" s="118"/>
      <c r="F106" s="118"/>
      <c r="G106" s="118"/>
      <c r="H106" s="119"/>
    </row>
    <row r="107" spans="2:8" ht="12.45" customHeight="1" x14ac:dyDescent="0.3">
      <c r="C107" s="140"/>
      <c r="D107" s="141"/>
      <c r="E107" s="141"/>
      <c r="F107" s="142"/>
      <c r="G107" s="142"/>
      <c r="H107" s="143"/>
    </row>
    <row r="108" spans="2:8" ht="5.25" customHeight="1" x14ac:dyDescent="0.3">
      <c r="C108" s="12"/>
      <c r="H108" s="13"/>
    </row>
    <row r="109" spans="2:8" ht="25.35" customHeight="1" thickBot="1" x14ac:dyDescent="0.35">
      <c r="B109" s="14"/>
      <c r="C109" s="104" t="s">
        <v>22</v>
      </c>
      <c r="D109" s="105" t="s">
        <v>23</v>
      </c>
      <c r="E109" s="105" t="s">
        <v>24</v>
      </c>
      <c r="F109" s="106" t="s">
        <v>8</v>
      </c>
      <c r="G109" s="105" t="s">
        <v>9</v>
      </c>
      <c r="H109" s="107" t="s">
        <v>10</v>
      </c>
    </row>
    <row r="110" spans="2:8" ht="19.95" customHeight="1" thickBot="1" x14ac:dyDescent="0.35">
      <c r="C110" s="15"/>
      <c r="D110" s="18">
        <v>0</v>
      </c>
      <c r="E110" s="18">
        <v>615</v>
      </c>
      <c r="F110" s="18">
        <v>615</v>
      </c>
      <c r="G110" s="18">
        <v>0</v>
      </c>
      <c r="H110" s="19">
        <v>615</v>
      </c>
    </row>
    <row r="111" spans="2:8" ht="13.05" customHeight="1" thickBot="1" x14ac:dyDescent="0.35"/>
    <row r="112" spans="2:8" ht="19.95" customHeight="1" thickBot="1" x14ac:dyDescent="0.35">
      <c r="C112" s="102" t="s">
        <v>16</v>
      </c>
      <c r="D112" s="120" t="s">
        <v>334</v>
      </c>
      <c r="E112" s="121"/>
      <c r="F112" s="121"/>
      <c r="G112" s="121"/>
      <c r="H112" s="139"/>
    </row>
    <row r="113" spans="2:8" ht="19.95" customHeight="1" thickBot="1" x14ac:dyDescent="0.35">
      <c r="C113" s="103" t="s">
        <v>18</v>
      </c>
      <c r="D113" s="117" t="s">
        <v>63</v>
      </c>
      <c r="E113" s="118"/>
      <c r="F113" s="118"/>
      <c r="G113" s="118"/>
      <c r="H113" s="119"/>
    </row>
    <row r="114" spans="2:8" ht="112.8" customHeight="1" thickBot="1" x14ac:dyDescent="0.35">
      <c r="C114" s="103" t="s">
        <v>20</v>
      </c>
      <c r="D114" s="117" t="s">
        <v>825</v>
      </c>
      <c r="E114" s="118"/>
      <c r="F114" s="118"/>
      <c r="G114" s="118"/>
      <c r="H114" s="119"/>
    </row>
    <row r="115" spans="2:8" ht="12.45" customHeight="1" x14ac:dyDescent="0.3">
      <c r="C115" s="140"/>
      <c r="D115" s="141"/>
      <c r="E115" s="141"/>
      <c r="F115" s="142"/>
      <c r="G115" s="142"/>
      <c r="H115" s="143"/>
    </row>
    <row r="116" spans="2:8" ht="5.25" customHeight="1" x14ac:dyDescent="0.3">
      <c r="C116" s="12"/>
      <c r="H116" s="13"/>
    </row>
    <row r="117" spans="2:8" ht="25.35" customHeight="1" thickBot="1" x14ac:dyDescent="0.35">
      <c r="B117" s="14"/>
      <c r="C117" s="104" t="s">
        <v>22</v>
      </c>
      <c r="D117" s="105" t="s">
        <v>23</v>
      </c>
      <c r="E117" s="105" t="s">
        <v>24</v>
      </c>
      <c r="F117" s="106" t="s">
        <v>8</v>
      </c>
      <c r="G117" s="105" t="s">
        <v>9</v>
      </c>
      <c r="H117" s="107" t="s">
        <v>10</v>
      </c>
    </row>
    <row r="118" spans="2:8" ht="19.95" customHeight="1" thickBot="1" x14ac:dyDescent="0.35">
      <c r="C118" s="15">
        <v>0</v>
      </c>
      <c r="D118" s="18">
        <v>0</v>
      </c>
      <c r="E118" s="18">
        <v>55</v>
      </c>
      <c r="F118" s="18">
        <v>55</v>
      </c>
      <c r="G118" s="18">
        <v>0</v>
      </c>
      <c r="H118" s="19">
        <v>55</v>
      </c>
    </row>
    <row r="119" spans="2:8" ht="13.05" customHeight="1" thickBot="1" x14ac:dyDescent="0.35"/>
    <row r="120" spans="2:8" ht="19.95" customHeight="1" thickBot="1" x14ac:dyDescent="0.35">
      <c r="C120" s="102" t="s">
        <v>16</v>
      </c>
      <c r="D120" s="120" t="s">
        <v>826</v>
      </c>
      <c r="E120" s="121"/>
      <c r="F120" s="121"/>
      <c r="G120" s="121"/>
      <c r="H120" s="139"/>
    </row>
    <row r="121" spans="2:8" ht="19.95" customHeight="1" thickBot="1" x14ac:dyDescent="0.35">
      <c r="C121" s="103" t="s">
        <v>18</v>
      </c>
      <c r="D121" s="117" t="s">
        <v>63</v>
      </c>
      <c r="E121" s="118"/>
      <c r="F121" s="118"/>
      <c r="G121" s="118"/>
      <c r="H121" s="119"/>
    </row>
    <row r="122" spans="2:8" ht="132.75" customHeight="1" thickBot="1" x14ac:dyDescent="0.35">
      <c r="C122" s="103" t="s">
        <v>20</v>
      </c>
      <c r="D122" s="117" t="s">
        <v>827</v>
      </c>
      <c r="E122" s="118"/>
      <c r="F122" s="118"/>
      <c r="G122" s="118"/>
      <c r="H122" s="119"/>
    </row>
    <row r="123" spans="2:8" ht="12.45" customHeight="1" x14ac:dyDescent="0.3">
      <c r="C123" s="140"/>
      <c r="D123" s="141"/>
      <c r="E123" s="141"/>
      <c r="F123" s="142"/>
      <c r="G123" s="142"/>
      <c r="H123" s="143"/>
    </row>
    <row r="124" spans="2:8" ht="5.25" customHeight="1" x14ac:dyDescent="0.3">
      <c r="C124" s="12"/>
      <c r="H124" s="13"/>
    </row>
    <row r="125" spans="2:8" ht="25.35" customHeight="1" thickBot="1" x14ac:dyDescent="0.35">
      <c r="B125" s="14"/>
      <c r="C125" s="104" t="s">
        <v>22</v>
      </c>
      <c r="D125" s="105" t="s">
        <v>23</v>
      </c>
      <c r="E125" s="105" t="s">
        <v>24</v>
      </c>
      <c r="F125" s="106" t="s">
        <v>8</v>
      </c>
      <c r="G125" s="105" t="s">
        <v>9</v>
      </c>
      <c r="H125" s="107" t="s">
        <v>10</v>
      </c>
    </row>
    <row r="126" spans="2:8" ht="19.95" customHeight="1" thickBot="1" x14ac:dyDescent="0.35">
      <c r="C126" s="15"/>
      <c r="D126" s="18">
        <v>0</v>
      </c>
      <c r="E126" s="18">
        <v>259</v>
      </c>
      <c r="F126" s="18">
        <v>259</v>
      </c>
      <c r="G126" s="18">
        <v>0</v>
      </c>
      <c r="H126" s="19">
        <v>259</v>
      </c>
    </row>
    <row r="127" spans="2:8" ht="13.05" customHeight="1" thickBot="1" x14ac:dyDescent="0.35"/>
    <row r="128" spans="2:8" ht="18.45" customHeight="1" thickBot="1" x14ac:dyDescent="0.35">
      <c r="C128" s="124" t="s">
        <v>154</v>
      </c>
      <c r="D128" s="125"/>
      <c r="E128" s="125"/>
      <c r="F128" s="125"/>
      <c r="G128" s="125"/>
      <c r="H128" s="126"/>
    </row>
    <row r="129" spans="3:8" ht="19.5" customHeight="1" thickBot="1" x14ac:dyDescent="0.35"/>
    <row r="130" spans="3:8" ht="18.45" customHeight="1" thickBot="1" x14ac:dyDescent="0.35">
      <c r="C130" s="124" t="s">
        <v>155</v>
      </c>
      <c r="D130" s="125"/>
      <c r="E130" s="125"/>
      <c r="F130" s="125"/>
      <c r="G130" s="125"/>
      <c r="H130" s="126"/>
    </row>
    <row r="131" spans="3:8" ht="19.5" customHeight="1" x14ac:dyDescent="0.3"/>
    <row r="132" spans="3:8" ht="12.45" customHeight="1" x14ac:dyDescent="0.3"/>
    <row r="133" spans="3:8" ht="12.45" customHeight="1" x14ac:dyDescent="0.3"/>
    <row r="134" spans="3:8" ht="12.45" customHeight="1" x14ac:dyDescent="0.3"/>
    <row r="135" spans="3:8" ht="12.45" customHeight="1" x14ac:dyDescent="0.3">
      <c r="C135" s="20"/>
      <c r="D135" s="20"/>
      <c r="E135" s="20"/>
      <c r="F135" s="20"/>
      <c r="G135" s="20"/>
      <c r="H135" s="20"/>
    </row>
    <row r="136" spans="3:8" ht="12.45" customHeight="1" x14ac:dyDescent="0.3"/>
    <row r="137" spans="3:8" ht="12.45" customHeight="1" x14ac:dyDescent="0.3"/>
  </sheetData>
  <mergeCells count="69">
    <mergeCell ref="D31:H31"/>
    <mergeCell ref="D2:E2"/>
    <mergeCell ref="D3:E3"/>
    <mergeCell ref="D6:H6"/>
    <mergeCell ref="C14:H14"/>
    <mergeCell ref="D16:H16"/>
    <mergeCell ref="D17:H17"/>
    <mergeCell ref="D18:H18"/>
    <mergeCell ref="D23:H23"/>
    <mergeCell ref="D24:H24"/>
    <mergeCell ref="D25:H25"/>
    <mergeCell ref="D30:H30"/>
    <mergeCell ref="D57:H57"/>
    <mergeCell ref="D32:H32"/>
    <mergeCell ref="D37:H37"/>
    <mergeCell ref="D38:H38"/>
    <mergeCell ref="D39:H39"/>
    <mergeCell ref="C46:H46"/>
    <mergeCell ref="D48:H48"/>
    <mergeCell ref="D49:H49"/>
    <mergeCell ref="D50:H50"/>
    <mergeCell ref="C51:E51"/>
    <mergeCell ref="F51:H51"/>
    <mergeCell ref="D56:H56"/>
    <mergeCell ref="C75:E75"/>
    <mergeCell ref="F75:H75"/>
    <mergeCell ref="D58:H58"/>
    <mergeCell ref="C59:E59"/>
    <mergeCell ref="F59:H59"/>
    <mergeCell ref="D64:H64"/>
    <mergeCell ref="D65:H65"/>
    <mergeCell ref="D66:H66"/>
    <mergeCell ref="C67:E67"/>
    <mergeCell ref="F67:H67"/>
    <mergeCell ref="D72:H72"/>
    <mergeCell ref="D73:H73"/>
    <mergeCell ref="D74:H74"/>
    <mergeCell ref="D97:H97"/>
    <mergeCell ref="D80:H80"/>
    <mergeCell ref="D81:H81"/>
    <mergeCell ref="D82:H82"/>
    <mergeCell ref="C83:E83"/>
    <mergeCell ref="F83:H83"/>
    <mergeCell ref="D88:H88"/>
    <mergeCell ref="D89:H89"/>
    <mergeCell ref="D90:H90"/>
    <mergeCell ref="C91:E91"/>
    <mergeCell ref="F91:H91"/>
    <mergeCell ref="D96:H96"/>
    <mergeCell ref="C115:E115"/>
    <mergeCell ref="F115:H115"/>
    <mergeCell ref="D98:H98"/>
    <mergeCell ref="C99:E99"/>
    <mergeCell ref="F99:H99"/>
    <mergeCell ref="D104:H104"/>
    <mergeCell ref="D105:H105"/>
    <mergeCell ref="D106:H106"/>
    <mergeCell ref="C107:E107"/>
    <mergeCell ref="F107:H107"/>
    <mergeCell ref="D112:H112"/>
    <mergeCell ref="D113:H113"/>
    <mergeCell ref="D114:H114"/>
    <mergeCell ref="C130:H130"/>
    <mergeCell ref="D120:H120"/>
    <mergeCell ref="D121:H121"/>
    <mergeCell ref="D122:H122"/>
    <mergeCell ref="C123:E123"/>
    <mergeCell ref="F123:H123"/>
    <mergeCell ref="C128:H128"/>
  </mergeCells>
  <printOptions horizontalCentered="1"/>
  <pageMargins left="0.7" right="0.7" top="0.75" bottom="0.75" header="0.3" footer="0.3"/>
  <pageSetup paperSize="9" fitToHeight="0"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5">
    <pageSetUpPr fitToPage="1"/>
  </sheetPr>
  <dimension ref="B2:H67"/>
  <sheetViews>
    <sheetView showGridLines="0" showRowColHeaders="0" topLeftCell="A63" workbookViewId="0">
      <selection activeCell="E65" sqref="E6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584</v>
      </c>
      <c r="E3" s="132"/>
      <c r="F3" s="2"/>
    </row>
    <row r="4" spans="3:8" ht="13.05" customHeight="1" x14ac:dyDescent="0.3">
      <c r="C4" s="86" t="s">
        <v>4</v>
      </c>
      <c r="D4" s="1" t="s">
        <v>717</v>
      </c>
      <c r="E4" s="1"/>
      <c r="F4" s="2"/>
    </row>
    <row r="5" spans="3:8" ht="12.45" customHeight="1" x14ac:dyDescent="0.3"/>
    <row r="6" spans="3:8" ht="144.75" customHeight="1" x14ac:dyDescent="0.3">
      <c r="C6" s="101" t="s">
        <v>6</v>
      </c>
      <c r="D6" s="133" t="s">
        <v>718</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3183.2970000000005</v>
      </c>
      <c r="E9" s="3">
        <v>-788.3</v>
      </c>
      <c r="F9" s="4">
        <v>2394.9970000000003</v>
      </c>
      <c r="H9" s="5">
        <v>43.92</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719</v>
      </c>
      <c r="E17" s="118"/>
      <c r="F17" s="118"/>
      <c r="G17" s="118"/>
      <c r="H17" s="119"/>
    </row>
    <row r="18" spans="2:8" ht="60" customHeight="1" thickBot="1" x14ac:dyDescent="0.35">
      <c r="C18" s="96" t="s">
        <v>20</v>
      </c>
      <c r="D18" s="117" t="s">
        <v>720</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12</v>
      </c>
      <c r="D21" s="16">
        <v>705.7</v>
      </c>
      <c r="E21" s="16">
        <v>127.5</v>
      </c>
      <c r="F21" s="16">
        <v>833.2</v>
      </c>
      <c r="G21" s="16">
        <v>-239</v>
      </c>
      <c r="H21" s="17">
        <v>594.20000000000005</v>
      </c>
    </row>
    <row r="22" spans="2:8" ht="13.05" customHeight="1" thickBot="1" x14ac:dyDescent="0.35"/>
    <row r="23" spans="2:8" ht="19.95" customHeight="1" thickBot="1" x14ac:dyDescent="0.35">
      <c r="C23" s="95" t="s">
        <v>16</v>
      </c>
      <c r="D23" s="120" t="s">
        <v>28</v>
      </c>
      <c r="E23" s="121"/>
      <c r="F23" s="121"/>
      <c r="G23" s="121"/>
      <c r="H23" s="139"/>
    </row>
    <row r="24" spans="2:8" ht="19.95" customHeight="1" thickBot="1" x14ac:dyDescent="0.35">
      <c r="C24" s="96" t="s">
        <v>18</v>
      </c>
      <c r="D24" s="117" t="s">
        <v>721</v>
      </c>
      <c r="E24" s="118"/>
      <c r="F24" s="118"/>
      <c r="G24" s="118"/>
      <c r="H24" s="119"/>
    </row>
    <row r="25" spans="2:8" ht="100.05" customHeight="1" thickBot="1" x14ac:dyDescent="0.35">
      <c r="C25" s="96" t="s">
        <v>20</v>
      </c>
      <c r="D25" s="117" t="s">
        <v>722</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31.92</v>
      </c>
      <c r="D28" s="16">
        <v>1463.9970000000001</v>
      </c>
      <c r="E28" s="16">
        <v>886.1</v>
      </c>
      <c r="F28" s="16">
        <v>2350.0970000000002</v>
      </c>
      <c r="G28" s="16">
        <v>-549.29999999999995</v>
      </c>
      <c r="H28" s="17">
        <v>1800.7970000000003</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1"/>
      <c r="G34" s="121"/>
      <c r="H34" s="139"/>
    </row>
    <row r="35" spans="2:8" ht="19.95" customHeight="1" thickBot="1" x14ac:dyDescent="0.35">
      <c r="C35" s="103" t="s">
        <v>18</v>
      </c>
      <c r="D35" s="117" t="s">
        <v>63</v>
      </c>
      <c r="E35" s="118"/>
      <c r="F35" s="118"/>
      <c r="G35" s="118"/>
      <c r="H35" s="119"/>
    </row>
    <row r="36" spans="2:8" ht="19.95" customHeight="1" thickBot="1" x14ac:dyDescent="0.35">
      <c r="C36" s="103" t="s">
        <v>20</v>
      </c>
      <c r="D36" s="117" t="s">
        <v>1075</v>
      </c>
      <c r="E36" s="118"/>
      <c r="F36" s="118"/>
      <c r="G36" s="118"/>
      <c r="H36" s="119"/>
    </row>
    <row r="37" spans="2:8" ht="12.45" customHeight="1" x14ac:dyDescent="0.3">
      <c r="C37" s="140"/>
      <c r="D37" s="141"/>
      <c r="E37" s="141"/>
      <c r="F37" s="142"/>
      <c r="G37" s="142"/>
      <c r="H37" s="143"/>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0</v>
      </c>
      <c r="E40" s="18">
        <v>7</v>
      </c>
      <c r="F40" s="18">
        <v>7</v>
      </c>
      <c r="G40" s="18">
        <v>0</v>
      </c>
      <c r="H40" s="19">
        <v>7</v>
      </c>
    </row>
    <row r="41" spans="2:8" ht="13.05" customHeight="1" thickBot="1" x14ac:dyDescent="0.35"/>
    <row r="42" spans="2:8" ht="19.95" customHeight="1" thickBot="1" x14ac:dyDescent="0.35">
      <c r="C42" s="102" t="s">
        <v>16</v>
      </c>
      <c r="D42" s="120" t="s">
        <v>62</v>
      </c>
      <c r="E42" s="121"/>
      <c r="F42" s="121"/>
      <c r="G42" s="121"/>
      <c r="H42" s="139"/>
    </row>
    <row r="43" spans="2:8" ht="19.95" customHeight="1" thickBot="1" x14ac:dyDescent="0.35">
      <c r="C43" s="103" t="s">
        <v>18</v>
      </c>
      <c r="D43" s="117" t="s">
        <v>63</v>
      </c>
      <c r="E43" s="118"/>
      <c r="F43" s="118"/>
      <c r="G43" s="118"/>
      <c r="H43" s="119"/>
    </row>
    <row r="44" spans="2:8" ht="19.95" customHeight="1" thickBot="1" x14ac:dyDescent="0.35">
      <c r="C44" s="103" t="s">
        <v>20</v>
      </c>
      <c r="D44" s="117" t="s">
        <v>723</v>
      </c>
      <c r="E44" s="118"/>
      <c r="F44" s="118"/>
      <c r="G44" s="118"/>
      <c r="H44" s="119"/>
    </row>
    <row r="45" spans="2:8" ht="12.45" customHeight="1" x14ac:dyDescent="0.3">
      <c r="C45" s="140"/>
      <c r="D45" s="141"/>
      <c r="E45" s="141"/>
      <c r="F45" s="142"/>
      <c r="G45" s="142"/>
      <c r="H45" s="143"/>
    </row>
    <row r="46" spans="2:8" ht="5.25" customHeight="1" x14ac:dyDescent="0.3">
      <c r="C46" s="12"/>
      <c r="H46" s="13"/>
    </row>
    <row r="47" spans="2:8" ht="25.35" customHeight="1" thickBot="1" x14ac:dyDescent="0.35">
      <c r="B47" s="14"/>
      <c r="C47" s="104" t="s">
        <v>22</v>
      </c>
      <c r="D47" s="105" t="s">
        <v>23</v>
      </c>
      <c r="E47" s="105" t="s">
        <v>24</v>
      </c>
      <c r="F47" s="106" t="s">
        <v>8</v>
      </c>
      <c r="G47" s="105" t="s">
        <v>9</v>
      </c>
      <c r="H47" s="107" t="s">
        <v>10</v>
      </c>
    </row>
    <row r="48" spans="2:8" ht="19.95" customHeight="1" thickBot="1" x14ac:dyDescent="0.35">
      <c r="C48" s="15"/>
      <c r="D48" s="18">
        <v>0</v>
      </c>
      <c r="E48" s="18">
        <v>234</v>
      </c>
      <c r="F48" s="18">
        <v>234</v>
      </c>
      <c r="G48" s="18">
        <v>0</v>
      </c>
      <c r="H48" s="19">
        <v>234</v>
      </c>
    </row>
    <row r="49" spans="2:8" ht="13.05" customHeight="1" thickBot="1" x14ac:dyDescent="0.35"/>
    <row r="50" spans="2:8" ht="19.95" customHeight="1" thickBot="1" x14ac:dyDescent="0.35">
      <c r="C50" s="102" t="s">
        <v>16</v>
      </c>
      <c r="D50" s="120" t="s">
        <v>65</v>
      </c>
      <c r="E50" s="121"/>
      <c r="F50" s="121"/>
      <c r="G50" s="121"/>
      <c r="H50" s="139"/>
    </row>
    <row r="51" spans="2:8" ht="19.95" customHeight="1" thickBot="1" x14ac:dyDescent="0.35">
      <c r="C51" s="103" t="s">
        <v>18</v>
      </c>
      <c r="D51" s="117" t="s">
        <v>60</v>
      </c>
      <c r="E51" s="118"/>
      <c r="F51" s="118"/>
      <c r="G51" s="118"/>
      <c r="H51" s="119"/>
    </row>
    <row r="52" spans="2:8" ht="19.95" customHeight="1" thickBot="1" x14ac:dyDescent="0.35">
      <c r="C52" s="103" t="s">
        <v>20</v>
      </c>
      <c r="D52" s="117" t="s">
        <v>724</v>
      </c>
      <c r="E52" s="118"/>
      <c r="F52" s="118"/>
      <c r="G52" s="118"/>
      <c r="H52" s="119"/>
    </row>
    <row r="53" spans="2:8" ht="12.45" customHeight="1" x14ac:dyDescent="0.3">
      <c r="C53" s="140"/>
      <c r="D53" s="141"/>
      <c r="E53" s="141"/>
      <c r="F53" s="142"/>
      <c r="G53" s="142"/>
      <c r="H53" s="143"/>
    </row>
    <row r="54" spans="2:8" ht="5.25" customHeight="1" x14ac:dyDescent="0.3">
      <c r="C54" s="12"/>
      <c r="H54" s="13"/>
    </row>
    <row r="55" spans="2:8" ht="25.35" customHeight="1" thickBot="1" x14ac:dyDescent="0.35">
      <c r="B55" s="14"/>
      <c r="C55" s="104" t="s">
        <v>22</v>
      </c>
      <c r="D55" s="105" t="s">
        <v>23</v>
      </c>
      <c r="E55" s="105" t="s">
        <v>24</v>
      </c>
      <c r="F55" s="106" t="s">
        <v>8</v>
      </c>
      <c r="G55" s="105" t="s">
        <v>9</v>
      </c>
      <c r="H55" s="107" t="s">
        <v>10</v>
      </c>
    </row>
    <row r="56" spans="2:8" ht="19.95" customHeight="1" thickBot="1" x14ac:dyDescent="0.35">
      <c r="C56" s="15"/>
      <c r="D56" s="18">
        <v>0</v>
      </c>
      <c r="E56" s="18">
        <v>27</v>
      </c>
      <c r="F56" s="18">
        <v>27</v>
      </c>
      <c r="G56" s="18">
        <v>0</v>
      </c>
      <c r="H56" s="19">
        <v>27</v>
      </c>
    </row>
    <row r="57" spans="2:8" ht="13.05" customHeight="1" thickBot="1" x14ac:dyDescent="0.35"/>
    <row r="58" spans="2:8" ht="18.45" customHeight="1" thickBot="1" x14ac:dyDescent="0.35">
      <c r="C58" s="124" t="s">
        <v>154</v>
      </c>
      <c r="D58" s="125"/>
      <c r="E58" s="125"/>
      <c r="F58" s="125"/>
      <c r="G58" s="125"/>
      <c r="H58" s="126"/>
    </row>
    <row r="59" spans="2:8" ht="19.5" customHeight="1" thickBot="1" x14ac:dyDescent="0.35"/>
    <row r="60" spans="2:8" ht="18.45" customHeight="1" thickBot="1" x14ac:dyDescent="0.35">
      <c r="C60" s="124" t="s">
        <v>155</v>
      </c>
      <c r="D60" s="125"/>
      <c r="E60" s="125"/>
      <c r="F60" s="125"/>
      <c r="G60" s="125"/>
      <c r="H60" s="126"/>
    </row>
    <row r="61" spans="2:8" ht="19.5" customHeight="1" x14ac:dyDescent="0.3"/>
    <row r="62" spans="2:8" ht="12.45" customHeight="1" x14ac:dyDescent="0.3"/>
    <row r="63" spans="2:8" ht="12.45" customHeight="1" x14ac:dyDescent="0.3"/>
    <row r="64" spans="2:8" ht="12.45" customHeight="1" x14ac:dyDescent="0.3"/>
    <row r="65" spans="3:8" ht="12.45" customHeight="1" x14ac:dyDescent="0.3">
      <c r="C65" s="20"/>
      <c r="D65" s="20"/>
      <c r="E65" s="20"/>
      <c r="F65" s="20"/>
      <c r="G65" s="20"/>
      <c r="H65" s="20"/>
    </row>
    <row r="66" spans="3:8" ht="12.45" customHeight="1" x14ac:dyDescent="0.3"/>
    <row r="67" spans="3:8" ht="12.45" customHeight="1" x14ac:dyDescent="0.3"/>
  </sheetData>
  <mergeCells count="28">
    <mergeCell ref="D17:H17"/>
    <mergeCell ref="D2:E2"/>
    <mergeCell ref="D3:E3"/>
    <mergeCell ref="D6:H6"/>
    <mergeCell ref="C14:H14"/>
    <mergeCell ref="D16:H16"/>
    <mergeCell ref="D43:H43"/>
    <mergeCell ref="D18:H18"/>
    <mergeCell ref="D23:H23"/>
    <mergeCell ref="D24:H24"/>
    <mergeCell ref="D25:H25"/>
    <mergeCell ref="C32:H32"/>
    <mergeCell ref="D34:H34"/>
    <mergeCell ref="D35:H35"/>
    <mergeCell ref="D36:H36"/>
    <mergeCell ref="C37:E37"/>
    <mergeCell ref="F37:H37"/>
    <mergeCell ref="D42:H42"/>
    <mergeCell ref="C53:E53"/>
    <mergeCell ref="F53:H53"/>
    <mergeCell ref="C58:H58"/>
    <mergeCell ref="C60:H60"/>
    <mergeCell ref="D44:H44"/>
    <mergeCell ref="C45:E45"/>
    <mergeCell ref="F45:H45"/>
    <mergeCell ref="D50:H50"/>
    <mergeCell ref="D51:H51"/>
    <mergeCell ref="D52:H52"/>
  </mergeCells>
  <printOptions horizontalCentered="1"/>
  <pageMargins left="0.7" right="0.7" top="0.75" bottom="0.75" header="0.3" footer="0.3"/>
  <pageSetup paperSize="9" fitToHeight="0"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86">
    <pageSetUpPr fitToPage="1"/>
  </sheetPr>
  <dimension ref="B2:H42"/>
  <sheetViews>
    <sheetView showGridLines="0" showRowColHeaders="0" topLeftCell="B1" workbookViewId="0">
      <selection activeCell="C2" sqref="C2:H43"/>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261</v>
      </c>
      <c r="E3" s="132"/>
      <c r="F3" s="2"/>
    </row>
    <row r="4" spans="3:8" ht="13.05" customHeight="1" x14ac:dyDescent="0.3">
      <c r="C4" s="86" t="s">
        <v>4</v>
      </c>
      <c r="D4" s="1" t="s">
        <v>643</v>
      </c>
      <c r="E4" s="1"/>
      <c r="F4" s="2"/>
    </row>
    <row r="5" spans="3:8" ht="12.45" customHeight="1" x14ac:dyDescent="0.3"/>
    <row r="6" spans="3:8" ht="144.75" customHeight="1" x14ac:dyDescent="0.3">
      <c r="C6" s="101" t="s">
        <v>6</v>
      </c>
      <c r="D6" s="133" t="s">
        <v>644</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80.5</v>
      </c>
      <c r="E9" s="3">
        <v>0</v>
      </c>
      <c r="F9" s="4">
        <v>80.5</v>
      </c>
      <c r="H9" s="5">
        <v>12.92</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645</v>
      </c>
      <c r="E17" s="118"/>
      <c r="F17" s="118"/>
      <c r="G17" s="118"/>
      <c r="H17" s="119"/>
    </row>
    <row r="18" spans="2:8" ht="19.95" customHeight="1" thickBot="1" x14ac:dyDescent="0.35">
      <c r="C18" s="96" t="s">
        <v>20</v>
      </c>
      <c r="D18" s="117" t="s">
        <v>1095</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v>6</v>
      </c>
      <c r="E21" s="16">
        <v>0</v>
      </c>
      <c r="F21" s="16">
        <v>6</v>
      </c>
      <c r="G21" s="16">
        <v>0</v>
      </c>
      <c r="H21" s="17">
        <v>6</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646</v>
      </c>
      <c r="E24" s="118"/>
      <c r="F24" s="118"/>
      <c r="G24" s="118"/>
      <c r="H24" s="119"/>
    </row>
    <row r="25" spans="2:8" ht="19.95" customHeight="1" thickBot="1" x14ac:dyDescent="0.35">
      <c r="C25" s="96" t="s">
        <v>20</v>
      </c>
      <c r="D25" s="117" t="s">
        <v>647</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12.92</v>
      </c>
      <c r="D28" s="16">
        <v>8</v>
      </c>
      <c r="E28" s="16">
        <v>66.5</v>
      </c>
      <c r="F28" s="16">
        <v>74.5</v>
      </c>
      <c r="G28" s="16">
        <v>0</v>
      </c>
      <c r="H28" s="17">
        <v>74.5</v>
      </c>
    </row>
    <row r="29" spans="2:8" ht="12.45" customHeight="1" x14ac:dyDescent="0.3"/>
    <row r="30" spans="2:8" ht="12.45" customHeight="1" x14ac:dyDescent="0.3"/>
    <row r="31" spans="2:8" ht="18" customHeight="1" x14ac:dyDescent="0.3">
      <c r="C31" s="131" t="s">
        <v>255</v>
      </c>
      <c r="D31" s="131"/>
      <c r="E31" s="131"/>
      <c r="F31" s="131"/>
      <c r="G31" s="131"/>
      <c r="H31" s="131"/>
    </row>
    <row r="32" spans="2:8" ht="18.75" customHeight="1" thickBot="1" x14ac:dyDescent="0.35"/>
    <row r="33" spans="3:8" ht="18.45" customHeight="1" thickBot="1" x14ac:dyDescent="0.35">
      <c r="C33" s="124" t="s">
        <v>154</v>
      </c>
      <c r="D33" s="125"/>
      <c r="E33" s="125"/>
      <c r="F33" s="125"/>
      <c r="G33" s="125"/>
      <c r="H33" s="126"/>
    </row>
    <row r="34" spans="3:8" ht="19.5" customHeight="1" thickBot="1" x14ac:dyDescent="0.35"/>
    <row r="35" spans="3:8" ht="18.45" customHeight="1" thickBot="1" x14ac:dyDescent="0.35">
      <c r="C35" s="124" t="s">
        <v>155</v>
      </c>
      <c r="D35" s="125"/>
      <c r="E35" s="125"/>
      <c r="F35" s="125"/>
      <c r="G35" s="125"/>
      <c r="H35" s="126"/>
    </row>
    <row r="36" spans="3:8" ht="19.5" customHeight="1" x14ac:dyDescent="0.3"/>
    <row r="37" spans="3:8" ht="12.45" customHeight="1" x14ac:dyDescent="0.3"/>
    <row r="38" spans="3:8" ht="12.45" customHeight="1" x14ac:dyDescent="0.3"/>
    <row r="39" spans="3:8" ht="12.45" customHeight="1" x14ac:dyDescent="0.3"/>
    <row r="40" spans="3:8" ht="12.45" customHeight="1" x14ac:dyDescent="0.3">
      <c r="C40" s="20"/>
      <c r="D40" s="20"/>
      <c r="E40" s="20"/>
      <c r="F40" s="20"/>
      <c r="G40" s="20"/>
      <c r="H40" s="20"/>
    </row>
    <row r="41" spans="3:8" ht="12.45" customHeight="1" x14ac:dyDescent="0.3"/>
    <row r="42" spans="3:8" ht="12.45" customHeight="1" x14ac:dyDescent="0.3"/>
  </sheetData>
  <mergeCells count="13">
    <mergeCell ref="D17:H17"/>
    <mergeCell ref="D2:E2"/>
    <mergeCell ref="D3:E3"/>
    <mergeCell ref="D6:H6"/>
    <mergeCell ref="C14:H14"/>
    <mergeCell ref="D16:H16"/>
    <mergeCell ref="C35:H35"/>
    <mergeCell ref="D18:H18"/>
    <mergeCell ref="D23:H23"/>
    <mergeCell ref="D24:H24"/>
    <mergeCell ref="D25:H25"/>
    <mergeCell ref="C31:H31"/>
    <mergeCell ref="C33:H33"/>
  </mergeCells>
  <printOptions horizontalCentered="1"/>
  <pageMargins left="0.7" right="0.7" top="0.75" bottom="0.75" header="0.3" footer="0.3"/>
  <pageSetup paperSize="9" fitToHeight="0"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87">
    <pageSetUpPr fitToPage="1"/>
  </sheetPr>
  <dimension ref="B2:H58"/>
  <sheetViews>
    <sheetView showGridLines="0" showRowColHeaders="0" topLeftCell="A46" workbookViewId="0">
      <selection activeCell="B48" sqref="B48"/>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584</v>
      </c>
      <c r="E3" s="132"/>
      <c r="F3" s="2"/>
    </row>
    <row r="4" spans="3:8" ht="13.05" customHeight="1" x14ac:dyDescent="0.3">
      <c r="C4" s="86" t="s">
        <v>4</v>
      </c>
      <c r="D4" s="1" t="s">
        <v>613</v>
      </c>
      <c r="E4" s="1"/>
      <c r="F4" s="2"/>
    </row>
    <row r="5" spans="3:8" ht="12.45" customHeight="1" x14ac:dyDescent="0.3"/>
    <row r="6" spans="3:8" ht="144.75" customHeight="1" x14ac:dyDescent="0.3">
      <c r="C6" s="101" t="s">
        <v>6</v>
      </c>
      <c r="D6" s="133" t="s">
        <v>1076</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579.48900000000003</v>
      </c>
      <c r="E9" s="3">
        <v>-12</v>
      </c>
      <c r="F9" s="4">
        <v>567.48900000000003</v>
      </c>
      <c r="H9" s="5">
        <v>5</v>
      </c>
    </row>
    <row r="10" spans="3:8" ht="7.5" customHeight="1" x14ac:dyDescent="0.3">
      <c r="C10" s="88"/>
      <c r="F10" s="6"/>
      <c r="H10" s="7"/>
    </row>
    <row r="11" spans="3:8" ht="12.75" customHeight="1" thickBot="1" x14ac:dyDescent="0.35">
      <c r="C11" s="89" t="s">
        <v>13</v>
      </c>
      <c r="D11" s="8"/>
      <c r="E11" s="9"/>
      <c r="F11" s="10">
        <v>-12</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28</v>
      </c>
      <c r="E16" s="121"/>
      <c r="F16" s="121"/>
      <c r="G16" s="121"/>
      <c r="H16" s="139"/>
    </row>
    <row r="17" spans="2:8" ht="19.95" customHeight="1" thickBot="1" x14ac:dyDescent="0.35">
      <c r="C17" s="96" t="s">
        <v>18</v>
      </c>
      <c r="D17" s="117" t="s">
        <v>614</v>
      </c>
      <c r="E17" s="118"/>
      <c r="F17" s="118"/>
      <c r="G17" s="118"/>
      <c r="H17" s="119"/>
    </row>
    <row r="18" spans="2:8" ht="40.049999999999997" customHeight="1" thickBot="1" x14ac:dyDescent="0.35">
      <c r="C18" s="96" t="s">
        <v>20</v>
      </c>
      <c r="D18" s="117" t="s">
        <v>615</v>
      </c>
      <c r="E18" s="118"/>
      <c r="F18" s="118"/>
      <c r="G18" s="118"/>
      <c r="H18" s="119"/>
    </row>
    <row r="19" spans="2:8" ht="5.25" customHeight="1" x14ac:dyDescent="0.3">
      <c r="C19" s="12"/>
      <c r="H19" s="13"/>
    </row>
    <row r="20" spans="2:8" ht="25.35" customHeight="1" thickBot="1" x14ac:dyDescent="0.35">
      <c r="B20" s="14"/>
      <c r="C20" s="97" t="s">
        <v>22</v>
      </c>
      <c r="D20" s="98" t="s">
        <v>23</v>
      </c>
      <c r="E20" s="98" t="s">
        <v>24</v>
      </c>
      <c r="F20" s="99" t="s">
        <v>8</v>
      </c>
      <c r="G20" s="98" t="s">
        <v>9</v>
      </c>
      <c r="H20" s="100" t="s">
        <v>10</v>
      </c>
    </row>
    <row r="21" spans="2:8" ht="19.95" customHeight="1" thickBot="1" x14ac:dyDescent="0.35">
      <c r="C21" s="15">
        <v>3</v>
      </c>
      <c r="D21" s="16">
        <v>754.6</v>
      </c>
      <c r="E21" s="16">
        <v>-300.96100000000001</v>
      </c>
      <c r="F21" s="16">
        <v>453.63900000000001</v>
      </c>
      <c r="G21" s="16">
        <v>-12</v>
      </c>
      <c r="H21" s="17">
        <v>441.63900000000001</v>
      </c>
    </row>
    <row r="22" spans="2:8" ht="13.05" customHeight="1" thickBot="1" x14ac:dyDescent="0.35"/>
    <row r="23" spans="2:8" ht="19.95" customHeight="1" thickBot="1" x14ac:dyDescent="0.35">
      <c r="C23" s="95" t="s">
        <v>16</v>
      </c>
      <c r="D23" s="120" t="s">
        <v>102</v>
      </c>
      <c r="E23" s="121"/>
      <c r="F23" s="121"/>
      <c r="G23" s="121"/>
      <c r="H23" s="139"/>
    </row>
    <row r="24" spans="2:8" ht="19.95" customHeight="1" thickBot="1" x14ac:dyDescent="0.35">
      <c r="C24" s="96" t="s">
        <v>18</v>
      </c>
      <c r="D24" s="117" t="s">
        <v>616</v>
      </c>
      <c r="E24" s="118"/>
      <c r="F24" s="118"/>
      <c r="G24" s="118"/>
      <c r="H24" s="119"/>
    </row>
    <row r="25" spans="2:8" ht="40.049999999999997" customHeight="1" thickBot="1" x14ac:dyDescent="0.35">
      <c r="C25" s="96" t="s">
        <v>20</v>
      </c>
      <c r="D25" s="117" t="s">
        <v>617</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2</v>
      </c>
      <c r="D28" s="16">
        <v>122.1</v>
      </c>
      <c r="E28" s="16">
        <v>3.75</v>
      </c>
      <c r="F28" s="16">
        <v>125.85</v>
      </c>
      <c r="G28" s="16">
        <v>0</v>
      </c>
      <c r="H28" s="17">
        <v>125.85</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1"/>
      <c r="G34" s="121"/>
      <c r="H34" s="139"/>
    </row>
    <row r="35" spans="2:8" ht="19.95" customHeight="1" thickBot="1" x14ac:dyDescent="0.35">
      <c r="C35" s="103" t="s">
        <v>18</v>
      </c>
      <c r="D35" s="117" t="s">
        <v>60</v>
      </c>
      <c r="E35" s="118"/>
      <c r="F35" s="118"/>
      <c r="G35" s="118"/>
      <c r="H35" s="119"/>
    </row>
    <row r="36" spans="2:8" ht="19.95" customHeight="1" thickBot="1" x14ac:dyDescent="0.35">
      <c r="C36" s="103" t="s">
        <v>20</v>
      </c>
      <c r="D36" s="117" t="s">
        <v>66</v>
      </c>
      <c r="E36" s="118"/>
      <c r="F36" s="118"/>
      <c r="G36" s="118"/>
      <c r="H36" s="119"/>
    </row>
    <row r="37" spans="2:8" ht="12.45" customHeight="1" x14ac:dyDescent="0.3">
      <c r="C37" s="140"/>
      <c r="D37" s="141"/>
      <c r="E37" s="141"/>
      <c r="F37" s="142"/>
      <c r="G37" s="142"/>
      <c r="H37" s="143"/>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500.3</v>
      </c>
      <c r="E40" s="18">
        <v>0</v>
      </c>
      <c r="F40" s="18">
        <v>500.3</v>
      </c>
      <c r="G40" s="18">
        <v>0</v>
      </c>
      <c r="H40" s="19">
        <v>500.3</v>
      </c>
    </row>
    <row r="41" spans="2:8" ht="13.05" customHeight="1" thickBot="1" x14ac:dyDescent="0.35"/>
    <row r="42" spans="2:8" ht="18.45" customHeight="1" thickBot="1" x14ac:dyDescent="0.35">
      <c r="C42" s="124" t="s">
        <v>154</v>
      </c>
      <c r="D42" s="125"/>
      <c r="E42" s="125"/>
      <c r="F42" s="125"/>
      <c r="G42" s="125"/>
      <c r="H42" s="126"/>
    </row>
    <row r="43" spans="2:8" ht="19.5" customHeight="1" thickBot="1" x14ac:dyDescent="0.35"/>
    <row r="44" spans="2:8" ht="18.45" customHeight="1" thickBot="1" x14ac:dyDescent="0.35">
      <c r="C44" s="124" t="s">
        <v>88</v>
      </c>
      <c r="D44" s="125"/>
      <c r="E44" s="125"/>
      <c r="F44" s="125"/>
      <c r="G44" s="125"/>
      <c r="H44" s="126"/>
    </row>
    <row r="45" spans="2:8" ht="19.5" customHeight="1" thickBot="1" x14ac:dyDescent="0.35"/>
    <row r="46" spans="2:8" ht="19.95" customHeight="1" thickBot="1" x14ac:dyDescent="0.35">
      <c r="C46" s="111" t="s">
        <v>16</v>
      </c>
      <c r="D46" s="120" t="s">
        <v>132</v>
      </c>
      <c r="E46" s="121"/>
      <c r="F46" s="122"/>
      <c r="G46" s="122"/>
      <c r="H46" s="123"/>
    </row>
    <row r="47" spans="2:8" ht="19.95" customHeight="1" thickBot="1" x14ac:dyDescent="0.35">
      <c r="C47" s="112" t="s">
        <v>18</v>
      </c>
      <c r="D47" s="117" t="s">
        <v>618</v>
      </c>
      <c r="E47" s="118"/>
      <c r="F47" s="118"/>
      <c r="G47" s="118"/>
      <c r="H47" s="119"/>
    </row>
    <row r="48" spans="2:8" ht="19.95" customHeight="1" thickBot="1" x14ac:dyDescent="0.35">
      <c r="C48" s="112" t="s">
        <v>20</v>
      </c>
      <c r="D48" s="117" t="s">
        <v>618</v>
      </c>
      <c r="E48" s="118"/>
      <c r="F48" s="118"/>
      <c r="G48" s="118"/>
      <c r="H48" s="119"/>
    </row>
    <row r="49" spans="2:8" ht="5.25" customHeight="1" x14ac:dyDescent="0.3">
      <c r="C49" s="12"/>
      <c r="H49" s="13"/>
    </row>
    <row r="50" spans="2:8" ht="25.35" customHeight="1" thickBot="1" x14ac:dyDescent="0.35">
      <c r="B50" s="14"/>
      <c r="C50" s="113" t="s">
        <v>22</v>
      </c>
      <c r="D50" s="114" t="s">
        <v>23</v>
      </c>
      <c r="E50" s="114" t="s">
        <v>24</v>
      </c>
      <c r="F50" s="115" t="s">
        <v>8</v>
      </c>
      <c r="G50" s="114" t="s">
        <v>9</v>
      </c>
      <c r="H50" s="116" t="s">
        <v>10</v>
      </c>
    </row>
    <row r="51" spans="2:8" ht="19.95" customHeight="1" thickBot="1" x14ac:dyDescent="0.35">
      <c r="C51" s="15">
        <v>0</v>
      </c>
      <c r="D51" s="16">
        <v>0</v>
      </c>
      <c r="E51" s="16">
        <v>0</v>
      </c>
      <c r="F51" s="16">
        <v>0</v>
      </c>
      <c r="G51" s="16">
        <v>-12</v>
      </c>
      <c r="H51" s="17">
        <v>-12</v>
      </c>
    </row>
    <row r="52" spans="2:8" ht="12.45" customHeight="1" x14ac:dyDescent="0.3"/>
    <row r="53" spans="2:8" ht="12.45" customHeight="1" x14ac:dyDescent="0.3"/>
    <row r="54" spans="2:8" ht="12.45" customHeight="1" x14ac:dyDescent="0.3"/>
    <row r="55" spans="2:8" ht="12.45" customHeight="1" x14ac:dyDescent="0.3"/>
    <row r="56" spans="2:8" ht="12.45" customHeight="1" x14ac:dyDescent="0.3">
      <c r="C56" s="20"/>
      <c r="D56" s="20"/>
      <c r="E56" s="20"/>
      <c r="F56" s="20"/>
      <c r="G56" s="20"/>
      <c r="H56" s="20"/>
    </row>
    <row r="57" spans="2:8" ht="12.45" customHeight="1" x14ac:dyDescent="0.3"/>
    <row r="58" spans="2:8" ht="12.45" customHeight="1" x14ac:dyDescent="0.3"/>
  </sheetData>
  <mergeCells count="21">
    <mergeCell ref="D34:H34"/>
    <mergeCell ref="D2:E2"/>
    <mergeCell ref="D3:E3"/>
    <mergeCell ref="D6:H6"/>
    <mergeCell ref="C14:H14"/>
    <mergeCell ref="D16:H16"/>
    <mergeCell ref="D17:H17"/>
    <mergeCell ref="D18:H18"/>
    <mergeCell ref="D23:H23"/>
    <mergeCell ref="D24:H24"/>
    <mergeCell ref="D25:H25"/>
    <mergeCell ref="C32:H32"/>
    <mergeCell ref="D46:H46"/>
    <mergeCell ref="D47:H47"/>
    <mergeCell ref="D48:H48"/>
    <mergeCell ref="D35:H35"/>
    <mergeCell ref="D36:H36"/>
    <mergeCell ref="C37:E37"/>
    <mergeCell ref="F37:H37"/>
    <mergeCell ref="C42:H42"/>
    <mergeCell ref="C44:H44"/>
  </mergeCells>
  <printOptions horizontalCentered="1"/>
  <pageMargins left="0.7" right="0.7" top="0.75" bottom="0.75" header="0.3" footer="0.3"/>
  <pageSetup paperSize="9" fitToHeight="0"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88">
    <pageSetUpPr fitToPage="1"/>
  </sheetPr>
  <dimension ref="B2:H35"/>
  <sheetViews>
    <sheetView showGridLines="0" showRowColHeaders="0" topLeftCell="A26" workbookViewId="0">
      <selection activeCell="B18" sqref="B18"/>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584</v>
      </c>
      <c r="E3" s="132"/>
      <c r="F3" s="2"/>
    </row>
    <row r="4" spans="3:8" ht="13.05" customHeight="1" x14ac:dyDescent="0.3">
      <c r="C4" s="86" t="s">
        <v>4</v>
      </c>
      <c r="D4" s="1" t="s">
        <v>660</v>
      </c>
      <c r="E4" s="1"/>
      <c r="F4" s="2"/>
    </row>
    <row r="5" spans="3:8" ht="12.45" customHeight="1" x14ac:dyDescent="0.3"/>
    <row r="6" spans="3:8" ht="144.75" customHeight="1" x14ac:dyDescent="0.3">
      <c r="C6" s="101" t="s">
        <v>6</v>
      </c>
      <c r="D6" s="133" t="s">
        <v>661</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279</v>
      </c>
      <c r="E9" s="3">
        <v>-13</v>
      </c>
      <c r="F9" s="4">
        <v>266</v>
      </c>
      <c r="H9" s="5">
        <v>0</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662</v>
      </c>
      <c r="E17" s="118"/>
      <c r="F17" s="118"/>
      <c r="G17" s="118"/>
      <c r="H17" s="119"/>
    </row>
    <row r="18" spans="2:8" ht="100.05" customHeight="1" thickBot="1" x14ac:dyDescent="0.35">
      <c r="C18" s="96" t="s">
        <v>20</v>
      </c>
      <c r="D18" s="117" t="s">
        <v>661</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0</v>
      </c>
      <c r="D21" s="16">
        <v>6</v>
      </c>
      <c r="E21" s="16">
        <v>273</v>
      </c>
      <c r="F21" s="16">
        <v>279</v>
      </c>
      <c r="G21" s="16">
        <v>-13</v>
      </c>
      <c r="H21" s="17">
        <v>266</v>
      </c>
    </row>
    <row r="22" spans="2:8" ht="12.45" customHeight="1" x14ac:dyDescent="0.3"/>
    <row r="23" spans="2:8" ht="12.45" customHeight="1" x14ac:dyDescent="0.3"/>
    <row r="24" spans="2:8" ht="18" customHeight="1" x14ac:dyDescent="0.3">
      <c r="C24" s="131" t="s">
        <v>255</v>
      </c>
      <c r="D24" s="131"/>
      <c r="E24" s="131"/>
      <c r="F24" s="131"/>
      <c r="G24" s="131"/>
      <c r="H24" s="131"/>
    </row>
    <row r="25" spans="2:8" ht="18.75" customHeight="1" thickBot="1" x14ac:dyDescent="0.35"/>
    <row r="26" spans="2:8" ht="18.45" customHeight="1" thickBot="1" x14ac:dyDescent="0.35">
      <c r="C26" s="124" t="s">
        <v>154</v>
      </c>
      <c r="D26" s="125"/>
      <c r="E26" s="125"/>
      <c r="F26" s="125"/>
      <c r="G26" s="125"/>
      <c r="H26" s="126"/>
    </row>
    <row r="27" spans="2:8" ht="19.5" customHeight="1" thickBot="1" x14ac:dyDescent="0.35"/>
    <row r="28" spans="2:8" ht="18.45" customHeight="1" thickBot="1" x14ac:dyDescent="0.35">
      <c r="C28" s="124" t="s">
        <v>155</v>
      </c>
      <c r="D28" s="125"/>
      <c r="E28" s="125"/>
      <c r="F28" s="125"/>
      <c r="G28" s="125"/>
      <c r="H28" s="126"/>
    </row>
    <row r="29" spans="2:8" ht="19.5" customHeight="1" x14ac:dyDescent="0.3"/>
    <row r="30" spans="2:8" ht="12.45" customHeight="1" x14ac:dyDescent="0.3"/>
    <row r="31" spans="2:8" ht="12.45" customHeight="1" x14ac:dyDescent="0.3"/>
    <row r="32" spans="2:8" ht="12.45" customHeight="1" x14ac:dyDescent="0.3"/>
    <row r="33" spans="3:8" ht="12.45" customHeight="1" x14ac:dyDescent="0.3">
      <c r="C33" s="20"/>
      <c r="D33" s="20"/>
      <c r="E33" s="20"/>
      <c r="F33" s="20"/>
      <c r="G33" s="20"/>
      <c r="H33" s="20"/>
    </row>
    <row r="34" spans="3:8" ht="12.45" customHeight="1" x14ac:dyDescent="0.3"/>
    <row r="35" spans="3:8" ht="12.45" customHeight="1" x14ac:dyDescent="0.3"/>
  </sheetData>
  <mergeCells count="10">
    <mergeCell ref="D18:H18"/>
    <mergeCell ref="C24:H24"/>
    <mergeCell ref="C26:H26"/>
    <mergeCell ref="C28:H28"/>
    <mergeCell ref="D2:E2"/>
    <mergeCell ref="D3:E3"/>
    <mergeCell ref="D6:H6"/>
    <mergeCell ref="C14:H14"/>
    <mergeCell ref="D16:H16"/>
    <mergeCell ref="D17:H17"/>
  </mergeCells>
  <printOptions horizontalCentered="1"/>
  <pageMargins left="0.7" right="0.7" top="0.75" bottom="0.75" header="0.3" footer="0.3"/>
  <pageSetup paperSize="9" fitToHeight="0"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89">
    <pageSetUpPr fitToPage="1"/>
  </sheetPr>
  <dimension ref="B2:H115"/>
  <sheetViews>
    <sheetView showGridLines="0" showRowColHeaders="0" topLeftCell="A104" workbookViewId="0">
      <selection activeCell="C103" sqref="C103:H108"/>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584</v>
      </c>
      <c r="E3" s="132"/>
      <c r="F3" s="2"/>
    </row>
    <row r="4" spans="3:8" ht="13.05" customHeight="1" x14ac:dyDescent="0.3">
      <c r="C4" s="86" t="s">
        <v>4</v>
      </c>
      <c r="D4" s="1" t="s">
        <v>585</v>
      </c>
      <c r="E4" s="1"/>
      <c r="F4" s="2"/>
    </row>
    <row r="5" spans="3:8" ht="12.45" customHeight="1" x14ac:dyDescent="0.3"/>
    <row r="6" spans="3:8" ht="144.75" customHeight="1" x14ac:dyDescent="0.3">
      <c r="C6" s="101" t="s">
        <v>6</v>
      </c>
      <c r="D6" s="133" t="s">
        <v>586</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5618.119999999999</v>
      </c>
      <c r="E9" s="3">
        <v>-1555.1545899999999</v>
      </c>
      <c r="F9" s="4">
        <v>4062.9654099999989</v>
      </c>
      <c r="H9" s="5">
        <v>78.36</v>
      </c>
    </row>
    <row r="10" spans="3:8" ht="7.5" customHeight="1" x14ac:dyDescent="0.3">
      <c r="C10" s="88"/>
      <c r="F10" s="6"/>
      <c r="H10" s="7"/>
    </row>
    <row r="11" spans="3:8" ht="12.75" customHeight="1" thickBot="1" x14ac:dyDescent="0.35">
      <c r="C11" s="89" t="s">
        <v>13</v>
      </c>
      <c r="D11" s="8"/>
      <c r="E11" s="9"/>
      <c r="F11" s="10">
        <v>-20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587</v>
      </c>
      <c r="E17" s="118"/>
      <c r="F17" s="118"/>
      <c r="G17" s="118"/>
      <c r="H17" s="119"/>
    </row>
    <row r="18" spans="2:8" ht="60" customHeight="1" thickBot="1" x14ac:dyDescent="0.35">
      <c r="C18" s="96" t="s">
        <v>20</v>
      </c>
      <c r="D18" s="117" t="s">
        <v>588</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7.49</v>
      </c>
      <c r="D21" s="16">
        <v>453.03699999999998</v>
      </c>
      <c r="E21" s="16">
        <v>175.65</v>
      </c>
      <c r="F21" s="16">
        <v>628.68700000000001</v>
      </c>
      <c r="G21" s="16">
        <v>-81.099999999999994</v>
      </c>
      <c r="H21" s="17">
        <v>547.58699999999999</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589</v>
      </c>
      <c r="E24" s="118"/>
      <c r="F24" s="118"/>
      <c r="G24" s="118"/>
      <c r="H24" s="119"/>
    </row>
    <row r="25" spans="2:8" ht="60" customHeight="1" thickBot="1" x14ac:dyDescent="0.35">
      <c r="C25" s="96" t="s">
        <v>20</v>
      </c>
      <c r="D25" s="117" t="s">
        <v>590</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7.33</v>
      </c>
      <c r="D28" s="16">
        <v>498.85</v>
      </c>
      <c r="E28" s="16">
        <v>25.7</v>
      </c>
      <c r="F28" s="16">
        <v>524.55000000000007</v>
      </c>
      <c r="G28" s="16">
        <v>-83.8</v>
      </c>
      <c r="H28" s="17">
        <v>440.75000000000006</v>
      </c>
    </row>
    <row r="29" spans="2:8" ht="13.05" customHeight="1" thickBot="1" x14ac:dyDescent="0.35"/>
    <row r="30" spans="2:8" ht="19.95" customHeight="1" thickBot="1" x14ac:dyDescent="0.35">
      <c r="C30" s="95" t="s">
        <v>16</v>
      </c>
      <c r="D30" s="120" t="s">
        <v>28</v>
      </c>
      <c r="E30" s="121"/>
      <c r="F30" s="121"/>
      <c r="G30" s="121"/>
      <c r="H30" s="139"/>
    </row>
    <row r="31" spans="2:8" ht="19.95" customHeight="1" thickBot="1" x14ac:dyDescent="0.35">
      <c r="C31" s="96" t="s">
        <v>18</v>
      </c>
      <c r="D31" s="117" t="s">
        <v>591</v>
      </c>
      <c r="E31" s="118"/>
      <c r="F31" s="118"/>
      <c r="G31" s="118"/>
      <c r="H31" s="119"/>
    </row>
    <row r="32" spans="2:8" ht="40.049999999999997" customHeight="1" thickBot="1" x14ac:dyDescent="0.35">
      <c r="C32" s="96" t="s">
        <v>20</v>
      </c>
      <c r="D32" s="117" t="s">
        <v>1077</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7.6</v>
      </c>
      <c r="D35" s="16">
        <v>630.41099999999994</v>
      </c>
      <c r="E35" s="16">
        <v>60.7</v>
      </c>
      <c r="F35" s="16">
        <v>691.11099999999999</v>
      </c>
      <c r="G35" s="16">
        <v>-142.1</v>
      </c>
      <c r="H35" s="17">
        <v>549.01099999999997</v>
      </c>
    </row>
    <row r="36" spans="2:8" ht="13.05" customHeight="1" thickBot="1" x14ac:dyDescent="0.35"/>
    <row r="37" spans="2:8" ht="19.95" customHeight="1" thickBot="1" x14ac:dyDescent="0.35">
      <c r="C37" s="95" t="s">
        <v>16</v>
      </c>
      <c r="D37" s="120" t="s">
        <v>102</v>
      </c>
      <c r="E37" s="121"/>
      <c r="F37" s="121"/>
      <c r="G37" s="121"/>
      <c r="H37" s="139"/>
    </row>
    <row r="38" spans="2:8" ht="19.95" customHeight="1" thickBot="1" x14ac:dyDescent="0.35">
      <c r="C38" s="96" t="s">
        <v>18</v>
      </c>
      <c r="D38" s="117" t="s">
        <v>592</v>
      </c>
      <c r="E38" s="118"/>
      <c r="F38" s="118"/>
      <c r="G38" s="118"/>
      <c r="H38" s="119"/>
    </row>
    <row r="39" spans="2:8" ht="19.95" customHeight="1" thickBot="1" x14ac:dyDescent="0.35">
      <c r="C39" s="96" t="s">
        <v>20</v>
      </c>
      <c r="D39" s="117" t="s">
        <v>1078</v>
      </c>
      <c r="E39" s="118"/>
      <c r="F39" s="118"/>
      <c r="G39" s="118"/>
      <c r="H39" s="119"/>
    </row>
    <row r="40" spans="2:8" ht="5.25" customHeight="1" x14ac:dyDescent="0.3">
      <c r="C40" s="12"/>
      <c r="H40" s="13"/>
    </row>
    <row r="41" spans="2:8" ht="25.35" customHeight="1" thickBot="1" x14ac:dyDescent="0.35">
      <c r="B41" s="14"/>
      <c r="C41" s="97" t="s">
        <v>22</v>
      </c>
      <c r="D41" s="98" t="s">
        <v>23</v>
      </c>
      <c r="E41" s="98" t="s">
        <v>24</v>
      </c>
      <c r="F41" s="99" t="s">
        <v>8</v>
      </c>
      <c r="G41" s="98" t="s">
        <v>9</v>
      </c>
      <c r="H41" s="100" t="s">
        <v>10</v>
      </c>
    </row>
    <row r="42" spans="2:8" ht="19.95" customHeight="1" thickBot="1" x14ac:dyDescent="0.35">
      <c r="C42" s="15">
        <v>5.65</v>
      </c>
      <c r="D42" s="16">
        <v>474.65</v>
      </c>
      <c r="E42" s="16">
        <v>36.1</v>
      </c>
      <c r="F42" s="16">
        <v>510.75</v>
      </c>
      <c r="G42" s="16">
        <v>-119.2</v>
      </c>
      <c r="H42" s="17">
        <v>391.55</v>
      </c>
    </row>
    <row r="43" spans="2:8" ht="13.05" customHeight="1" thickBot="1" x14ac:dyDescent="0.35"/>
    <row r="44" spans="2:8" ht="19.95" customHeight="1" thickBot="1" x14ac:dyDescent="0.35">
      <c r="C44" s="95" t="s">
        <v>16</v>
      </c>
      <c r="D44" s="120" t="s">
        <v>31</v>
      </c>
      <c r="E44" s="121"/>
      <c r="F44" s="121"/>
      <c r="G44" s="121"/>
      <c r="H44" s="139"/>
    </row>
    <row r="45" spans="2:8" ht="19.95" customHeight="1" thickBot="1" x14ac:dyDescent="0.35">
      <c r="C45" s="96" t="s">
        <v>18</v>
      </c>
      <c r="D45" s="117" t="s">
        <v>593</v>
      </c>
      <c r="E45" s="118"/>
      <c r="F45" s="118"/>
      <c r="G45" s="118"/>
      <c r="H45" s="119"/>
    </row>
    <row r="46" spans="2:8" ht="19.95" customHeight="1" thickBot="1" x14ac:dyDescent="0.35">
      <c r="C46" s="96" t="s">
        <v>20</v>
      </c>
      <c r="D46" s="117" t="s">
        <v>594</v>
      </c>
      <c r="E46" s="118"/>
      <c r="F46" s="118"/>
      <c r="G46" s="118"/>
      <c r="H46" s="119"/>
    </row>
    <row r="47" spans="2:8" ht="5.25" customHeight="1" x14ac:dyDescent="0.3">
      <c r="C47" s="12"/>
      <c r="H47" s="13"/>
    </row>
    <row r="48" spans="2:8" ht="25.35" customHeight="1" thickBot="1" x14ac:dyDescent="0.35">
      <c r="B48" s="14"/>
      <c r="C48" s="97" t="s">
        <v>22</v>
      </c>
      <c r="D48" s="98" t="s">
        <v>23</v>
      </c>
      <c r="E48" s="98" t="s">
        <v>24</v>
      </c>
      <c r="F48" s="99" t="s">
        <v>8</v>
      </c>
      <c r="G48" s="98" t="s">
        <v>9</v>
      </c>
      <c r="H48" s="100" t="s">
        <v>10</v>
      </c>
    </row>
    <row r="49" spans="2:8" ht="19.95" customHeight="1" thickBot="1" x14ac:dyDescent="0.35">
      <c r="C49" s="15">
        <v>1</v>
      </c>
      <c r="D49" s="16">
        <v>188.25</v>
      </c>
      <c r="E49" s="16">
        <v>4.34</v>
      </c>
      <c r="F49" s="16">
        <v>192.59</v>
      </c>
      <c r="G49" s="16">
        <v>-54.094999999999999</v>
      </c>
      <c r="H49" s="17">
        <v>138.495</v>
      </c>
    </row>
    <row r="50" spans="2:8" ht="13.05" customHeight="1" thickBot="1" x14ac:dyDescent="0.35"/>
    <row r="51" spans="2:8" ht="19.95" customHeight="1" thickBot="1" x14ac:dyDescent="0.35">
      <c r="C51" s="95" t="s">
        <v>16</v>
      </c>
      <c r="D51" s="120" t="s">
        <v>34</v>
      </c>
      <c r="E51" s="121"/>
      <c r="F51" s="121"/>
      <c r="G51" s="121"/>
      <c r="H51" s="139"/>
    </row>
    <row r="52" spans="2:8" ht="19.95" customHeight="1" thickBot="1" x14ac:dyDescent="0.35">
      <c r="C52" s="96" t="s">
        <v>18</v>
      </c>
      <c r="D52" s="117" t="s">
        <v>595</v>
      </c>
      <c r="E52" s="118"/>
      <c r="F52" s="118"/>
      <c r="G52" s="118"/>
      <c r="H52" s="119"/>
    </row>
    <row r="53" spans="2:8" ht="40.049999999999997" customHeight="1" thickBot="1" x14ac:dyDescent="0.35">
      <c r="C53" s="96" t="s">
        <v>20</v>
      </c>
      <c r="D53" s="117" t="s">
        <v>596</v>
      </c>
      <c r="E53" s="118"/>
      <c r="F53" s="118"/>
      <c r="G53" s="118"/>
      <c r="H53" s="119"/>
    </row>
    <row r="54" spans="2:8" ht="5.25" customHeight="1" x14ac:dyDescent="0.3">
      <c r="C54" s="12"/>
      <c r="H54" s="13"/>
    </row>
    <row r="55" spans="2:8" ht="25.35" customHeight="1" thickBot="1" x14ac:dyDescent="0.35">
      <c r="B55" s="14"/>
      <c r="C55" s="97" t="s">
        <v>22</v>
      </c>
      <c r="D55" s="98" t="s">
        <v>23</v>
      </c>
      <c r="E55" s="98" t="s">
        <v>24</v>
      </c>
      <c r="F55" s="99" t="s">
        <v>8</v>
      </c>
      <c r="G55" s="98" t="s">
        <v>9</v>
      </c>
      <c r="H55" s="100" t="s">
        <v>10</v>
      </c>
    </row>
    <row r="56" spans="2:8" ht="19.95" customHeight="1" thickBot="1" x14ac:dyDescent="0.35">
      <c r="C56" s="15">
        <v>9.8000000000000007</v>
      </c>
      <c r="D56" s="16">
        <v>663.60299999999995</v>
      </c>
      <c r="E56" s="16">
        <v>66.400000000000006</v>
      </c>
      <c r="F56" s="16">
        <v>730.00299999999993</v>
      </c>
      <c r="G56" s="16">
        <v>-17.5</v>
      </c>
      <c r="H56" s="17">
        <v>712.50299999999993</v>
      </c>
    </row>
    <row r="57" spans="2:8" ht="13.05" customHeight="1" thickBot="1" x14ac:dyDescent="0.35"/>
    <row r="58" spans="2:8" ht="19.95" customHeight="1" thickBot="1" x14ac:dyDescent="0.35">
      <c r="C58" s="95" t="s">
        <v>16</v>
      </c>
      <c r="D58" s="120" t="s">
        <v>151</v>
      </c>
      <c r="E58" s="121"/>
      <c r="F58" s="121"/>
      <c r="G58" s="121"/>
      <c r="H58" s="139"/>
    </row>
    <row r="59" spans="2:8" ht="19.95" customHeight="1" thickBot="1" x14ac:dyDescent="0.35">
      <c r="C59" s="96" t="s">
        <v>18</v>
      </c>
      <c r="D59" s="117" t="s">
        <v>597</v>
      </c>
      <c r="E59" s="118"/>
      <c r="F59" s="118"/>
      <c r="G59" s="118"/>
      <c r="H59" s="119"/>
    </row>
    <row r="60" spans="2:8" ht="40.049999999999997" customHeight="1" thickBot="1" x14ac:dyDescent="0.35">
      <c r="C60" s="96" t="s">
        <v>20</v>
      </c>
      <c r="D60" s="117" t="s">
        <v>598</v>
      </c>
      <c r="E60" s="118"/>
      <c r="F60" s="118"/>
      <c r="G60" s="118"/>
      <c r="H60" s="119"/>
    </row>
    <row r="61" spans="2:8" ht="5.25" customHeight="1" x14ac:dyDescent="0.3">
      <c r="C61" s="12"/>
      <c r="H61" s="13"/>
    </row>
    <row r="62" spans="2:8" ht="25.35" customHeight="1" thickBot="1" x14ac:dyDescent="0.35">
      <c r="B62" s="14"/>
      <c r="C62" s="97" t="s">
        <v>22</v>
      </c>
      <c r="D62" s="98" t="s">
        <v>23</v>
      </c>
      <c r="E62" s="98" t="s">
        <v>24</v>
      </c>
      <c r="F62" s="99" t="s">
        <v>8</v>
      </c>
      <c r="G62" s="98" t="s">
        <v>9</v>
      </c>
      <c r="H62" s="100" t="s">
        <v>10</v>
      </c>
    </row>
    <row r="63" spans="2:8" ht="19.95" customHeight="1" thickBot="1" x14ac:dyDescent="0.35">
      <c r="C63" s="15">
        <v>5</v>
      </c>
      <c r="D63" s="16">
        <v>386.86599999999999</v>
      </c>
      <c r="E63" s="16">
        <v>22.83</v>
      </c>
      <c r="F63" s="16">
        <v>409.69599999999997</v>
      </c>
      <c r="G63" s="16">
        <v>-10.6</v>
      </c>
      <c r="H63" s="17">
        <v>399.09599999999995</v>
      </c>
    </row>
    <row r="64" spans="2:8" ht="13.05" customHeight="1" thickBot="1" x14ac:dyDescent="0.35"/>
    <row r="65" spans="2:8" ht="19.95" customHeight="1" thickBot="1" x14ac:dyDescent="0.35">
      <c r="C65" s="95" t="s">
        <v>16</v>
      </c>
      <c r="D65" s="120" t="s">
        <v>37</v>
      </c>
      <c r="E65" s="121"/>
      <c r="F65" s="121"/>
      <c r="G65" s="121"/>
      <c r="H65" s="139"/>
    </row>
    <row r="66" spans="2:8" ht="19.95" customHeight="1" thickBot="1" x14ac:dyDescent="0.35">
      <c r="C66" s="96" t="s">
        <v>18</v>
      </c>
      <c r="D66" s="117" t="s">
        <v>599</v>
      </c>
      <c r="E66" s="118"/>
      <c r="F66" s="118"/>
      <c r="G66" s="118"/>
      <c r="H66" s="119"/>
    </row>
    <row r="67" spans="2:8" ht="79.95" customHeight="1" thickBot="1" x14ac:dyDescent="0.35">
      <c r="C67" s="96" t="s">
        <v>20</v>
      </c>
      <c r="D67" s="117" t="s">
        <v>1079</v>
      </c>
      <c r="E67" s="118"/>
      <c r="F67" s="118"/>
      <c r="G67" s="118"/>
      <c r="H67" s="119"/>
    </row>
    <row r="68" spans="2:8" ht="5.25" customHeight="1" x14ac:dyDescent="0.3">
      <c r="C68" s="12"/>
      <c r="H68" s="13"/>
    </row>
    <row r="69" spans="2:8" ht="25.35" customHeight="1" thickBot="1" x14ac:dyDescent="0.35">
      <c r="B69" s="14"/>
      <c r="C69" s="97" t="s">
        <v>22</v>
      </c>
      <c r="D69" s="98" t="s">
        <v>23</v>
      </c>
      <c r="E69" s="98" t="s">
        <v>24</v>
      </c>
      <c r="F69" s="99" t="s">
        <v>8</v>
      </c>
      <c r="G69" s="98" t="s">
        <v>9</v>
      </c>
      <c r="H69" s="100" t="s">
        <v>10</v>
      </c>
    </row>
    <row r="70" spans="2:8" ht="19.95" customHeight="1" thickBot="1" x14ac:dyDescent="0.35">
      <c r="C70" s="15">
        <v>25.69</v>
      </c>
      <c r="D70" s="16">
        <v>774.02200000000005</v>
      </c>
      <c r="E70" s="16">
        <v>222.4</v>
      </c>
      <c r="F70" s="16">
        <v>996.42200000000003</v>
      </c>
      <c r="G70" s="16">
        <v>-776.45959000000005</v>
      </c>
      <c r="H70" s="17">
        <v>219.96240999999998</v>
      </c>
    </row>
    <row r="71" spans="2:8" ht="13.05" customHeight="1" thickBot="1" x14ac:dyDescent="0.35"/>
    <row r="72" spans="2:8" ht="19.95" customHeight="1" thickBot="1" x14ac:dyDescent="0.35">
      <c r="C72" s="95" t="s">
        <v>16</v>
      </c>
      <c r="D72" s="120" t="s">
        <v>40</v>
      </c>
      <c r="E72" s="121"/>
      <c r="F72" s="121"/>
      <c r="G72" s="121"/>
      <c r="H72" s="139"/>
    </row>
    <row r="73" spans="2:8" ht="19.95" customHeight="1" thickBot="1" x14ac:dyDescent="0.35">
      <c r="C73" s="96" t="s">
        <v>18</v>
      </c>
      <c r="D73" s="117" t="s">
        <v>600</v>
      </c>
      <c r="E73" s="118"/>
      <c r="F73" s="118"/>
      <c r="G73" s="118"/>
      <c r="H73" s="119"/>
    </row>
    <row r="74" spans="2:8" ht="60" customHeight="1" thickBot="1" x14ac:dyDescent="0.35">
      <c r="C74" s="96" t="s">
        <v>20</v>
      </c>
      <c r="D74" s="117" t="s">
        <v>1080</v>
      </c>
      <c r="E74" s="118"/>
      <c r="F74" s="118"/>
      <c r="G74" s="118"/>
      <c r="H74" s="119"/>
    </row>
    <row r="75" spans="2:8" ht="5.25" customHeight="1" x14ac:dyDescent="0.3">
      <c r="C75" s="12"/>
      <c r="H75" s="13"/>
    </row>
    <row r="76" spans="2:8" ht="25.35" customHeight="1" thickBot="1" x14ac:dyDescent="0.35">
      <c r="B76" s="14"/>
      <c r="C76" s="97" t="s">
        <v>22</v>
      </c>
      <c r="D76" s="98" t="s">
        <v>23</v>
      </c>
      <c r="E76" s="98" t="s">
        <v>24</v>
      </c>
      <c r="F76" s="99" t="s">
        <v>8</v>
      </c>
      <c r="G76" s="98" t="s">
        <v>9</v>
      </c>
      <c r="H76" s="100" t="s">
        <v>10</v>
      </c>
    </row>
    <row r="77" spans="2:8" ht="19.95" customHeight="1" thickBot="1" x14ac:dyDescent="0.35">
      <c r="C77" s="15">
        <v>8.8000000000000007</v>
      </c>
      <c r="D77" s="16">
        <v>849.51099999999997</v>
      </c>
      <c r="E77" s="16">
        <v>84.8</v>
      </c>
      <c r="F77" s="16">
        <v>934.31099999999992</v>
      </c>
      <c r="G77" s="16">
        <v>-270.3</v>
      </c>
      <c r="H77" s="17">
        <v>664.01099999999997</v>
      </c>
    </row>
    <row r="78" spans="2:8" ht="27" customHeight="1" x14ac:dyDescent="0.3"/>
    <row r="79" spans="2:8" ht="12.45" customHeight="1" x14ac:dyDescent="0.3"/>
    <row r="80" spans="2:8" ht="8.25" customHeight="1" x14ac:dyDescent="0.3"/>
    <row r="81" spans="2:8" ht="18" customHeight="1" x14ac:dyDescent="0.3">
      <c r="C81" s="131" t="s">
        <v>58</v>
      </c>
      <c r="D81" s="131"/>
      <c r="E81" s="131"/>
      <c r="F81" s="131"/>
      <c r="G81" s="131"/>
      <c r="H81" s="131"/>
    </row>
    <row r="82" spans="2:8" ht="18.75" customHeight="1" thickBot="1" x14ac:dyDescent="0.35"/>
    <row r="83" spans="2:8" ht="19.95" customHeight="1" thickBot="1" x14ac:dyDescent="0.35">
      <c r="C83" s="102" t="s">
        <v>16</v>
      </c>
      <c r="D83" s="120" t="s">
        <v>59</v>
      </c>
      <c r="E83" s="121"/>
      <c r="F83" s="121"/>
      <c r="G83" s="121"/>
      <c r="H83" s="139"/>
    </row>
    <row r="84" spans="2:8" ht="19.95" customHeight="1" thickBot="1" x14ac:dyDescent="0.35">
      <c r="C84" s="103" t="s">
        <v>18</v>
      </c>
      <c r="D84" s="117" t="s">
        <v>63</v>
      </c>
      <c r="E84" s="118"/>
      <c r="F84" s="118"/>
      <c r="G84" s="118"/>
      <c r="H84" s="119"/>
    </row>
    <row r="85" spans="2:8" ht="19.95" customHeight="1" thickBot="1" x14ac:dyDescent="0.35">
      <c r="C85" s="103" t="s">
        <v>20</v>
      </c>
      <c r="D85" s="117" t="s">
        <v>601</v>
      </c>
      <c r="E85" s="118"/>
      <c r="F85" s="118"/>
      <c r="G85" s="118"/>
      <c r="H85" s="119"/>
    </row>
    <row r="86" spans="2:8" ht="12.45" customHeight="1" x14ac:dyDescent="0.3">
      <c r="C86" s="140"/>
      <c r="D86" s="141"/>
      <c r="E86" s="141"/>
      <c r="F86" s="142"/>
      <c r="G86" s="142"/>
      <c r="H86" s="143"/>
    </row>
    <row r="87" spans="2:8" ht="5.25" customHeight="1" x14ac:dyDescent="0.3">
      <c r="C87" s="12"/>
      <c r="H87" s="13"/>
    </row>
    <row r="88" spans="2:8" ht="25.35" customHeight="1" thickBot="1" x14ac:dyDescent="0.35">
      <c r="B88" s="14"/>
      <c r="C88" s="104" t="s">
        <v>22</v>
      </c>
      <c r="D88" s="105" t="s">
        <v>23</v>
      </c>
      <c r="E88" s="105" t="s">
        <v>24</v>
      </c>
      <c r="F88" s="106" t="s">
        <v>8</v>
      </c>
      <c r="G88" s="105" t="s">
        <v>9</v>
      </c>
      <c r="H88" s="107" t="s">
        <v>10</v>
      </c>
    </row>
    <row r="89" spans="2:8" ht="19.95" customHeight="1" thickBot="1" x14ac:dyDescent="0.35">
      <c r="C89" s="15">
        <v>0</v>
      </c>
      <c r="D89" s="18">
        <v>0</v>
      </c>
      <c r="E89" s="18">
        <v>82</v>
      </c>
      <c r="F89" s="18">
        <v>82</v>
      </c>
      <c r="G89" s="18">
        <v>0</v>
      </c>
      <c r="H89" s="19">
        <v>82</v>
      </c>
    </row>
    <row r="90" spans="2:8" ht="13.05" customHeight="1" thickBot="1" x14ac:dyDescent="0.35"/>
    <row r="91" spans="2:8" ht="19.95" customHeight="1" thickBot="1" x14ac:dyDescent="0.35">
      <c r="C91" s="102" t="s">
        <v>16</v>
      </c>
      <c r="D91" s="120" t="s">
        <v>62</v>
      </c>
      <c r="E91" s="121"/>
      <c r="F91" s="121"/>
      <c r="G91" s="121"/>
      <c r="H91" s="139"/>
    </row>
    <row r="92" spans="2:8" ht="19.95" customHeight="1" thickBot="1" x14ac:dyDescent="0.35">
      <c r="C92" s="103" t="s">
        <v>18</v>
      </c>
      <c r="D92" s="117" t="s">
        <v>60</v>
      </c>
      <c r="E92" s="118"/>
      <c r="F92" s="118"/>
      <c r="G92" s="118"/>
      <c r="H92" s="119"/>
    </row>
    <row r="93" spans="2:8" ht="19.95" customHeight="1" thickBot="1" x14ac:dyDescent="0.35">
      <c r="C93" s="103" t="s">
        <v>20</v>
      </c>
      <c r="D93" s="117" t="s">
        <v>602</v>
      </c>
      <c r="E93" s="118"/>
      <c r="F93" s="118"/>
      <c r="G93" s="118"/>
      <c r="H93" s="119"/>
    </row>
    <row r="94" spans="2:8" ht="12.45" customHeight="1" x14ac:dyDescent="0.3">
      <c r="C94" s="140"/>
      <c r="D94" s="141"/>
      <c r="E94" s="141"/>
      <c r="F94" s="142"/>
      <c r="G94" s="142"/>
      <c r="H94" s="143"/>
    </row>
    <row r="95" spans="2:8" ht="5.25" customHeight="1" x14ac:dyDescent="0.3">
      <c r="C95" s="12"/>
      <c r="H95" s="13"/>
    </row>
    <row r="96" spans="2:8" ht="25.35" customHeight="1" thickBot="1" x14ac:dyDescent="0.35">
      <c r="B96" s="14"/>
      <c r="C96" s="104" t="s">
        <v>22</v>
      </c>
      <c r="D96" s="105" t="s">
        <v>23</v>
      </c>
      <c r="E96" s="105" t="s">
        <v>24</v>
      </c>
      <c r="F96" s="106" t="s">
        <v>8</v>
      </c>
      <c r="G96" s="105" t="s">
        <v>9</v>
      </c>
      <c r="H96" s="107" t="s">
        <v>10</v>
      </c>
    </row>
    <row r="97" spans="2:8" ht="19.95" customHeight="1" thickBot="1" x14ac:dyDescent="0.35">
      <c r="C97" s="15"/>
      <c r="D97" s="18">
        <v>20</v>
      </c>
      <c r="E97" s="18">
        <v>0</v>
      </c>
      <c r="F97" s="18">
        <v>20</v>
      </c>
      <c r="G97" s="18">
        <v>0</v>
      </c>
      <c r="H97" s="19">
        <v>20</v>
      </c>
    </row>
    <row r="98" spans="2:8" ht="13.05" customHeight="1" thickBot="1" x14ac:dyDescent="0.35"/>
    <row r="99" spans="2:8" ht="18.45" customHeight="1" thickBot="1" x14ac:dyDescent="0.35">
      <c r="C99" s="124" t="s">
        <v>154</v>
      </c>
      <c r="D99" s="125"/>
      <c r="E99" s="125"/>
      <c r="F99" s="125"/>
      <c r="G99" s="125"/>
      <c r="H99" s="126"/>
    </row>
    <row r="100" spans="2:8" ht="19.5" customHeight="1" thickBot="1" x14ac:dyDescent="0.35"/>
    <row r="101" spans="2:8" ht="18.45" customHeight="1" thickBot="1" x14ac:dyDescent="0.35">
      <c r="C101" s="124" t="s">
        <v>88</v>
      </c>
      <c r="D101" s="125"/>
      <c r="E101" s="125"/>
      <c r="F101" s="125"/>
      <c r="G101" s="125"/>
      <c r="H101" s="126"/>
    </row>
    <row r="102" spans="2:8" ht="19.5" customHeight="1" thickBot="1" x14ac:dyDescent="0.35"/>
    <row r="103" spans="2:8" ht="19.95" customHeight="1" thickBot="1" x14ac:dyDescent="0.35">
      <c r="C103" s="111" t="s">
        <v>16</v>
      </c>
      <c r="D103" s="120" t="s">
        <v>89</v>
      </c>
      <c r="E103" s="121"/>
      <c r="F103" s="122"/>
      <c r="G103" s="122"/>
      <c r="H103" s="123"/>
    </row>
    <row r="104" spans="2:8" ht="19.95" customHeight="1" thickBot="1" x14ac:dyDescent="0.35">
      <c r="C104" s="112" t="s">
        <v>18</v>
      </c>
      <c r="D104" s="117" t="s">
        <v>603</v>
      </c>
      <c r="E104" s="118"/>
      <c r="F104" s="118"/>
      <c r="G104" s="118"/>
      <c r="H104" s="119"/>
    </row>
    <row r="105" spans="2:8" ht="19.95" customHeight="1" thickBot="1" x14ac:dyDescent="0.35">
      <c r="C105" s="112" t="s">
        <v>20</v>
      </c>
      <c r="D105" s="117" t="s">
        <v>604</v>
      </c>
      <c r="E105" s="118"/>
      <c r="F105" s="118"/>
      <c r="G105" s="118"/>
      <c r="H105" s="119"/>
    </row>
    <row r="106" spans="2:8" ht="5.25" customHeight="1" x14ac:dyDescent="0.3">
      <c r="C106" s="12"/>
      <c r="H106" s="13"/>
    </row>
    <row r="107" spans="2:8" ht="25.35" customHeight="1" thickBot="1" x14ac:dyDescent="0.35">
      <c r="B107" s="14"/>
      <c r="C107" s="113" t="s">
        <v>22</v>
      </c>
      <c r="D107" s="114" t="s">
        <v>23</v>
      </c>
      <c r="E107" s="114" t="s">
        <v>24</v>
      </c>
      <c r="F107" s="115" t="s">
        <v>8</v>
      </c>
      <c r="G107" s="114" t="s">
        <v>9</v>
      </c>
      <c r="H107" s="116" t="s">
        <v>10</v>
      </c>
    </row>
    <row r="108" spans="2:8" ht="19.95" customHeight="1" thickBot="1" x14ac:dyDescent="0.35">
      <c r="C108" s="15">
        <v>0</v>
      </c>
      <c r="D108" s="16">
        <v>0</v>
      </c>
      <c r="E108" s="16">
        <v>0</v>
      </c>
      <c r="F108" s="16">
        <v>0</v>
      </c>
      <c r="G108" s="16">
        <v>-20</v>
      </c>
      <c r="H108" s="17">
        <v>-20</v>
      </c>
    </row>
    <row r="109" spans="2:8" ht="12.45" customHeight="1" x14ac:dyDescent="0.3"/>
    <row r="110" spans="2:8" ht="12.45" customHeight="1" x14ac:dyDescent="0.3"/>
    <row r="111" spans="2:8" ht="12.45" customHeight="1" x14ac:dyDescent="0.3"/>
    <row r="112" spans="2:8" ht="12.45" customHeight="1" x14ac:dyDescent="0.3"/>
    <row r="113" spans="3:8" ht="12.45" customHeight="1" x14ac:dyDescent="0.3">
      <c r="C113" s="20"/>
      <c r="D113" s="20"/>
      <c r="E113" s="20"/>
      <c r="F113" s="20"/>
      <c r="G113" s="20"/>
      <c r="H113" s="20"/>
    </row>
    <row r="114" spans="3:8" ht="12.45" customHeight="1" x14ac:dyDescent="0.3"/>
    <row r="115" spans="3:8" ht="12.45" customHeight="1" x14ac:dyDescent="0.3"/>
  </sheetData>
  <mergeCells count="47">
    <mergeCell ref="D31:H31"/>
    <mergeCell ref="D2:E2"/>
    <mergeCell ref="D3:E3"/>
    <mergeCell ref="D6:H6"/>
    <mergeCell ref="C14:H14"/>
    <mergeCell ref="D16:H16"/>
    <mergeCell ref="D17:H17"/>
    <mergeCell ref="D18:H18"/>
    <mergeCell ref="D23:H23"/>
    <mergeCell ref="D24:H24"/>
    <mergeCell ref="D25:H25"/>
    <mergeCell ref="D30:H30"/>
    <mergeCell ref="D59:H59"/>
    <mergeCell ref="D32:H32"/>
    <mergeCell ref="D37:H37"/>
    <mergeCell ref="D38:H38"/>
    <mergeCell ref="D39:H39"/>
    <mergeCell ref="D44:H44"/>
    <mergeCell ref="D45:H45"/>
    <mergeCell ref="D46:H46"/>
    <mergeCell ref="D51:H51"/>
    <mergeCell ref="D52:H52"/>
    <mergeCell ref="D53:H53"/>
    <mergeCell ref="D58:H58"/>
    <mergeCell ref="C86:E86"/>
    <mergeCell ref="F86:H86"/>
    <mergeCell ref="D60:H60"/>
    <mergeCell ref="D65:H65"/>
    <mergeCell ref="D66:H66"/>
    <mergeCell ref="D67:H67"/>
    <mergeCell ref="D72:H72"/>
    <mergeCell ref="D73:H73"/>
    <mergeCell ref="D74:H74"/>
    <mergeCell ref="C81:H81"/>
    <mergeCell ref="D83:H83"/>
    <mergeCell ref="D84:H84"/>
    <mergeCell ref="D85:H85"/>
    <mergeCell ref="C101:H101"/>
    <mergeCell ref="D103:H103"/>
    <mergeCell ref="D104:H104"/>
    <mergeCell ref="D105:H105"/>
    <mergeCell ref="D91:H91"/>
    <mergeCell ref="D92:H92"/>
    <mergeCell ref="D93:H93"/>
    <mergeCell ref="C94:E94"/>
    <mergeCell ref="F94:H94"/>
    <mergeCell ref="C99:H99"/>
  </mergeCells>
  <printOptions horizontalCentered="1"/>
  <pageMargins left="0.7" right="0.7" top="0.75" bottom="0.75" header="0.3" footer="0.3"/>
  <pageSetup paperSize="9" fitToHeight="0"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0">
    <pageSetUpPr fitToPage="1"/>
  </sheetPr>
  <dimension ref="B2:H56"/>
  <sheetViews>
    <sheetView showGridLines="0" showRowColHeaders="0" topLeftCell="A42" workbookViewId="0">
      <selection activeCell="C44" sqref="C44:H49"/>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584</v>
      </c>
      <c r="E3" s="132"/>
      <c r="F3" s="2"/>
    </row>
    <row r="4" spans="3:8" ht="13.05" customHeight="1" x14ac:dyDescent="0.3">
      <c r="C4" s="86" t="s">
        <v>4</v>
      </c>
      <c r="D4" s="1" t="s">
        <v>782</v>
      </c>
      <c r="E4" s="1"/>
      <c r="F4" s="2"/>
    </row>
    <row r="5" spans="3:8" ht="12.45" customHeight="1" x14ac:dyDescent="0.3"/>
    <row r="6" spans="3:8" ht="144.75" customHeight="1" x14ac:dyDescent="0.3">
      <c r="C6" s="101" t="s">
        <v>6</v>
      </c>
      <c r="D6" s="133" t="s">
        <v>783</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2296.864</v>
      </c>
      <c r="E9" s="3">
        <v>-787.8</v>
      </c>
      <c r="F9" s="4">
        <v>1509.0640000000001</v>
      </c>
      <c r="H9" s="5">
        <v>20.46</v>
      </c>
    </row>
    <row r="10" spans="3:8" ht="7.5" customHeight="1" x14ac:dyDescent="0.3">
      <c r="C10" s="88"/>
      <c r="F10" s="6"/>
      <c r="H10" s="7"/>
    </row>
    <row r="11" spans="3:8" ht="12.75" customHeight="1" thickBot="1" x14ac:dyDescent="0.35">
      <c r="C11" s="89" t="s">
        <v>13</v>
      </c>
      <c r="D11" s="8"/>
      <c r="E11" s="9"/>
      <c r="F11" s="10">
        <v>-5</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784</v>
      </c>
      <c r="E17" s="118"/>
      <c r="F17" s="118"/>
      <c r="G17" s="118"/>
      <c r="H17" s="119"/>
    </row>
    <row r="18" spans="2:8" ht="19.95" customHeight="1" thickBot="1" x14ac:dyDescent="0.35">
      <c r="C18" s="96" t="s">
        <v>20</v>
      </c>
      <c r="D18" s="117" t="s">
        <v>649</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10</v>
      </c>
      <c r="D21" s="16">
        <v>1044.5999999999999</v>
      </c>
      <c r="E21" s="16">
        <v>133.5</v>
      </c>
      <c r="F21" s="16">
        <v>1178.0999999999999</v>
      </c>
      <c r="G21" s="16">
        <v>-107</v>
      </c>
      <c r="H21" s="17">
        <v>1071.0999999999999</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785</v>
      </c>
      <c r="E24" s="118"/>
      <c r="F24" s="118"/>
      <c r="G24" s="118"/>
      <c r="H24" s="119"/>
    </row>
    <row r="25" spans="2:8" ht="19.95" customHeight="1" thickBot="1" x14ac:dyDescent="0.35">
      <c r="C25" s="96" t="s">
        <v>20</v>
      </c>
      <c r="D25" s="117" t="s">
        <v>649</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6.6</v>
      </c>
      <c r="D28" s="16">
        <v>789.76400000000001</v>
      </c>
      <c r="E28" s="16">
        <v>71.7</v>
      </c>
      <c r="F28" s="16">
        <v>861.46400000000006</v>
      </c>
      <c r="G28" s="16">
        <v>-585.79999999999995</v>
      </c>
      <c r="H28" s="17">
        <v>275.6640000000001</v>
      </c>
    </row>
    <row r="29" spans="2:8" ht="13.05" customHeight="1" thickBot="1" x14ac:dyDescent="0.35"/>
    <row r="30" spans="2:8" ht="19.95" customHeight="1" thickBot="1" x14ac:dyDescent="0.35">
      <c r="C30" s="95" t="s">
        <v>16</v>
      </c>
      <c r="D30" s="120" t="s">
        <v>102</v>
      </c>
      <c r="E30" s="121"/>
      <c r="F30" s="121"/>
      <c r="G30" s="121"/>
      <c r="H30" s="139"/>
    </row>
    <row r="31" spans="2:8" ht="19.95" customHeight="1" thickBot="1" x14ac:dyDescent="0.35">
      <c r="C31" s="96" t="s">
        <v>18</v>
      </c>
      <c r="D31" s="117" t="s">
        <v>786</v>
      </c>
      <c r="E31" s="118"/>
      <c r="F31" s="118"/>
      <c r="G31" s="118"/>
      <c r="H31" s="119"/>
    </row>
    <row r="32" spans="2:8" ht="19.95" customHeight="1" thickBot="1" x14ac:dyDescent="0.35">
      <c r="C32" s="96" t="s">
        <v>20</v>
      </c>
      <c r="D32" s="117" t="s">
        <v>649</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3.86</v>
      </c>
      <c r="D35" s="16">
        <v>236.1</v>
      </c>
      <c r="E35" s="16">
        <v>21.2</v>
      </c>
      <c r="F35" s="16">
        <v>257.3</v>
      </c>
      <c r="G35" s="16">
        <v>-95</v>
      </c>
      <c r="H35" s="17">
        <v>162.30000000000001</v>
      </c>
    </row>
    <row r="36" spans="2:8" ht="12.45" customHeight="1" x14ac:dyDescent="0.3"/>
    <row r="37" spans="2:8" ht="12.45" customHeight="1" x14ac:dyDescent="0.3"/>
    <row r="38" spans="2:8" ht="18" customHeight="1" x14ac:dyDescent="0.3">
      <c r="C38" s="131" t="s">
        <v>255</v>
      </c>
      <c r="D38" s="131"/>
      <c r="E38" s="131"/>
      <c r="F38" s="131"/>
      <c r="G38" s="131"/>
      <c r="H38" s="131"/>
    </row>
    <row r="39" spans="2:8" ht="18.75" customHeight="1" thickBot="1" x14ac:dyDescent="0.35"/>
    <row r="40" spans="2:8" ht="18.45" customHeight="1" thickBot="1" x14ac:dyDescent="0.35">
      <c r="C40" s="124" t="s">
        <v>154</v>
      </c>
      <c r="D40" s="125"/>
      <c r="E40" s="125"/>
      <c r="F40" s="125"/>
      <c r="G40" s="125"/>
      <c r="H40" s="126"/>
    </row>
    <row r="41" spans="2:8" ht="19.5" customHeight="1" thickBot="1" x14ac:dyDescent="0.35"/>
    <row r="42" spans="2:8" ht="18.45" customHeight="1" thickBot="1" x14ac:dyDescent="0.35">
      <c r="C42" s="124" t="s">
        <v>88</v>
      </c>
      <c r="D42" s="125"/>
      <c r="E42" s="125"/>
      <c r="F42" s="125"/>
      <c r="G42" s="125"/>
      <c r="H42" s="126"/>
    </row>
    <row r="43" spans="2:8" ht="19.5" customHeight="1" thickBot="1" x14ac:dyDescent="0.35"/>
    <row r="44" spans="2:8" ht="19.95" customHeight="1" thickBot="1" x14ac:dyDescent="0.35">
      <c r="C44" s="111" t="s">
        <v>16</v>
      </c>
      <c r="D44" s="120" t="s">
        <v>89</v>
      </c>
      <c r="E44" s="121"/>
      <c r="F44" s="122"/>
      <c r="G44" s="122"/>
      <c r="H44" s="123"/>
    </row>
    <row r="45" spans="2:8" ht="19.95" customHeight="1" thickBot="1" x14ac:dyDescent="0.35">
      <c r="C45" s="112" t="s">
        <v>18</v>
      </c>
      <c r="D45" s="117" t="s">
        <v>787</v>
      </c>
      <c r="E45" s="118"/>
      <c r="F45" s="118"/>
      <c r="G45" s="118"/>
      <c r="H45" s="119"/>
    </row>
    <row r="46" spans="2:8" ht="19.95" customHeight="1" thickBot="1" x14ac:dyDescent="0.35">
      <c r="C46" s="112" t="s">
        <v>20</v>
      </c>
      <c r="D46" s="117" t="s">
        <v>788</v>
      </c>
      <c r="E46" s="118"/>
      <c r="F46" s="118"/>
      <c r="G46" s="118"/>
      <c r="H46" s="119"/>
    </row>
    <row r="47" spans="2:8" ht="5.25" customHeight="1" x14ac:dyDescent="0.3">
      <c r="C47" s="12"/>
      <c r="H47" s="13"/>
    </row>
    <row r="48" spans="2:8" ht="25.35" customHeight="1" thickBot="1" x14ac:dyDescent="0.35">
      <c r="B48" s="14"/>
      <c r="C48" s="113" t="s">
        <v>22</v>
      </c>
      <c r="D48" s="114" t="s">
        <v>23</v>
      </c>
      <c r="E48" s="114" t="s">
        <v>24</v>
      </c>
      <c r="F48" s="115" t="s">
        <v>8</v>
      </c>
      <c r="G48" s="114" t="s">
        <v>9</v>
      </c>
      <c r="H48" s="116" t="s">
        <v>10</v>
      </c>
    </row>
    <row r="49" spans="3:8" ht="19.95" customHeight="1" thickBot="1" x14ac:dyDescent="0.35">
      <c r="C49" s="15">
        <v>0</v>
      </c>
      <c r="D49" s="16">
        <v>0</v>
      </c>
      <c r="E49" s="16">
        <v>0</v>
      </c>
      <c r="F49" s="16">
        <v>0</v>
      </c>
      <c r="G49" s="16">
        <v>-5</v>
      </c>
      <c r="H49" s="17">
        <v>-5</v>
      </c>
    </row>
    <row r="50" spans="3:8" ht="12.45" customHeight="1" x14ac:dyDescent="0.3"/>
    <row r="51" spans="3:8" ht="12.45" customHeight="1" x14ac:dyDescent="0.3"/>
    <row r="52" spans="3:8" ht="12.45" customHeight="1" x14ac:dyDescent="0.3"/>
    <row r="53" spans="3:8" ht="12.45" customHeight="1" x14ac:dyDescent="0.3"/>
    <row r="54" spans="3:8" ht="12.45" customHeight="1" x14ac:dyDescent="0.3">
      <c r="C54" s="20"/>
      <c r="D54" s="20"/>
      <c r="E54" s="20"/>
      <c r="F54" s="20"/>
      <c r="G54" s="20"/>
      <c r="H54" s="20"/>
    </row>
    <row r="55" spans="3:8" ht="12.45" customHeight="1" x14ac:dyDescent="0.3"/>
    <row r="56" spans="3:8" ht="12.45" customHeight="1" x14ac:dyDescent="0.3"/>
  </sheetData>
  <mergeCells count="19">
    <mergeCell ref="D31:H31"/>
    <mergeCell ref="D2:E2"/>
    <mergeCell ref="D3:E3"/>
    <mergeCell ref="D6:H6"/>
    <mergeCell ref="C14:H14"/>
    <mergeCell ref="D16:H16"/>
    <mergeCell ref="D17:H17"/>
    <mergeCell ref="D18:H18"/>
    <mergeCell ref="D23:H23"/>
    <mergeCell ref="D24:H24"/>
    <mergeCell ref="D25:H25"/>
    <mergeCell ref="D30:H30"/>
    <mergeCell ref="D46:H46"/>
    <mergeCell ref="D32:H32"/>
    <mergeCell ref="C38:H38"/>
    <mergeCell ref="C40:H40"/>
    <mergeCell ref="C42:H42"/>
    <mergeCell ref="D44:H44"/>
    <mergeCell ref="D45:H45"/>
  </mergeCells>
  <printOptions horizontalCentered="1"/>
  <pageMargins left="0.7" right="0.7" top="0.75" bottom="0.75" header="0.3" footer="0.3"/>
  <pageSetup paperSize="9" fitToHeight="0"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91">
    <pageSetUpPr fitToPage="1"/>
  </sheetPr>
  <dimension ref="B2:H51"/>
  <sheetViews>
    <sheetView showGridLines="0" showRowColHeaders="0" topLeftCell="A41" workbookViewId="0">
      <selection activeCell="C37" sqref="C37:H4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584</v>
      </c>
      <c r="E3" s="132"/>
      <c r="F3" s="2"/>
    </row>
    <row r="4" spans="3:8" ht="13.05" customHeight="1" x14ac:dyDescent="0.3">
      <c r="C4" s="86" t="s">
        <v>4</v>
      </c>
      <c r="D4" s="1" t="s">
        <v>648</v>
      </c>
      <c r="E4" s="1"/>
      <c r="F4" s="2"/>
    </row>
    <row r="5" spans="3:8" ht="12.45" customHeight="1" x14ac:dyDescent="0.3"/>
    <row r="6" spans="3:8" ht="144.75" customHeight="1" x14ac:dyDescent="0.3">
      <c r="C6" s="101" t="s">
        <v>6</v>
      </c>
      <c r="D6" s="133" t="s">
        <v>649</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79561.7</v>
      </c>
      <c r="E9" s="3">
        <v>-49177</v>
      </c>
      <c r="F9" s="4">
        <v>30384.699999999997</v>
      </c>
      <c r="H9" s="5">
        <v>10</v>
      </c>
    </row>
    <row r="10" spans="3:8" ht="7.5" customHeight="1" x14ac:dyDescent="0.3">
      <c r="C10" s="88"/>
      <c r="F10" s="6"/>
      <c r="H10" s="7"/>
    </row>
    <row r="11" spans="3:8" ht="12.75" customHeight="1" thickBot="1" x14ac:dyDescent="0.35">
      <c r="C11" s="89" t="s">
        <v>13</v>
      </c>
      <c r="D11" s="8"/>
      <c r="E11" s="9"/>
      <c r="F11" s="10">
        <v>-1200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650</v>
      </c>
      <c r="E17" s="118"/>
      <c r="F17" s="118"/>
      <c r="G17" s="118"/>
      <c r="H17" s="119"/>
    </row>
    <row r="18" spans="2:8" ht="19.95" customHeight="1" thickBot="1" x14ac:dyDescent="0.35">
      <c r="C18" s="96" t="s">
        <v>20</v>
      </c>
      <c r="D18" s="117" t="s">
        <v>649</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10</v>
      </c>
      <c r="D21" s="16">
        <v>857</v>
      </c>
      <c r="E21" s="16">
        <v>78704.7</v>
      </c>
      <c r="F21" s="16">
        <v>79561.7</v>
      </c>
      <c r="G21" s="16">
        <v>-49177</v>
      </c>
      <c r="H21" s="17">
        <v>30384.699999999997</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1"/>
      <c r="G27" s="121"/>
      <c r="H27" s="139"/>
    </row>
    <row r="28" spans="2:8" ht="19.95" customHeight="1" thickBot="1" x14ac:dyDescent="0.35">
      <c r="C28" s="103" t="s">
        <v>18</v>
      </c>
      <c r="D28" s="117" t="s">
        <v>60</v>
      </c>
      <c r="E28" s="118"/>
      <c r="F28" s="118"/>
      <c r="G28" s="118"/>
      <c r="H28" s="119"/>
    </row>
    <row r="29" spans="2:8" ht="19.95" customHeight="1" thickBot="1" x14ac:dyDescent="0.35">
      <c r="C29" s="103" t="s">
        <v>20</v>
      </c>
      <c r="D29" s="117" t="s">
        <v>651</v>
      </c>
      <c r="E29" s="118"/>
      <c r="F29" s="118"/>
      <c r="G29" s="118"/>
      <c r="H29" s="119"/>
    </row>
    <row r="30" spans="2:8" ht="12.45" customHeight="1" x14ac:dyDescent="0.3">
      <c r="C30" s="140"/>
      <c r="D30" s="141"/>
      <c r="E30" s="141"/>
      <c r="F30" s="142"/>
      <c r="G30" s="142"/>
      <c r="H30" s="143"/>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2:8" ht="19.95" customHeight="1" thickBot="1" x14ac:dyDescent="0.35">
      <c r="C33" s="15">
        <v>0</v>
      </c>
      <c r="D33" s="18">
        <v>0</v>
      </c>
      <c r="E33" s="18">
        <v>1462</v>
      </c>
      <c r="F33" s="18">
        <v>1462</v>
      </c>
      <c r="G33" s="18">
        <v>0</v>
      </c>
      <c r="H33" s="19">
        <v>1462</v>
      </c>
    </row>
    <row r="34" spans="2:8" ht="13.05" customHeight="1" thickBot="1" x14ac:dyDescent="0.35"/>
    <row r="35" spans="2:8" ht="18.45" customHeight="1" thickBot="1" x14ac:dyDescent="0.35">
      <c r="C35" s="124" t="s">
        <v>75</v>
      </c>
      <c r="D35" s="125"/>
      <c r="E35" s="125"/>
      <c r="F35" s="125"/>
      <c r="G35" s="125"/>
      <c r="H35" s="126"/>
    </row>
    <row r="36" spans="2:8" ht="19.5" customHeight="1" thickBot="1" x14ac:dyDescent="0.35"/>
    <row r="37" spans="2:8" ht="19.95" customHeight="1" thickBot="1" x14ac:dyDescent="0.35">
      <c r="C37" s="111" t="s">
        <v>16</v>
      </c>
      <c r="D37" s="120" t="s">
        <v>76</v>
      </c>
      <c r="E37" s="121"/>
      <c r="F37" s="122"/>
      <c r="G37" s="122"/>
      <c r="H37" s="123"/>
    </row>
    <row r="38" spans="2:8" ht="19.95" customHeight="1" thickBot="1" x14ac:dyDescent="0.35">
      <c r="C38" s="112" t="s">
        <v>18</v>
      </c>
      <c r="D38" s="117" t="s">
        <v>652</v>
      </c>
      <c r="E38" s="118"/>
      <c r="F38" s="118"/>
      <c r="G38" s="118"/>
      <c r="H38" s="119"/>
    </row>
    <row r="39" spans="2:8" ht="19.95" customHeight="1" thickBot="1" x14ac:dyDescent="0.35">
      <c r="C39" s="112" t="s">
        <v>20</v>
      </c>
      <c r="D39" s="117" t="s">
        <v>652</v>
      </c>
      <c r="E39" s="118"/>
      <c r="F39" s="118"/>
      <c r="G39" s="118"/>
      <c r="H39" s="119"/>
    </row>
    <row r="40" spans="2:8" ht="5.25" customHeight="1" x14ac:dyDescent="0.3">
      <c r="C40" s="12"/>
      <c r="H40" s="13"/>
    </row>
    <row r="41" spans="2:8" ht="25.35" customHeight="1" thickBot="1" x14ac:dyDescent="0.35">
      <c r="B41" s="14"/>
      <c r="C41" s="113" t="s">
        <v>22</v>
      </c>
      <c r="D41" s="114" t="s">
        <v>23</v>
      </c>
      <c r="E41" s="114" t="s">
        <v>24</v>
      </c>
      <c r="F41" s="115" t="s">
        <v>8</v>
      </c>
      <c r="G41" s="114" t="s">
        <v>9</v>
      </c>
      <c r="H41" s="116" t="s">
        <v>10</v>
      </c>
    </row>
    <row r="42" spans="2:8" ht="19.95" customHeight="1" thickBot="1" x14ac:dyDescent="0.35">
      <c r="C42" s="15">
        <v>0</v>
      </c>
      <c r="D42" s="16">
        <v>0</v>
      </c>
      <c r="E42" s="16">
        <v>0</v>
      </c>
      <c r="F42" s="16">
        <v>0</v>
      </c>
      <c r="G42" s="16">
        <v>-1200</v>
      </c>
      <c r="H42" s="17">
        <v>-1200</v>
      </c>
    </row>
    <row r="43" spans="2:8" ht="13.05" customHeight="1" thickBot="1" x14ac:dyDescent="0.35"/>
    <row r="44" spans="2:8" ht="18.45" customHeight="1" thickBot="1" x14ac:dyDescent="0.35">
      <c r="C44" s="124" t="s">
        <v>155</v>
      </c>
      <c r="D44" s="125"/>
      <c r="E44" s="125"/>
      <c r="F44" s="125"/>
      <c r="G44" s="125"/>
      <c r="H44" s="126"/>
    </row>
    <row r="45" spans="2:8" ht="19.5" customHeight="1" x14ac:dyDescent="0.3"/>
    <row r="46" spans="2:8" ht="12.45" customHeight="1" x14ac:dyDescent="0.3"/>
    <row r="47" spans="2:8" ht="12.45" customHeight="1" x14ac:dyDescent="0.3"/>
    <row r="48" spans="2:8" ht="12.45" customHeight="1" x14ac:dyDescent="0.3"/>
    <row r="49" spans="3:8" ht="12.45" customHeight="1" x14ac:dyDescent="0.3">
      <c r="C49" s="20"/>
      <c r="D49" s="20"/>
      <c r="E49" s="20"/>
      <c r="F49" s="20"/>
      <c r="G49" s="20"/>
      <c r="H49" s="20"/>
    </row>
    <row r="50" spans="3:8" ht="12.45" customHeight="1" x14ac:dyDescent="0.3"/>
    <row r="51" spans="3:8" ht="12.45" customHeight="1" x14ac:dyDescent="0.3"/>
  </sheetData>
  <mergeCells count="18">
    <mergeCell ref="C30:E30"/>
    <mergeCell ref="F30:H30"/>
    <mergeCell ref="D2:E2"/>
    <mergeCell ref="D3:E3"/>
    <mergeCell ref="D6:H6"/>
    <mergeCell ref="C14:H14"/>
    <mergeCell ref="D16:H16"/>
    <mergeCell ref="D17:H17"/>
    <mergeCell ref="D18:H18"/>
    <mergeCell ref="C25:H25"/>
    <mergeCell ref="D27:H27"/>
    <mergeCell ref="D28:H28"/>
    <mergeCell ref="D29:H29"/>
    <mergeCell ref="C35:H35"/>
    <mergeCell ref="D37:H37"/>
    <mergeCell ref="D38:H38"/>
    <mergeCell ref="D39:H39"/>
    <mergeCell ref="C44:H44"/>
  </mergeCells>
  <printOptions horizontalCentered="1"/>
  <pageMargins left="0.7" right="0.7" top="0.75" bottom="0.75" header="0.3" footer="0.3"/>
  <pageSetup paperSize="9" fitToHeight="0"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92">
    <pageSetUpPr fitToPage="1"/>
  </sheetPr>
  <dimension ref="B2:H58"/>
  <sheetViews>
    <sheetView showGridLines="0" showRowColHeaders="0" topLeftCell="A46" workbookViewId="0">
      <selection activeCell="C39" sqref="C39:H39"/>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584</v>
      </c>
      <c r="E3" s="132"/>
      <c r="F3" s="2"/>
    </row>
    <row r="4" spans="3:8" ht="13.05" customHeight="1" x14ac:dyDescent="0.3">
      <c r="C4" s="86" t="s">
        <v>4</v>
      </c>
      <c r="D4" s="1" t="s">
        <v>605</v>
      </c>
      <c r="E4" s="1"/>
      <c r="F4" s="2"/>
    </row>
    <row r="5" spans="3:8" ht="12.45" customHeight="1" x14ac:dyDescent="0.3"/>
    <row r="6" spans="3:8" ht="144.75" customHeight="1" x14ac:dyDescent="0.3">
      <c r="C6" s="101" t="s">
        <v>6</v>
      </c>
      <c r="D6" s="133" t="s">
        <v>606</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1768.27</v>
      </c>
      <c r="E9" s="3">
        <v>-1624.5</v>
      </c>
      <c r="F9" s="4">
        <v>143.76999999999998</v>
      </c>
      <c r="H9" s="5">
        <v>9.75</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607</v>
      </c>
      <c r="E17" s="118"/>
      <c r="F17" s="118"/>
      <c r="G17" s="118"/>
      <c r="H17" s="119"/>
    </row>
    <row r="18" spans="2:8" ht="100.05" customHeight="1" thickBot="1" x14ac:dyDescent="0.35">
      <c r="C18" s="96" t="s">
        <v>20</v>
      </c>
      <c r="D18" s="117" t="s">
        <v>606</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5.75</v>
      </c>
      <c r="D21" s="16">
        <v>275.52</v>
      </c>
      <c r="E21" s="16">
        <v>416.48</v>
      </c>
      <c r="F21" s="16">
        <v>692</v>
      </c>
      <c r="G21" s="16">
        <v>-649</v>
      </c>
      <c r="H21" s="17">
        <v>43</v>
      </c>
    </row>
    <row r="22" spans="2:8" ht="13.05" customHeight="1" thickBot="1" x14ac:dyDescent="0.35"/>
    <row r="23" spans="2:8" ht="19.95" customHeight="1" thickBot="1" x14ac:dyDescent="0.35">
      <c r="C23" s="95" t="s">
        <v>16</v>
      </c>
      <c r="D23" s="120" t="s">
        <v>28</v>
      </c>
      <c r="E23" s="121"/>
      <c r="F23" s="121"/>
      <c r="G23" s="121"/>
      <c r="H23" s="139"/>
    </row>
    <row r="24" spans="2:8" ht="19.95" customHeight="1" thickBot="1" x14ac:dyDescent="0.35">
      <c r="C24" s="96" t="s">
        <v>18</v>
      </c>
      <c r="D24" s="117" t="s">
        <v>608</v>
      </c>
      <c r="E24" s="118"/>
      <c r="F24" s="118"/>
      <c r="G24" s="118"/>
      <c r="H24" s="119"/>
    </row>
    <row r="25" spans="2:8" ht="40.049999999999997" customHeight="1" thickBot="1" x14ac:dyDescent="0.35">
      <c r="C25" s="96" t="s">
        <v>20</v>
      </c>
      <c r="D25" s="117" t="s">
        <v>609</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1</v>
      </c>
      <c r="D28" s="16">
        <v>97</v>
      </c>
      <c r="E28" s="16">
        <v>19</v>
      </c>
      <c r="F28" s="16">
        <v>116</v>
      </c>
      <c r="G28" s="16">
        <v>-19</v>
      </c>
      <c r="H28" s="17">
        <v>98</v>
      </c>
    </row>
    <row r="29" spans="2:8" ht="13.05" customHeight="1" thickBot="1" x14ac:dyDescent="0.35"/>
    <row r="30" spans="2:8" ht="19.95" customHeight="1" thickBot="1" x14ac:dyDescent="0.35">
      <c r="C30" s="95" t="s">
        <v>16</v>
      </c>
      <c r="D30" s="120" t="s">
        <v>102</v>
      </c>
      <c r="E30" s="121"/>
      <c r="F30" s="121"/>
      <c r="G30" s="121"/>
      <c r="H30" s="139"/>
    </row>
    <row r="31" spans="2:8" ht="19.95" customHeight="1" thickBot="1" x14ac:dyDescent="0.35">
      <c r="C31" s="96" t="s">
        <v>18</v>
      </c>
      <c r="D31" s="117" t="s">
        <v>610</v>
      </c>
      <c r="E31" s="118"/>
      <c r="F31" s="118"/>
      <c r="G31" s="118"/>
      <c r="H31" s="119"/>
    </row>
    <row r="32" spans="2:8" ht="40.049999999999997" customHeight="1" thickBot="1" x14ac:dyDescent="0.35">
      <c r="C32" s="96" t="s">
        <v>20</v>
      </c>
      <c r="D32" s="117" t="s">
        <v>611</v>
      </c>
      <c r="E32" s="118"/>
      <c r="F32" s="118"/>
      <c r="G32" s="118"/>
      <c r="H32" s="119"/>
    </row>
    <row r="33" spans="2:8" ht="5.25" customHeight="1" x14ac:dyDescent="0.3">
      <c r="C33" s="12"/>
      <c r="H33" s="13"/>
    </row>
    <row r="34" spans="2:8" ht="25.35" customHeight="1" thickBot="1" x14ac:dyDescent="0.35">
      <c r="B34" s="14"/>
      <c r="C34" s="97" t="s">
        <v>22</v>
      </c>
      <c r="D34" s="98" t="s">
        <v>23</v>
      </c>
      <c r="E34" s="98" t="s">
        <v>24</v>
      </c>
      <c r="F34" s="99" t="s">
        <v>8</v>
      </c>
      <c r="G34" s="98" t="s">
        <v>9</v>
      </c>
      <c r="H34" s="100" t="s">
        <v>10</v>
      </c>
    </row>
    <row r="35" spans="2:8" ht="19.95" customHeight="1" thickBot="1" x14ac:dyDescent="0.35">
      <c r="C35" s="15">
        <v>3</v>
      </c>
      <c r="D35" s="16">
        <v>329.55</v>
      </c>
      <c r="E35" s="16">
        <v>630.45000000000005</v>
      </c>
      <c r="F35" s="16">
        <v>960</v>
      </c>
      <c r="G35" s="16">
        <v>-957</v>
      </c>
      <c r="H35" s="17">
        <v>3</v>
      </c>
    </row>
    <row r="36" spans="2:8" ht="12.45" customHeight="1" x14ac:dyDescent="0.3"/>
    <row r="37" spans="2:8" ht="12.45" customHeight="1" x14ac:dyDescent="0.3"/>
    <row r="38" spans="2:8" ht="8.25" customHeight="1" x14ac:dyDescent="0.3"/>
    <row r="39" spans="2:8" ht="18" customHeight="1" x14ac:dyDescent="0.3">
      <c r="C39" s="131" t="s">
        <v>58</v>
      </c>
      <c r="D39" s="131"/>
      <c r="E39" s="131"/>
      <c r="F39" s="131"/>
      <c r="G39" s="131"/>
      <c r="H39" s="131"/>
    </row>
    <row r="40" spans="2:8" ht="18.75" customHeight="1" thickBot="1" x14ac:dyDescent="0.35"/>
    <row r="41" spans="2:8" ht="19.95" customHeight="1" thickBot="1" x14ac:dyDescent="0.35">
      <c r="C41" s="102" t="s">
        <v>16</v>
      </c>
      <c r="D41" s="120" t="s">
        <v>59</v>
      </c>
      <c r="E41" s="121"/>
      <c r="F41" s="121"/>
      <c r="G41" s="121"/>
      <c r="H41" s="139"/>
    </row>
    <row r="42" spans="2:8" ht="19.95" customHeight="1" thickBot="1" x14ac:dyDescent="0.35">
      <c r="C42" s="103" t="s">
        <v>18</v>
      </c>
      <c r="D42" s="117" t="s">
        <v>333</v>
      </c>
      <c r="E42" s="118"/>
      <c r="F42" s="118"/>
      <c r="G42" s="118"/>
      <c r="H42" s="119"/>
    </row>
    <row r="43" spans="2:8" ht="19.95" customHeight="1" thickBot="1" x14ac:dyDescent="0.35">
      <c r="C43" s="103" t="s">
        <v>20</v>
      </c>
      <c r="D43" s="117" t="s">
        <v>612</v>
      </c>
      <c r="E43" s="118"/>
      <c r="F43" s="118"/>
      <c r="G43" s="118"/>
      <c r="H43" s="119"/>
    </row>
    <row r="44" spans="2:8" ht="12.45" customHeight="1" x14ac:dyDescent="0.3">
      <c r="C44" s="140"/>
      <c r="D44" s="141"/>
      <c r="E44" s="141"/>
      <c r="F44" s="142"/>
      <c r="G44" s="142"/>
      <c r="H44" s="143"/>
    </row>
    <row r="45" spans="2:8" ht="5.25" customHeight="1" x14ac:dyDescent="0.3">
      <c r="C45" s="12"/>
      <c r="H45" s="13"/>
    </row>
    <row r="46" spans="2:8" ht="25.35" customHeight="1" thickBot="1" x14ac:dyDescent="0.35">
      <c r="B46" s="14"/>
      <c r="C46" s="104" t="s">
        <v>22</v>
      </c>
      <c r="D46" s="105" t="s">
        <v>23</v>
      </c>
      <c r="E46" s="105" t="s">
        <v>24</v>
      </c>
      <c r="F46" s="106" t="s">
        <v>8</v>
      </c>
      <c r="G46" s="105" t="s">
        <v>9</v>
      </c>
      <c r="H46" s="107" t="s">
        <v>10</v>
      </c>
    </row>
    <row r="47" spans="2:8" ht="19.95" customHeight="1" thickBot="1" x14ac:dyDescent="0.35">
      <c r="C47" s="15">
        <v>0</v>
      </c>
      <c r="D47" s="18">
        <v>0</v>
      </c>
      <c r="E47" s="18">
        <v>38</v>
      </c>
      <c r="F47" s="18">
        <v>38</v>
      </c>
      <c r="G47" s="18">
        <v>0</v>
      </c>
      <c r="H47" s="19">
        <v>38</v>
      </c>
    </row>
    <row r="48" spans="2:8" ht="13.05" customHeight="1" thickBot="1" x14ac:dyDescent="0.35"/>
    <row r="49" spans="3:8" ht="18.45" customHeight="1" thickBot="1" x14ac:dyDescent="0.35">
      <c r="C49" s="124" t="s">
        <v>154</v>
      </c>
      <c r="D49" s="125"/>
      <c r="E49" s="125"/>
      <c r="F49" s="125"/>
      <c r="G49" s="125"/>
      <c r="H49" s="126"/>
    </row>
    <row r="50" spans="3:8" ht="19.5" customHeight="1" thickBot="1" x14ac:dyDescent="0.35"/>
    <row r="51" spans="3:8" ht="18.45" customHeight="1" thickBot="1" x14ac:dyDescent="0.35">
      <c r="C51" s="124" t="s">
        <v>155</v>
      </c>
      <c r="D51" s="125"/>
      <c r="E51" s="125"/>
      <c r="F51" s="125"/>
      <c r="G51" s="125"/>
      <c r="H51" s="126"/>
    </row>
    <row r="52" spans="3:8" ht="19.5" customHeight="1" x14ac:dyDescent="0.3"/>
    <row r="53" spans="3:8" ht="12.45" customHeight="1" x14ac:dyDescent="0.3"/>
    <row r="54" spans="3:8" ht="12.45" customHeight="1" x14ac:dyDescent="0.3"/>
    <row r="55" spans="3:8" ht="12.45" customHeight="1" x14ac:dyDescent="0.3"/>
    <row r="56" spans="3:8" ht="12.45" customHeight="1" x14ac:dyDescent="0.3">
      <c r="C56" s="20"/>
      <c r="D56" s="20"/>
      <c r="E56" s="20"/>
      <c r="F56" s="20"/>
      <c r="G56" s="20"/>
      <c r="H56" s="20"/>
    </row>
    <row r="57" spans="3:8" ht="12.45" customHeight="1" x14ac:dyDescent="0.3"/>
    <row r="58" spans="3:8" ht="12.45" customHeight="1" x14ac:dyDescent="0.3"/>
  </sheetData>
  <mergeCells count="21">
    <mergeCell ref="D32:H32"/>
    <mergeCell ref="D23:H23"/>
    <mergeCell ref="D2:E2"/>
    <mergeCell ref="D3:E3"/>
    <mergeCell ref="C14:H14"/>
    <mergeCell ref="D16:H16"/>
    <mergeCell ref="D17:H17"/>
    <mergeCell ref="D6:H6"/>
    <mergeCell ref="D18:H18"/>
    <mergeCell ref="D25:H25"/>
    <mergeCell ref="D31:H31"/>
    <mergeCell ref="D30:H30"/>
    <mergeCell ref="D24:H24"/>
    <mergeCell ref="C49:H49"/>
    <mergeCell ref="C51:H51"/>
    <mergeCell ref="C39:H39"/>
    <mergeCell ref="D41:H41"/>
    <mergeCell ref="D42:H42"/>
    <mergeCell ref="D43:H43"/>
    <mergeCell ref="C44:E44"/>
    <mergeCell ref="F44:H44"/>
  </mergeCells>
  <printOptions horizontalCentered="1"/>
  <pageMargins left="0.7" right="0.7" top="0.75" bottom="0.75" header="0.3" footer="0.3"/>
  <pageSetup paperSize="9" fitToHeight="0"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3">
    <pageSetUpPr fitToPage="1"/>
  </sheetPr>
  <dimension ref="B2:H74"/>
  <sheetViews>
    <sheetView showGridLines="0" showRowColHeaders="0" topLeftCell="A51" workbookViewId="0">
      <selection activeCell="L64" sqref="L64"/>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584</v>
      </c>
      <c r="E3" s="132"/>
      <c r="F3" s="2"/>
    </row>
    <row r="4" spans="3:8" ht="13.05" customHeight="1" x14ac:dyDescent="0.3">
      <c r="C4" s="86" t="s">
        <v>4</v>
      </c>
      <c r="D4" s="1" t="s">
        <v>624</v>
      </c>
      <c r="E4" s="1"/>
      <c r="F4" s="2"/>
    </row>
    <row r="5" spans="3:8" ht="12.45" customHeight="1" x14ac:dyDescent="0.3"/>
    <row r="6" spans="3:8" ht="144.75" customHeight="1" x14ac:dyDescent="0.3">
      <c r="C6" s="101" t="s">
        <v>6</v>
      </c>
      <c r="D6" s="133" t="s">
        <v>625</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4360.4789999999994</v>
      </c>
      <c r="E9" s="3">
        <v>-11436</v>
      </c>
      <c r="F9" s="4">
        <v>-7075.5210000000006</v>
      </c>
      <c r="H9" s="5">
        <v>54.03</v>
      </c>
    </row>
    <row r="10" spans="3:8" ht="7.5" customHeight="1" x14ac:dyDescent="0.3">
      <c r="C10" s="88"/>
      <c r="F10" s="6"/>
      <c r="H10" s="7"/>
    </row>
    <row r="11" spans="3:8" ht="12.75" customHeight="1" thickBot="1" x14ac:dyDescent="0.35">
      <c r="C11" s="89" t="s">
        <v>13</v>
      </c>
      <c r="D11" s="8"/>
      <c r="E11" s="9"/>
      <c r="F11" s="10">
        <v>-547</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25</v>
      </c>
      <c r="E16" s="121"/>
      <c r="F16" s="121"/>
      <c r="G16" s="121"/>
      <c r="H16" s="139"/>
    </row>
    <row r="17" spans="2:8" ht="19.95" customHeight="1" thickBot="1" x14ac:dyDescent="0.35">
      <c r="C17" s="96" t="s">
        <v>18</v>
      </c>
      <c r="D17" s="117" t="s">
        <v>626</v>
      </c>
      <c r="E17" s="118"/>
      <c r="F17" s="118"/>
      <c r="G17" s="118"/>
      <c r="H17" s="119"/>
    </row>
    <row r="18" spans="2:8" ht="40.049999999999997" customHeight="1" thickBot="1" x14ac:dyDescent="0.35">
      <c r="C18" s="96" t="s">
        <v>20</v>
      </c>
      <c r="D18" s="117" t="s">
        <v>627</v>
      </c>
      <c r="E18" s="118"/>
      <c r="F18" s="118"/>
      <c r="G18" s="118"/>
      <c r="H18" s="119"/>
    </row>
    <row r="19" spans="2:8" ht="5.25" customHeight="1" x14ac:dyDescent="0.3">
      <c r="C19" s="12"/>
      <c r="H19" s="13"/>
    </row>
    <row r="20" spans="2:8" ht="25.35" customHeight="1" thickBot="1" x14ac:dyDescent="0.35">
      <c r="B20" s="14"/>
      <c r="C20" s="97" t="s">
        <v>22</v>
      </c>
      <c r="D20" s="98" t="s">
        <v>23</v>
      </c>
      <c r="E20" s="98" t="s">
        <v>24</v>
      </c>
      <c r="F20" s="99" t="s">
        <v>8</v>
      </c>
      <c r="G20" s="98" t="s">
        <v>9</v>
      </c>
      <c r="H20" s="100" t="s">
        <v>10</v>
      </c>
    </row>
    <row r="21" spans="2:8" ht="19.95" customHeight="1" thickBot="1" x14ac:dyDescent="0.35">
      <c r="C21" s="15">
        <v>54.03</v>
      </c>
      <c r="D21" s="16">
        <v>2207.029</v>
      </c>
      <c r="E21" s="16">
        <v>2153.4499999999998</v>
      </c>
      <c r="F21" s="16">
        <v>4360.4789999999994</v>
      </c>
      <c r="G21" s="16">
        <v>-11436</v>
      </c>
      <c r="H21" s="17">
        <v>-7075.5210000000006</v>
      </c>
    </row>
    <row r="22" spans="2:8" ht="12.45" customHeight="1" x14ac:dyDescent="0.3"/>
    <row r="23" spans="2:8" ht="12.45" customHeight="1" x14ac:dyDescent="0.3"/>
    <row r="24" spans="2:8" ht="8.25" customHeight="1" x14ac:dyDescent="0.3"/>
    <row r="25" spans="2:8" ht="18" customHeight="1" x14ac:dyDescent="0.3">
      <c r="C25" s="131" t="s">
        <v>58</v>
      </c>
      <c r="D25" s="131"/>
      <c r="E25" s="131"/>
      <c r="F25" s="131"/>
      <c r="G25" s="131"/>
      <c r="H25" s="131"/>
    </row>
    <row r="26" spans="2:8" ht="18.75" customHeight="1" thickBot="1" x14ac:dyDescent="0.35"/>
    <row r="27" spans="2:8" ht="19.95" customHeight="1" thickBot="1" x14ac:dyDescent="0.35">
      <c r="C27" s="102" t="s">
        <v>16</v>
      </c>
      <c r="D27" s="120" t="s">
        <v>59</v>
      </c>
      <c r="E27" s="121"/>
      <c r="F27" s="121"/>
      <c r="G27" s="121"/>
      <c r="H27" s="139"/>
    </row>
    <row r="28" spans="2:8" ht="19.95" customHeight="1" thickBot="1" x14ac:dyDescent="0.35">
      <c r="C28" s="103" t="s">
        <v>18</v>
      </c>
      <c r="D28" s="117" t="s">
        <v>63</v>
      </c>
      <c r="E28" s="118"/>
      <c r="F28" s="118"/>
      <c r="G28" s="118"/>
      <c r="H28" s="119"/>
    </row>
    <row r="29" spans="2:8" ht="19.95" customHeight="1" thickBot="1" x14ac:dyDescent="0.35">
      <c r="C29" s="103" t="s">
        <v>20</v>
      </c>
      <c r="D29" s="117" t="s">
        <v>628</v>
      </c>
      <c r="E29" s="118"/>
      <c r="F29" s="118"/>
      <c r="G29" s="118"/>
      <c r="H29" s="119"/>
    </row>
    <row r="30" spans="2:8" ht="12.45" customHeight="1" x14ac:dyDescent="0.3">
      <c r="C30" s="140"/>
      <c r="D30" s="141"/>
      <c r="E30" s="141"/>
      <c r="F30" s="142"/>
      <c r="G30" s="142"/>
      <c r="H30" s="143"/>
    </row>
    <row r="31" spans="2:8" ht="5.25" customHeight="1" x14ac:dyDescent="0.3">
      <c r="C31" s="12"/>
      <c r="H31" s="13"/>
    </row>
    <row r="32" spans="2:8" ht="25.35" customHeight="1" thickBot="1" x14ac:dyDescent="0.35">
      <c r="B32" s="14"/>
      <c r="C32" s="104" t="s">
        <v>22</v>
      </c>
      <c r="D32" s="105" t="s">
        <v>23</v>
      </c>
      <c r="E32" s="105" t="s">
        <v>24</v>
      </c>
      <c r="F32" s="106" t="s">
        <v>8</v>
      </c>
      <c r="G32" s="105" t="s">
        <v>9</v>
      </c>
      <c r="H32" s="107" t="s">
        <v>10</v>
      </c>
    </row>
    <row r="33" spans="2:8" ht="19.95" customHeight="1" thickBot="1" x14ac:dyDescent="0.35">
      <c r="C33" s="15">
        <v>0</v>
      </c>
      <c r="D33" s="18">
        <v>0</v>
      </c>
      <c r="E33" s="18">
        <v>260</v>
      </c>
      <c r="F33" s="18">
        <v>260</v>
      </c>
      <c r="G33" s="18">
        <v>0</v>
      </c>
      <c r="H33" s="19">
        <v>260</v>
      </c>
    </row>
    <row r="34" spans="2:8" ht="13.05" customHeight="1" thickBot="1" x14ac:dyDescent="0.35"/>
    <row r="35" spans="2:8" ht="19.95" customHeight="1" thickBot="1" x14ac:dyDescent="0.35">
      <c r="C35" s="102" t="s">
        <v>16</v>
      </c>
      <c r="D35" s="120" t="s">
        <v>62</v>
      </c>
      <c r="E35" s="121"/>
      <c r="F35" s="121"/>
      <c r="G35" s="121"/>
      <c r="H35" s="139"/>
    </row>
    <row r="36" spans="2:8" ht="19.95" customHeight="1" thickBot="1" x14ac:dyDescent="0.35">
      <c r="C36" s="103" t="s">
        <v>18</v>
      </c>
      <c r="D36" s="117" t="s">
        <v>63</v>
      </c>
      <c r="E36" s="118"/>
      <c r="F36" s="118"/>
      <c r="G36" s="118"/>
      <c r="H36" s="119"/>
    </row>
    <row r="37" spans="2:8" ht="19.95" customHeight="1" thickBot="1" x14ac:dyDescent="0.35">
      <c r="C37" s="103" t="s">
        <v>20</v>
      </c>
      <c r="D37" s="117" t="s">
        <v>629</v>
      </c>
      <c r="E37" s="118"/>
      <c r="F37" s="118"/>
      <c r="G37" s="118"/>
      <c r="H37" s="119"/>
    </row>
    <row r="38" spans="2:8" ht="12.45" customHeight="1" x14ac:dyDescent="0.3">
      <c r="C38" s="140"/>
      <c r="D38" s="141"/>
      <c r="E38" s="141"/>
      <c r="F38" s="142"/>
      <c r="G38" s="142"/>
      <c r="H38" s="143"/>
    </row>
    <row r="39" spans="2:8" ht="5.25" customHeight="1" x14ac:dyDescent="0.3">
      <c r="C39" s="12"/>
      <c r="H39" s="13"/>
    </row>
    <row r="40" spans="2:8" ht="25.35" customHeight="1" thickBot="1" x14ac:dyDescent="0.35">
      <c r="B40" s="14"/>
      <c r="C40" s="104" t="s">
        <v>22</v>
      </c>
      <c r="D40" s="105" t="s">
        <v>23</v>
      </c>
      <c r="E40" s="105" t="s">
        <v>24</v>
      </c>
      <c r="F40" s="106" t="s">
        <v>8</v>
      </c>
      <c r="G40" s="105" t="s">
        <v>9</v>
      </c>
      <c r="H40" s="107" t="s">
        <v>10</v>
      </c>
    </row>
    <row r="41" spans="2:8" ht="19.95" customHeight="1" thickBot="1" x14ac:dyDescent="0.35">
      <c r="C41" s="15"/>
      <c r="D41" s="18">
        <v>0</v>
      </c>
      <c r="E41" s="18">
        <v>60</v>
      </c>
      <c r="F41" s="18">
        <v>60</v>
      </c>
      <c r="G41" s="18">
        <v>0</v>
      </c>
      <c r="H41" s="19">
        <v>60</v>
      </c>
    </row>
    <row r="42" spans="2:8" ht="13.05" customHeight="1" thickBot="1" x14ac:dyDescent="0.35"/>
    <row r="43" spans="2:8" ht="19.95" customHeight="1" thickBot="1" x14ac:dyDescent="0.35">
      <c r="C43" s="102" t="s">
        <v>16</v>
      </c>
      <c r="D43" s="120" t="s">
        <v>65</v>
      </c>
      <c r="E43" s="121"/>
      <c r="F43" s="121"/>
      <c r="G43" s="121"/>
      <c r="H43" s="139"/>
    </row>
    <row r="44" spans="2:8" ht="19.95" customHeight="1" thickBot="1" x14ac:dyDescent="0.35">
      <c r="C44" s="103" t="s">
        <v>18</v>
      </c>
      <c r="D44" s="117" t="s">
        <v>63</v>
      </c>
      <c r="E44" s="118"/>
      <c r="F44" s="118"/>
      <c r="G44" s="118"/>
      <c r="H44" s="119"/>
    </row>
    <row r="45" spans="2:8" ht="19.95" customHeight="1" thickBot="1" x14ac:dyDescent="0.35">
      <c r="C45" s="103" t="s">
        <v>20</v>
      </c>
      <c r="D45" s="117" t="s">
        <v>630</v>
      </c>
      <c r="E45" s="118"/>
      <c r="F45" s="118"/>
      <c r="G45" s="118"/>
      <c r="H45" s="119"/>
    </row>
    <row r="46" spans="2:8" ht="12.45" customHeight="1" x14ac:dyDescent="0.3">
      <c r="C46" s="140"/>
      <c r="D46" s="141"/>
      <c r="E46" s="141"/>
      <c r="F46" s="142"/>
      <c r="G46" s="142"/>
      <c r="H46" s="143"/>
    </row>
    <row r="47" spans="2:8" ht="5.25" customHeight="1" x14ac:dyDescent="0.3">
      <c r="C47" s="12"/>
      <c r="H47" s="13"/>
    </row>
    <row r="48" spans="2:8" ht="25.35" customHeight="1" thickBot="1" x14ac:dyDescent="0.35">
      <c r="B48" s="14"/>
      <c r="C48" s="104" t="s">
        <v>22</v>
      </c>
      <c r="D48" s="105" t="s">
        <v>23</v>
      </c>
      <c r="E48" s="105" t="s">
        <v>24</v>
      </c>
      <c r="F48" s="106" t="s">
        <v>8</v>
      </c>
      <c r="G48" s="105" t="s">
        <v>9</v>
      </c>
      <c r="H48" s="107" t="s">
        <v>10</v>
      </c>
    </row>
    <row r="49" spans="2:8" ht="19.95" customHeight="1" thickBot="1" x14ac:dyDescent="0.35">
      <c r="C49" s="15"/>
      <c r="D49" s="18">
        <v>0</v>
      </c>
      <c r="E49" s="18">
        <v>30</v>
      </c>
      <c r="F49" s="18">
        <v>30</v>
      </c>
      <c r="G49" s="18">
        <v>0</v>
      </c>
      <c r="H49" s="19">
        <v>30</v>
      </c>
    </row>
    <row r="50" spans="2:8" ht="13.05" customHeight="1" thickBot="1" x14ac:dyDescent="0.35"/>
    <row r="51" spans="2:8" ht="18.45" customHeight="1" thickBot="1" x14ac:dyDescent="0.35">
      <c r="C51" s="124" t="s">
        <v>154</v>
      </c>
      <c r="D51" s="125"/>
      <c r="E51" s="125"/>
      <c r="F51" s="125"/>
      <c r="G51" s="125"/>
      <c r="H51" s="126"/>
    </row>
    <row r="52" spans="2:8" ht="19.5" customHeight="1" thickBot="1" x14ac:dyDescent="0.35"/>
    <row r="53" spans="2:8" ht="18.45" customHeight="1" thickBot="1" x14ac:dyDescent="0.35">
      <c r="C53" s="124" t="s">
        <v>88</v>
      </c>
      <c r="D53" s="125"/>
      <c r="E53" s="125"/>
      <c r="F53" s="125"/>
      <c r="G53" s="125"/>
      <c r="H53" s="126"/>
    </row>
    <row r="54" spans="2:8" ht="19.5" customHeight="1" thickBot="1" x14ac:dyDescent="0.35"/>
    <row r="55" spans="2:8" ht="19.95" customHeight="1" thickBot="1" x14ac:dyDescent="0.35">
      <c r="C55" s="111" t="s">
        <v>16</v>
      </c>
      <c r="D55" s="120" t="s">
        <v>89</v>
      </c>
      <c r="E55" s="121"/>
      <c r="F55" s="121"/>
      <c r="G55" s="121"/>
      <c r="H55" s="139"/>
    </row>
    <row r="56" spans="2:8" ht="19.95" customHeight="1" thickBot="1" x14ac:dyDescent="0.35">
      <c r="C56" s="112" t="s">
        <v>18</v>
      </c>
      <c r="D56" s="117" t="s">
        <v>631</v>
      </c>
      <c r="E56" s="118"/>
      <c r="F56" s="118"/>
      <c r="G56" s="118"/>
      <c r="H56" s="119"/>
    </row>
    <row r="57" spans="2:8" ht="100.05" customHeight="1" thickBot="1" x14ac:dyDescent="0.35">
      <c r="C57" s="112" t="s">
        <v>20</v>
      </c>
      <c r="D57" s="117" t="s">
        <v>1081</v>
      </c>
      <c r="E57" s="118"/>
      <c r="F57" s="118"/>
      <c r="G57" s="118"/>
      <c r="H57" s="119"/>
    </row>
    <row r="58" spans="2:8" ht="5.25" customHeight="1" x14ac:dyDescent="0.3">
      <c r="C58" s="12"/>
      <c r="H58" s="13"/>
    </row>
    <row r="59" spans="2:8" ht="25.35" customHeight="1" thickBot="1" x14ac:dyDescent="0.35">
      <c r="B59" s="14"/>
      <c r="C59" s="113" t="s">
        <v>22</v>
      </c>
      <c r="D59" s="114" t="s">
        <v>23</v>
      </c>
      <c r="E59" s="114" t="s">
        <v>24</v>
      </c>
      <c r="F59" s="115" t="s">
        <v>8</v>
      </c>
      <c r="G59" s="114" t="s">
        <v>9</v>
      </c>
      <c r="H59" s="116" t="s">
        <v>10</v>
      </c>
    </row>
    <row r="60" spans="2:8" ht="19.95" customHeight="1" thickBot="1" x14ac:dyDescent="0.35">
      <c r="C60" s="15">
        <v>0</v>
      </c>
      <c r="D60" s="16">
        <v>0</v>
      </c>
      <c r="E60" s="16">
        <v>0</v>
      </c>
      <c r="F60" s="16">
        <v>0</v>
      </c>
      <c r="G60" s="16">
        <v>-140</v>
      </c>
      <c r="H60" s="17">
        <v>-140</v>
      </c>
    </row>
    <row r="61" spans="2:8" ht="13.05" customHeight="1" thickBot="1" x14ac:dyDescent="0.35"/>
    <row r="62" spans="2:8" ht="19.95" customHeight="1" thickBot="1" x14ac:dyDescent="0.35">
      <c r="C62" s="111" t="s">
        <v>16</v>
      </c>
      <c r="D62" s="120" t="s">
        <v>132</v>
      </c>
      <c r="E62" s="121"/>
      <c r="F62" s="121"/>
      <c r="G62" s="121"/>
      <c r="H62" s="139"/>
    </row>
    <row r="63" spans="2:8" ht="19.95" customHeight="1" thickBot="1" x14ac:dyDescent="0.35">
      <c r="C63" s="112" t="s">
        <v>18</v>
      </c>
      <c r="D63" s="117" t="s">
        <v>632</v>
      </c>
      <c r="E63" s="118"/>
      <c r="F63" s="118"/>
      <c r="G63" s="118"/>
      <c r="H63" s="119"/>
    </row>
    <row r="64" spans="2:8" ht="60" customHeight="1" thickBot="1" x14ac:dyDescent="0.35">
      <c r="C64" s="112" t="s">
        <v>20</v>
      </c>
      <c r="D64" s="117" t="s">
        <v>1082</v>
      </c>
      <c r="E64" s="118"/>
      <c r="F64" s="118"/>
      <c r="G64" s="118"/>
      <c r="H64" s="119"/>
    </row>
    <row r="65" spans="2:8" ht="5.25" customHeight="1" x14ac:dyDescent="0.3">
      <c r="C65" s="12"/>
      <c r="H65" s="13"/>
    </row>
    <row r="66" spans="2:8" ht="25.35" customHeight="1" thickBot="1" x14ac:dyDescent="0.35">
      <c r="B66" s="14"/>
      <c r="C66" s="113" t="s">
        <v>22</v>
      </c>
      <c r="D66" s="114" t="s">
        <v>23</v>
      </c>
      <c r="E66" s="114" t="s">
        <v>24</v>
      </c>
      <c r="F66" s="115" t="s">
        <v>8</v>
      </c>
      <c r="G66" s="114" t="s">
        <v>9</v>
      </c>
      <c r="H66" s="116" t="s">
        <v>10</v>
      </c>
    </row>
    <row r="67" spans="2:8" ht="19.95" customHeight="1" thickBot="1" x14ac:dyDescent="0.35">
      <c r="C67" s="15">
        <v>0</v>
      </c>
      <c r="D67" s="16">
        <v>0</v>
      </c>
      <c r="E67" s="16">
        <v>0</v>
      </c>
      <c r="F67" s="16">
        <v>0</v>
      </c>
      <c r="G67" s="16">
        <v>-407</v>
      </c>
      <c r="H67" s="17">
        <v>-407</v>
      </c>
    </row>
    <row r="68" spans="2:8" ht="12.45" customHeight="1" x14ac:dyDescent="0.3"/>
    <row r="69" spans="2:8" ht="12.45" customHeight="1" x14ac:dyDescent="0.3"/>
    <row r="70" spans="2:8" ht="12.45" customHeight="1" x14ac:dyDescent="0.3"/>
    <row r="71" spans="2:8" ht="12.45" customHeight="1" x14ac:dyDescent="0.3"/>
    <row r="72" spans="2:8" ht="12.45" customHeight="1" x14ac:dyDescent="0.3">
      <c r="C72" s="20"/>
      <c r="D72" s="20"/>
      <c r="E72" s="20"/>
      <c r="F72" s="20"/>
      <c r="G72" s="20"/>
      <c r="H72" s="20"/>
    </row>
    <row r="73" spans="2:8" ht="12.45" customHeight="1" x14ac:dyDescent="0.3"/>
    <row r="74" spans="2:8" ht="12.45" customHeight="1" x14ac:dyDescent="0.3"/>
  </sheetData>
  <mergeCells count="31">
    <mergeCell ref="D17:H17"/>
    <mergeCell ref="D2:E2"/>
    <mergeCell ref="D3:E3"/>
    <mergeCell ref="D6:H6"/>
    <mergeCell ref="C14:H14"/>
    <mergeCell ref="D16:H16"/>
    <mergeCell ref="D43:H43"/>
    <mergeCell ref="D18:H18"/>
    <mergeCell ref="C25:H25"/>
    <mergeCell ref="D27:H27"/>
    <mergeCell ref="D28:H28"/>
    <mergeCell ref="D29:H29"/>
    <mergeCell ref="C30:E30"/>
    <mergeCell ref="F30:H30"/>
    <mergeCell ref="D35:H35"/>
    <mergeCell ref="D36:H36"/>
    <mergeCell ref="D37:H37"/>
    <mergeCell ref="C38:E38"/>
    <mergeCell ref="F38:H38"/>
    <mergeCell ref="D64:H64"/>
    <mergeCell ref="D44:H44"/>
    <mergeCell ref="D45:H45"/>
    <mergeCell ref="C46:E46"/>
    <mergeCell ref="F46:H46"/>
    <mergeCell ref="C51:H51"/>
    <mergeCell ref="C53:H53"/>
    <mergeCell ref="D55:H55"/>
    <mergeCell ref="D56:H56"/>
    <mergeCell ref="D57:H57"/>
    <mergeCell ref="D62:H62"/>
    <mergeCell ref="D63:H63"/>
  </mergeCells>
  <printOptions horizontalCentered="1"/>
  <pageMargins left="0.7" right="0.7" top="0.75" bottom="0.75" header="0.3" footer="0.3"/>
  <pageSetup paperSize="9" fitToHeight="0"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4">
    <pageSetUpPr fitToPage="1"/>
  </sheetPr>
  <dimension ref="B2:H35"/>
  <sheetViews>
    <sheetView showGridLines="0" showRowColHeaders="0" topLeftCell="A25" workbookViewId="0">
      <selection activeCell="C24" sqref="C24:H28"/>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584</v>
      </c>
      <c r="E3" s="132"/>
      <c r="F3" s="2"/>
    </row>
    <row r="4" spans="3:8" ht="13.05" customHeight="1" x14ac:dyDescent="0.3">
      <c r="C4" s="86" t="s">
        <v>4</v>
      </c>
      <c r="D4" s="1" t="s">
        <v>640</v>
      </c>
      <c r="E4" s="1"/>
      <c r="F4" s="2"/>
    </row>
    <row r="5" spans="3:8" ht="12.45" customHeight="1" x14ac:dyDescent="0.3"/>
    <row r="6" spans="3:8" ht="144.75" customHeight="1" x14ac:dyDescent="0.3">
      <c r="C6" s="101" t="s">
        <v>6</v>
      </c>
      <c r="D6" s="133" t="s">
        <v>641</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2919.453</v>
      </c>
      <c r="E9" s="3">
        <v>0</v>
      </c>
      <c r="F9" s="4">
        <v>2919.453</v>
      </c>
      <c r="H9" s="5">
        <v>66.19</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642</v>
      </c>
      <c r="E17" s="118"/>
      <c r="F17" s="118"/>
      <c r="G17" s="118"/>
      <c r="H17" s="119"/>
    </row>
    <row r="18" spans="2:8" ht="19.95" customHeight="1" thickBot="1" x14ac:dyDescent="0.35">
      <c r="C18" s="96" t="s">
        <v>20</v>
      </c>
      <c r="D18" s="117" t="s">
        <v>641</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66.19</v>
      </c>
      <c r="D21" s="16">
        <v>2680.9940000000001</v>
      </c>
      <c r="E21" s="16">
        <v>238.459</v>
      </c>
      <c r="F21" s="16">
        <v>2919.453</v>
      </c>
      <c r="G21" s="16">
        <v>0</v>
      </c>
      <c r="H21" s="17">
        <v>2919.453</v>
      </c>
    </row>
    <row r="22" spans="2:8" ht="12.45" customHeight="1" x14ac:dyDescent="0.3"/>
    <row r="23" spans="2:8" ht="12.45" customHeight="1" x14ac:dyDescent="0.3"/>
    <row r="24" spans="2:8" ht="18" customHeight="1" x14ac:dyDescent="0.3">
      <c r="C24" s="131" t="s">
        <v>255</v>
      </c>
      <c r="D24" s="131"/>
      <c r="E24" s="131"/>
      <c r="F24" s="131"/>
      <c r="G24" s="131"/>
      <c r="H24" s="131"/>
    </row>
    <row r="25" spans="2:8" ht="18.75" customHeight="1" thickBot="1" x14ac:dyDescent="0.35"/>
    <row r="26" spans="2:8" ht="18.45" customHeight="1" thickBot="1" x14ac:dyDescent="0.35">
      <c r="C26" s="124" t="s">
        <v>154</v>
      </c>
      <c r="D26" s="125"/>
      <c r="E26" s="125"/>
      <c r="F26" s="125"/>
      <c r="G26" s="125"/>
      <c r="H26" s="126"/>
    </row>
    <row r="27" spans="2:8" ht="19.5" customHeight="1" thickBot="1" x14ac:dyDescent="0.35"/>
    <row r="28" spans="2:8" ht="18.45" customHeight="1" thickBot="1" x14ac:dyDescent="0.35">
      <c r="C28" s="124" t="s">
        <v>155</v>
      </c>
      <c r="D28" s="125"/>
      <c r="E28" s="125"/>
      <c r="F28" s="125"/>
      <c r="G28" s="125"/>
      <c r="H28" s="126"/>
    </row>
    <row r="29" spans="2:8" ht="19.5" customHeight="1" x14ac:dyDescent="0.3"/>
    <row r="30" spans="2:8" ht="12.45" customHeight="1" x14ac:dyDescent="0.3"/>
    <row r="31" spans="2:8" ht="12.45" customHeight="1" x14ac:dyDescent="0.3"/>
    <row r="32" spans="2:8" ht="12.45" customHeight="1" x14ac:dyDescent="0.3"/>
    <row r="33" spans="3:8" ht="12.45" customHeight="1" x14ac:dyDescent="0.3">
      <c r="C33" s="20"/>
      <c r="D33" s="20"/>
      <c r="E33" s="20"/>
      <c r="F33" s="20"/>
      <c r="G33" s="20"/>
      <c r="H33" s="20"/>
    </row>
    <row r="34" spans="3:8" ht="12.45" customHeight="1" x14ac:dyDescent="0.3"/>
    <row r="35" spans="3:8" ht="12.45" customHeight="1" x14ac:dyDescent="0.3"/>
  </sheetData>
  <mergeCells count="10">
    <mergeCell ref="D18:H18"/>
    <mergeCell ref="C24:H24"/>
    <mergeCell ref="C26:H26"/>
    <mergeCell ref="C28:H28"/>
    <mergeCell ref="D2:E2"/>
    <mergeCell ref="D3:E3"/>
    <mergeCell ref="D6:H6"/>
    <mergeCell ref="C14:H14"/>
    <mergeCell ref="D16:H16"/>
    <mergeCell ref="D17:H17"/>
  </mergeCells>
  <printOptions horizontalCentered="1"/>
  <pageMargins left="0.7" right="0.7" top="0.75" bottom="0.75" header="0.3" footer="0.3"/>
  <pageSetup paperSize="9" fitToHeight="0"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95">
    <pageSetUpPr fitToPage="1"/>
  </sheetPr>
  <dimension ref="B2:H35"/>
  <sheetViews>
    <sheetView showGridLines="0" showRowColHeaders="0" topLeftCell="A28" workbookViewId="0">
      <selection activeCell="A2" sqref="A2:XFD5"/>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584</v>
      </c>
      <c r="E3" s="132"/>
      <c r="F3" s="2"/>
    </row>
    <row r="4" spans="3:8" ht="13.05" customHeight="1" x14ac:dyDescent="0.3">
      <c r="C4" s="86" t="s">
        <v>4</v>
      </c>
      <c r="D4" s="1" t="s">
        <v>770</v>
      </c>
      <c r="E4" s="1"/>
      <c r="F4" s="2"/>
    </row>
    <row r="5" spans="3:8" ht="12.45" customHeight="1" x14ac:dyDescent="0.3"/>
    <row r="6" spans="3:8" ht="144.75" customHeight="1" x14ac:dyDescent="0.3">
      <c r="C6" s="101" t="s">
        <v>6</v>
      </c>
      <c r="D6" s="133" t="s">
        <v>771</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3237.2</v>
      </c>
      <c r="E9" s="3">
        <v>-1876.1</v>
      </c>
      <c r="F9" s="4">
        <v>1361.1</v>
      </c>
      <c r="H9" s="5">
        <v>9.3000000000000007</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772</v>
      </c>
      <c r="E17" s="118"/>
      <c r="F17" s="118"/>
      <c r="G17" s="118"/>
      <c r="H17" s="119"/>
    </row>
    <row r="18" spans="2:8" ht="79.95" customHeight="1" thickBot="1" x14ac:dyDescent="0.35">
      <c r="C18" s="96" t="s">
        <v>20</v>
      </c>
      <c r="D18" s="117" t="s">
        <v>773</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9.3000000000000007</v>
      </c>
      <c r="D21" s="16">
        <v>535.70000000000005</v>
      </c>
      <c r="E21" s="16">
        <v>2701.5</v>
      </c>
      <c r="F21" s="16">
        <v>3237.2</v>
      </c>
      <c r="G21" s="16">
        <v>-1876.1</v>
      </c>
      <c r="H21" s="17">
        <v>1361.1</v>
      </c>
    </row>
    <row r="22" spans="2:8" ht="12.45" customHeight="1" x14ac:dyDescent="0.3"/>
    <row r="23" spans="2:8" ht="12.45" customHeight="1" x14ac:dyDescent="0.3"/>
    <row r="24" spans="2:8" ht="18" customHeight="1" x14ac:dyDescent="0.3">
      <c r="C24" s="131" t="s">
        <v>255</v>
      </c>
      <c r="D24" s="131"/>
      <c r="E24" s="131"/>
      <c r="F24" s="131"/>
      <c r="G24" s="131"/>
      <c r="H24" s="131"/>
    </row>
    <row r="25" spans="2:8" ht="18.75" customHeight="1" thickBot="1" x14ac:dyDescent="0.35"/>
    <row r="26" spans="2:8" ht="18.45" customHeight="1" thickBot="1" x14ac:dyDescent="0.35">
      <c r="C26" s="124" t="s">
        <v>154</v>
      </c>
      <c r="D26" s="125"/>
      <c r="E26" s="125"/>
      <c r="F26" s="125"/>
      <c r="G26" s="125"/>
      <c r="H26" s="126"/>
    </row>
    <row r="27" spans="2:8" ht="19.5" customHeight="1" thickBot="1" x14ac:dyDescent="0.35"/>
    <row r="28" spans="2:8" ht="18.45" customHeight="1" thickBot="1" x14ac:dyDescent="0.35">
      <c r="C28" s="124" t="s">
        <v>155</v>
      </c>
      <c r="D28" s="125"/>
      <c r="E28" s="125"/>
      <c r="F28" s="125"/>
      <c r="G28" s="125"/>
      <c r="H28" s="126"/>
    </row>
    <row r="29" spans="2:8" ht="19.5" customHeight="1" x14ac:dyDescent="0.3"/>
    <row r="30" spans="2:8" ht="12.45" customHeight="1" x14ac:dyDescent="0.3"/>
    <row r="31" spans="2:8" ht="12.45" customHeight="1" x14ac:dyDescent="0.3"/>
    <row r="32" spans="2:8" ht="12.45" customHeight="1" x14ac:dyDescent="0.3"/>
    <row r="33" spans="3:8" ht="12.45" customHeight="1" x14ac:dyDescent="0.3">
      <c r="C33" s="20"/>
      <c r="D33" s="20"/>
      <c r="E33" s="20"/>
      <c r="F33" s="20"/>
      <c r="G33" s="20"/>
      <c r="H33" s="20"/>
    </row>
    <row r="34" spans="3:8" ht="12.45" customHeight="1" x14ac:dyDescent="0.3"/>
    <row r="35" spans="3:8" ht="12.45" customHeight="1" x14ac:dyDescent="0.3"/>
  </sheetData>
  <mergeCells count="10">
    <mergeCell ref="D18:H18"/>
    <mergeCell ref="C24:H24"/>
    <mergeCell ref="C26:H26"/>
    <mergeCell ref="C28:H28"/>
    <mergeCell ref="D2:E2"/>
    <mergeCell ref="D3:E3"/>
    <mergeCell ref="D6:H6"/>
    <mergeCell ref="C14:H14"/>
    <mergeCell ref="D16:H16"/>
    <mergeCell ref="D17:H17"/>
  </mergeCells>
  <printOptions horizontalCentered="1"/>
  <pageMargins left="0.7" right="0.7" top="0.75" bottom="0.75" header="0.3" footer="0.3"/>
  <pageSetup paperSize="9" fitToHeight="0"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6">
    <pageSetUpPr fitToPage="1"/>
  </sheetPr>
  <dimension ref="B2:H51"/>
  <sheetViews>
    <sheetView showGridLines="0" showRowColHeaders="0" workbookViewId="0">
      <selection activeCell="C42" sqref="C42:H42"/>
    </sheetView>
  </sheetViews>
  <sheetFormatPr defaultRowHeight="14.4" x14ac:dyDescent="0.3"/>
  <cols>
    <col min="2" max="2" width="9.77734375" customWidth="1"/>
    <col min="3" max="3" width="26.44140625" customWidth="1"/>
    <col min="4" max="4" width="18" customWidth="1"/>
    <col min="5" max="6" width="16.77734375" customWidth="1"/>
    <col min="7" max="7" width="19.44140625" customWidth="1"/>
    <col min="8" max="8" width="19.77734375" customWidth="1"/>
    <col min="9" max="9" width="9.21875" customWidth="1"/>
  </cols>
  <sheetData>
    <row r="2" spans="3:8" ht="13.05" customHeight="1" x14ac:dyDescent="0.3">
      <c r="C2" s="86" t="s">
        <v>0</v>
      </c>
      <c r="D2" s="132" t="s">
        <v>224</v>
      </c>
      <c r="E2" s="132"/>
      <c r="F2" s="2"/>
    </row>
    <row r="3" spans="3:8" ht="13.05" customHeight="1" x14ac:dyDescent="0.3">
      <c r="C3" s="86" t="s">
        <v>2</v>
      </c>
      <c r="D3" s="132" t="s">
        <v>584</v>
      </c>
      <c r="E3" s="132"/>
      <c r="F3" s="2"/>
    </row>
    <row r="4" spans="3:8" ht="13.05" customHeight="1" x14ac:dyDescent="0.3">
      <c r="C4" s="86" t="s">
        <v>4</v>
      </c>
      <c r="D4" s="1" t="s">
        <v>619</v>
      </c>
      <c r="E4" s="1"/>
      <c r="F4" s="2"/>
    </row>
    <row r="5" spans="3:8" ht="12.45" customHeight="1" x14ac:dyDescent="0.3"/>
    <row r="6" spans="3:8" ht="144.75" customHeight="1" x14ac:dyDescent="0.3">
      <c r="C6" s="101" t="s">
        <v>6</v>
      </c>
      <c r="D6" s="133" t="s">
        <v>620</v>
      </c>
      <c r="E6" s="134"/>
      <c r="F6" s="134"/>
      <c r="G6" s="134"/>
      <c r="H6" s="135"/>
    </row>
    <row r="7" spans="3:8" ht="13.05" customHeight="1" thickBot="1" x14ac:dyDescent="0.35"/>
    <row r="8" spans="3:8" ht="25.95" customHeight="1" x14ac:dyDescent="0.3">
      <c r="C8" s="87"/>
      <c r="D8" s="90" t="s">
        <v>8</v>
      </c>
      <c r="E8" s="91" t="s">
        <v>9</v>
      </c>
      <c r="F8" s="92" t="s">
        <v>10</v>
      </c>
      <c r="G8" s="93"/>
      <c r="H8" s="94" t="s">
        <v>11</v>
      </c>
    </row>
    <row r="9" spans="3:8" ht="13.05" customHeight="1" x14ac:dyDescent="0.3">
      <c r="C9" s="88" t="s">
        <v>12</v>
      </c>
      <c r="D9" s="3">
        <v>39430.75</v>
      </c>
      <c r="E9" s="3">
        <v>-5439</v>
      </c>
      <c r="F9" s="4">
        <v>33991.75</v>
      </c>
      <c r="H9" s="5">
        <v>4.6100000000000003</v>
      </c>
    </row>
    <row r="10" spans="3:8" ht="7.5" customHeight="1" x14ac:dyDescent="0.3">
      <c r="C10" s="88"/>
      <c r="F10" s="6"/>
      <c r="H10" s="7"/>
    </row>
    <row r="11" spans="3:8" ht="12.75" customHeight="1" thickBot="1" x14ac:dyDescent="0.35">
      <c r="C11" s="89" t="s">
        <v>13</v>
      </c>
      <c r="D11" s="8"/>
      <c r="E11" s="9"/>
      <c r="F11" s="10">
        <v>0</v>
      </c>
      <c r="G11" s="9"/>
      <c r="H11" s="11">
        <v>0</v>
      </c>
    </row>
    <row r="12" spans="3:8" ht="6.75" customHeight="1" x14ac:dyDescent="0.3"/>
    <row r="13" spans="3:8" ht="13.05" customHeight="1" thickBot="1" x14ac:dyDescent="0.35">
      <c r="C13" t="s">
        <v>14</v>
      </c>
    </row>
    <row r="14" spans="3:8" ht="18.45" customHeight="1" thickBot="1" x14ac:dyDescent="0.35">
      <c r="C14" s="136" t="s">
        <v>15</v>
      </c>
      <c r="D14" s="137"/>
      <c r="E14" s="137"/>
      <c r="F14" s="137"/>
      <c r="G14" s="137"/>
      <c r="H14" s="138"/>
    </row>
    <row r="15" spans="3:8" ht="19.5" customHeight="1" thickBot="1" x14ac:dyDescent="0.35"/>
    <row r="16" spans="3:8" ht="19.95" customHeight="1" thickBot="1" x14ac:dyDescent="0.35">
      <c r="C16" s="95" t="s">
        <v>16</v>
      </c>
      <c r="D16" s="120" t="s">
        <v>17</v>
      </c>
      <c r="E16" s="121"/>
      <c r="F16" s="121"/>
      <c r="G16" s="121"/>
      <c r="H16" s="139"/>
    </row>
    <row r="17" spans="2:8" ht="19.95" customHeight="1" thickBot="1" x14ac:dyDescent="0.35">
      <c r="C17" s="96" t="s">
        <v>18</v>
      </c>
      <c r="D17" s="117" t="s">
        <v>621</v>
      </c>
      <c r="E17" s="118"/>
      <c r="F17" s="118"/>
      <c r="G17" s="118"/>
      <c r="H17" s="119"/>
    </row>
    <row r="18" spans="2:8" ht="120" customHeight="1" thickBot="1" x14ac:dyDescent="0.35">
      <c r="C18" s="96" t="s">
        <v>20</v>
      </c>
      <c r="D18" s="117" t="s">
        <v>622</v>
      </c>
      <c r="E18" s="118"/>
      <c r="F18" s="118"/>
      <c r="G18" s="118"/>
      <c r="H18" s="119"/>
    </row>
    <row r="19" spans="2:8" ht="5.25" customHeight="1" x14ac:dyDescent="0.3">
      <c r="C19" s="12"/>
      <c r="H19" s="13"/>
    </row>
    <row r="20" spans="2:8" ht="26.55" customHeight="1" thickBot="1" x14ac:dyDescent="0.35">
      <c r="B20" s="14"/>
      <c r="C20" s="97" t="s">
        <v>22</v>
      </c>
      <c r="D20" s="98" t="s">
        <v>23</v>
      </c>
      <c r="E20" s="98" t="s">
        <v>24</v>
      </c>
      <c r="F20" s="99" t="s">
        <v>8</v>
      </c>
      <c r="G20" s="98" t="s">
        <v>9</v>
      </c>
      <c r="H20" s="100" t="s">
        <v>10</v>
      </c>
    </row>
    <row r="21" spans="2:8" ht="19.95" customHeight="1" thickBot="1" x14ac:dyDescent="0.35">
      <c r="C21" s="15">
        <v>4.6100000000000003</v>
      </c>
      <c r="D21" s="16">
        <v>320.5</v>
      </c>
      <c r="E21" s="16">
        <v>64.25</v>
      </c>
      <c r="F21" s="16">
        <v>384.75</v>
      </c>
      <c r="G21" s="16">
        <v>0</v>
      </c>
      <c r="H21" s="17">
        <v>384.75</v>
      </c>
    </row>
    <row r="22" spans="2:8" ht="13.05" customHeight="1" thickBot="1" x14ac:dyDescent="0.35"/>
    <row r="23" spans="2:8" ht="19.95" customHeight="1" thickBot="1" x14ac:dyDescent="0.35">
      <c r="C23" s="95" t="s">
        <v>16</v>
      </c>
      <c r="D23" s="120" t="s">
        <v>25</v>
      </c>
      <c r="E23" s="121"/>
      <c r="F23" s="121"/>
      <c r="G23" s="121"/>
      <c r="H23" s="139"/>
    </row>
    <row r="24" spans="2:8" ht="19.95" customHeight="1" thickBot="1" x14ac:dyDescent="0.35">
      <c r="C24" s="96" t="s">
        <v>18</v>
      </c>
      <c r="D24" s="117" t="s">
        <v>623</v>
      </c>
      <c r="E24" s="118"/>
      <c r="F24" s="118"/>
      <c r="G24" s="118"/>
      <c r="H24" s="119"/>
    </row>
    <row r="25" spans="2:8" ht="120" customHeight="1" thickBot="1" x14ac:dyDescent="0.35">
      <c r="C25" s="96" t="s">
        <v>20</v>
      </c>
      <c r="D25" s="117" t="s">
        <v>622</v>
      </c>
      <c r="E25" s="118"/>
      <c r="F25" s="118"/>
      <c r="G25" s="118"/>
      <c r="H25" s="119"/>
    </row>
    <row r="26" spans="2:8" ht="5.25" customHeight="1" x14ac:dyDescent="0.3">
      <c r="C26" s="12"/>
      <c r="H26" s="13"/>
    </row>
    <row r="27" spans="2:8" ht="25.35" customHeight="1" thickBot="1" x14ac:dyDescent="0.35">
      <c r="B27" s="14"/>
      <c r="C27" s="97" t="s">
        <v>22</v>
      </c>
      <c r="D27" s="98" t="s">
        <v>23</v>
      </c>
      <c r="E27" s="98" t="s">
        <v>24</v>
      </c>
      <c r="F27" s="99" t="s">
        <v>8</v>
      </c>
      <c r="G27" s="98" t="s">
        <v>9</v>
      </c>
      <c r="H27" s="100" t="s">
        <v>10</v>
      </c>
    </row>
    <row r="28" spans="2:8" ht="19.95" customHeight="1" thickBot="1" x14ac:dyDescent="0.35">
      <c r="C28" s="15">
        <v>0</v>
      </c>
      <c r="D28" s="16">
        <v>0</v>
      </c>
      <c r="E28" s="16">
        <v>39046</v>
      </c>
      <c r="F28" s="16">
        <v>39046</v>
      </c>
      <c r="G28" s="16">
        <v>-5439</v>
      </c>
      <c r="H28" s="17">
        <v>33607</v>
      </c>
    </row>
    <row r="29" spans="2:8" ht="12.45" customHeight="1" x14ac:dyDescent="0.3"/>
    <row r="30" spans="2:8" ht="12.45" customHeight="1" x14ac:dyDescent="0.3"/>
    <row r="31" spans="2:8" ht="8.25" customHeight="1" x14ac:dyDescent="0.3"/>
    <row r="32" spans="2:8" ht="18" customHeight="1" x14ac:dyDescent="0.3">
      <c r="C32" s="131" t="s">
        <v>58</v>
      </c>
      <c r="D32" s="131"/>
      <c r="E32" s="131"/>
      <c r="F32" s="131"/>
      <c r="G32" s="131"/>
      <c r="H32" s="131"/>
    </row>
    <row r="33" spans="2:8" ht="18.75" customHeight="1" thickBot="1" x14ac:dyDescent="0.35"/>
    <row r="34" spans="2:8" ht="19.95" customHeight="1" thickBot="1" x14ac:dyDescent="0.35">
      <c r="C34" s="102" t="s">
        <v>16</v>
      </c>
      <c r="D34" s="120" t="s">
        <v>59</v>
      </c>
      <c r="E34" s="121"/>
      <c r="F34" s="121"/>
      <c r="G34" s="121"/>
      <c r="H34" s="139"/>
    </row>
    <row r="35" spans="2:8" ht="19.95" customHeight="1" thickBot="1" x14ac:dyDescent="0.35">
      <c r="C35" s="103" t="s">
        <v>18</v>
      </c>
      <c r="D35" s="117" t="s">
        <v>60</v>
      </c>
      <c r="E35" s="118"/>
      <c r="F35" s="118"/>
      <c r="G35" s="118"/>
      <c r="H35" s="119"/>
    </row>
    <row r="36" spans="2:8" ht="19.95" customHeight="1" thickBot="1" x14ac:dyDescent="0.35">
      <c r="C36" s="103" t="s">
        <v>20</v>
      </c>
      <c r="D36" s="117" t="s">
        <v>1083</v>
      </c>
      <c r="E36" s="118"/>
      <c r="F36" s="118"/>
      <c r="G36" s="118"/>
      <c r="H36" s="119"/>
    </row>
    <row r="37" spans="2:8" ht="12.45" customHeight="1" x14ac:dyDescent="0.3">
      <c r="C37" s="140"/>
      <c r="D37" s="141"/>
      <c r="E37" s="141"/>
      <c r="F37" s="142"/>
      <c r="G37" s="142"/>
      <c r="H37" s="143"/>
    </row>
    <row r="38" spans="2:8" ht="5.25" customHeight="1" x14ac:dyDescent="0.3">
      <c r="C38" s="12"/>
      <c r="H38" s="13"/>
    </row>
    <row r="39" spans="2:8" ht="25.35" customHeight="1" thickBot="1" x14ac:dyDescent="0.35">
      <c r="B39" s="14"/>
      <c r="C39" s="104" t="s">
        <v>22</v>
      </c>
      <c r="D39" s="105" t="s">
        <v>23</v>
      </c>
      <c r="E39" s="105" t="s">
        <v>24</v>
      </c>
      <c r="F39" s="106" t="s">
        <v>8</v>
      </c>
      <c r="G39" s="105" t="s">
        <v>9</v>
      </c>
      <c r="H39" s="107" t="s">
        <v>10</v>
      </c>
    </row>
    <row r="40" spans="2:8" ht="19.95" customHeight="1" thickBot="1" x14ac:dyDescent="0.35">
      <c r="C40" s="15">
        <v>0</v>
      </c>
      <c r="D40" s="18">
        <v>0</v>
      </c>
      <c r="E40" s="18">
        <v>796</v>
      </c>
      <c r="F40" s="18">
        <v>796</v>
      </c>
      <c r="G40" s="18">
        <v>0</v>
      </c>
      <c r="H40" s="19">
        <v>796</v>
      </c>
    </row>
    <row r="41" spans="2:8" ht="13.05" customHeight="1" thickBot="1" x14ac:dyDescent="0.35"/>
    <row r="42" spans="2:8" ht="18.45" customHeight="1" thickBot="1" x14ac:dyDescent="0.35">
      <c r="C42" s="124" t="s">
        <v>154</v>
      </c>
      <c r="D42" s="125"/>
      <c r="E42" s="125"/>
      <c r="F42" s="125"/>
      <c r="G42" s="125"/>
      <c r="H42" s="126"/>
    </row>
    <row r="43" spans="2:8" ht="19.5" customHeight="1" thickBot="1" x14ac:dyDescent="0.35"/>
    <row r="44" spans="2:8" ht="18.45" customHeight="1" thickBot="1" x14ac:dyDescent="0.35">
      <c r="C44" s="124" t="s">
        <v>155</v>
      </c>
      <c r="D44" s="125"/>
      <c r="E44" s="125"/>
      <c r="F44" s="125"/>
      <c r="G44" s="125"/>
      <c r="H44" s="126"/>
    </row>
    <row r="45" spans="2:8" ht="19.5" customHeight="1" x14ac:dyDescent="0.3"/>
    <row r="46" spans="2:8" ht="12.45" customHeight="1" x14ac:dyDescent="0.3"/>
    <row r="47" spans="2:8" ht="12.45" customHeight="1" x14ac:dyDescent="0.3"/>
    <row r="48" spans="2:8" ht="12.45" customHeight="1" x14ac:dyDescent="0.3"/>
    <row r="49" spans="3:8" ht="12.45" customHeight="1" x14ac:dyDescent="0.3">
      <c r="C49" s="20"/>
      <c r="D49" s="20"/>
      <c r="E49" s="20"/>
      <c r="F49" s="20"/>
      <c r="G49" s="20"/>
      <c r="H49" s="20"/>
    </row>
    <row r="50" spans="3:8" ht="12.45" customHeight="1" x14ac:dyDescent="0.3"/>
    <row r="51" spans="3:8" ht="12.45" customHeight="1" x14ac:dyDescent="0.3"/>
  </sheetData>
  <mergeCells count="18">
    <mergeCell ref="D17:H17"/>
    <mergeCell ref="D2:E2"/>
    <mergeCell ref="D3:E3"/>
    <mergeCell ref="D6:H6"/>
    <mergeCell ref="C14:H14"/>
    <mergeCell ref="D16:H16"/>
    <mergeCell ref="C44:H44"/>
    <mergeCell ref="D18:H18"/>
    <mergeCell ref="D23:H23"/>
    <mergeCell ref="D24:H24"/>
    <mergeCell ref="D25:H25"/>
    <mergeCell ref="C32:H32"/>
    <mergeCell ref="D34:H34"/>
    <mergeCell ref="D35:H35"/>
    <mergeCell ref="D36:H36"/>
    <mergeCell ref="C37:E37"/>
    <mergeCell ref="F37:H37"/>
    <mergeCell ref="C42:H42"/>
  </mergeCells>
  <printOptions horizontalCentered="1"/>
  <pageMargins left="0.7" right="0.7"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184</vt:i4>
      </vt:variant>
    </vt:vector>
  </HeadingPairs>
  <TitlesOfParts>
    <vt:vector size="278" baseType="lpstr">
      <vt:lpstr>Sheet1</vt:lpstr>
      <vt:lpstr>Front</vt:lpstr>
      <vt:lpstr>User Guide</vt:lpstr>
      <vt:lpstr>ACCESS, MH &amp; WELLBEING (Divisio</vt:lpstr>
      <vt:lpstr>ADULTS FUTURE OPTIONS (Division</vt:lpstr>
      <vt:lpstr>CHIEF SOCIAL WORKER (Division)</vt:lpstr>
      <vt:lpstr>COMMISSIONING AND PARTNERSHIPS </vt:lpstr>
      <vt:lpstr>GOVERNANCE &amp; FINANCIAL INCL'N (</vt:lpstr>
      <vt:lpstr>L&amp;AW (LONG TERM SUPPORT) (Divis</vt:lpstr>
      <vt:lpstr>L&amp;AW (SHORT TERM SUPPORT) (Divi</vt:lpstr>
      <vt:lpstr>MANAGEMENT TEAM (Division)</vt:lpstr>
      <vt:lpstr>PARTNERSHIP FUNDING (Division)</vt:lpstr>
      <vt:lpstr>SUPPORTING VULNERABLE PEOPLE (D</vt:lpstr>
      <vt:lpstr>BEREAVEMENT SERVICES (Division)</vt:lpstr>
      <vt:lpstr>BUSINESS IMPROVEMENT (Division)</vt:lpstr>
      <vt:lpstr>COMMUNITIES MANAGEMENT (Divisio</vt:lpstr>
      <vt:lpstr>COMMUNITIES PREVENTION (Divisio</vt:lpstr>
      <vt:lpstr>COMMUNITY SAFETY (Division)</vt:lpstr>
      <vt:lpstr>CORONER &amp; MEDICO LEGAL (Divisio</vt:lpstr>
      <vt:lpstr>DIRECTOR PL&amp;L (Division)</vt:lpstr>
      <vt:lpstr>LIBRARIES, ARCHIVES &amp; INFORMAT </vt:lpstr>
      <vt:lpstr>PARKS AND COUNTRYSIDE (Division</vt:lpstr>
      <vt:lpstr>PUBLIC HEALTH (Division)</vt:lpstr>
      <vt:lpstr>SPORTS LEISURE AND EVENTS TEAM </vt:lpstr>
      <vt:lpstr>VOLUNTARY SECTOR (Division)</vt:lpstr>
      <vt:lpstr>YOUTH SERVICES (Division)</vt:lpstr>
      <vt:lpstr>BUSINESS DEVELOPMENT &amp; FUND MA </vt:lpstr>
      <vt:lpstr>CULTURE, TOURISM &amp; EVENTS (Divi</vt:lpstr>
      <vt:lpstr>DIRECTOR OF ECON DEV &amp; CULTURE </vt:lpstr>
      <vt:lpstr>ECONOMY &amp; BUSINESS SUPPORT (Div</vt:lpstr>
      <vt:lpstr>EMPLOYMENT &amp; SKILLS (Division)</vt:lpstr>
      <vt:lpstr>FAMILY &amp; COMMUNITY LEARNING (Di</vt:lpstr>
      <vt:lpstr>14-24 PARTNERSHIP (Division)</vt:lpstr>
      <vt:lpstr>ACCESS &amp; INCLUSION (Division)</vt:lpstr>
      <vt:lpstr>BUSINESS STRATEGY OP BUDGETS (D</vt:lpstr>
      <vt:lpstr>C&amp;F BUSINESS SUPPORT (Division)</vt:lpstr>
      <vt:lpstr>CENTRAL MANAGEMENT (Division)</vt:lpstr>
      <vt:lpstr>CHILDRENS DISABILITIES SERVICE </vt:lpstr>
      <vt:lpstr>CHILDREN'S PUBLIC HEALTH (Divis</vt:lpstr>
      <vt:lpstr>CHILDREN'S RESIDENTIAL HOMES (D</vt:lpstr>
      <vt:lpstr>CHILDRENS SNR MANAGEMENT (Divis</vt:lpstr>
      <vt:lpstr>COMMISSIONING MANAGEMENT (Divis</vt:lpstr>
      <vt:lpstr>CYP PROVIDER SERVICES (Division</vt:lpstr>
      <vt:lpstr>EARLY HELP &amp; PREVENTION (Divisi</vt:lpstr>
      <vt:lpstr>EDUCATION &amp; SKILLS BUS SUPP (Di</vt:lpstr>
      <vt:lpstr>EMTAS (Division)</vt:lpstr>
      <vt:lpstr>FIELDWORK SERVICES (Division)</vt:lpstr>
      <vt:lpstr>PLACEMENTS (Division)</vt:lpstr>
      <vt:lpstr>PORTFOLIO WIDE BUDGETS (Divisio</vt:lpstr>
      <vt:lpstr>PREVENTION &amp; EARLY INTERVENTN (</vt:lpstr>
      <vt:lpstr>QAIS (Division)</vt:lpstr>
      <vt:lpstr>SCHOOL BUDGETS (Division)</vt:lpstr>
      <vt:lpstr>SCHOOLS AND LEARNING (Division)</vt:lpstr>
      <vt:lpstr>SEN (Division)</vt:lpstr>
      <vt:lpstr>CENTRAL COSTS (Service)</vt:lpstr>
      <vt:lpstr>CONTRACT REBATES &amp; DISCOUNTS (S</vt:lpstr>
      <vt:lpstr>DIGITAL INNOVATION &amp; ICT (Servi</vt:lpstr>
      <vt:lpstr>FINANCE &amp; COMMERCIAL SERVICES (</vt:lpstr>
      <vt:lpstr>GENERAL COUNSEL (Service)</vt:lpstr>
      <vt:lpstr>HOUSING BENEFIT (Service)</vt:lpstr>
      <vt:lpstr>PEOPLE &amp; CULTURE (Service)</vt:lpstr>
      <vt:lpstr>POLICY &amp; DEMOCRATIC ENGAGEMENT </vt:lpstr>
      <vt:lpstr>TRANSFORMATION SERVICE (Service</vt:lpstr>
      <vt:lpstr>BUSINESS PLANNING - GEN (Divisi</vt:lpstr>
      <vt:lpstr>CITYWIDE HOUSING SERVICE - GEN </vt:lpstr>
      <vt:lpstr>HOUSING GROWTH - GEN (Division)</vt:lpstr>
      <vt:lpstr>N-HOODS INT &amp; TENANT SUPP-GEN (</vt:lpstr>
      <vt:lpstr>CUSTOMER SERVICES (Division)</vt:lpstr>
      <vt:lpstr>FACILITIES MANAGEMENT (Division</vt:lpstr>
      <vt:lpstr>LOCAL AREA COMMITTEES (Division</vt:lpstr>
      <vt:lpstr>PROPERTY (Division)</vt:lpstr>
      <vt:lpstr>PUBLIC HEALTH - DPH (Division)</vt:lpstr>
      <vt:lpstr>TRANSPORT (Division)</vt:lpstr>
      <vt:lpstr>CITY SUSTAINABILITY (Division)</vt:lpstr>
      <vt:lpstr>CAPITAL DELIVERY SERVICE (Divis</vt:lpstr>
      <vt:lpstr>CLEAN AIR ZONE (Division)</vt:lpstr>
      <vt:lpstr>DIR OF PLANNING INVEST &amp; SUS (D</vt:lpstr>
      <vt:lpstr>DIRECTOR OF REGEN AND DEVELOPM </vt:lpstr>
      <vt:lpstr>PLANNING SERVICES (Division)</vt:lpstr>
      <vt:lpstr>PRECEPTS AND LEVIES (Division)</vt:lpstr>
      <vt:lpstr>PROPERTY REGENERATION (Division</vt:lpstr>
      <vt:lpstr>TRANSPORT &amp; INFRASTRUCTURE (Div</vt:lpstr>
      <vt:lpstr>CITY CENTRE MANAGEMENT (Divisio</vt:lpstr>
      <vt:lpstr>COST OF LIVING HUB (Division)</vt:lpstr>
      <vt:lpstr>DIRECTOR OF STREETSCENE AND RE </vt:lpstr>
      <vt:lpstr>EMERGENCY PLANNING (Division)</vt:lpstr>
      <vt:lpstr>ENVIRONMENTAL REGULATIONS (Divi</vt:lpstr>
      <vt:lpstr>HIGHWAY MAINTENANCE DIVISION (D</vt:lpstr>
      <vt:lpstr>HIGHWAYS CONTRACT (Division)</vt:lpstr>
      <vt:lpstr>LICENSING (Division)</vt:lpstr>
      <vt:lpstr>PARKING SERVICES (Division)</vt:lpstr>
      <vt:lpstr>PLACE HUB (Division)</vt:lpstr>
      <vt:lpstr>SHEFFIELD CITY MARKETS (Divisio</vt:lpstr>
      <vt:lpstr>WASTE MANAGEMENT (Division)</vt:lpstr>
      <vt:lpstr>Front!Front</vt:lpstr>
      <vt:lpstr>'14-24 PARTNERSHIP (Division)'!Print_Area</vt:lpstr>
      <vt:lpstr>'ACCESS &amp; INCLUSION (Division)'!Print_Area</vt:lpstr>
      <vt:lpstr>'ACCESS, MH &amp; WELLBEING (Divisio'!Print_Area</vt:lpstr>
      <vt:lpstr>'ADULTS FUTURE OPTIONS (Division'!Print_Area</vt:lpstr>
      <vt:lpstr>'BEREAVEMENT SERVICES (Division)'!Print_Area</vt:lpstr>
      <vt:lpstr>'BUSINESS DEVELOPMENT &amp; FUND MA '!Print_Area</vt:lpstr>
      <vt:lpstr>'BUSINESS IMPROVEMENT (Division)'!Print_Area</vt:lpstr>
      <vt:lpstr>'BUSINESS PLANNING - GEN (Divisi'!Print_Area</vt:lpstr>
      <vt:lpstr>'BUSINESS STRATEGY OP BUDGETS (D'!Print_Area</vt:lpstr>
      <vt:lpstr>'C&amp;F BUSINESS SUPPORT (Division)'!Print_Area</vt:lpstr>
      <vt:lpstr>'CAPITAL DELIVERY SERVICE (Divis'!Print_Area</vt:lpstr>
      <vt:lpstr>'CENTRAL COSTS (Service)'!Print_Area</vt:lpstr>
      <vt:lpstr>'CENTRAL MANAGEMENT (Division)'!Print_Area</vt:lpstr>
      <vt:lpstr>'CHIEF SOCIAL WORKER (Division)'!Print_Area</vt:lpstr>
      <vt:lpstr>'CHILDRENS DISABILITIES SERVICE '!Print_Area</vt:lpstr>
      <vt:lpstr>'CHILDREN''S PUBLIC HEALTH (Divis'!Print_Area</vt:lpstr>
      <vt:lpstr>'CHILDREN''S RESIDENTIAL HOMES (D'!Print_Area</vt:lpstr>
      <vt:lpstr>'CHILDRENS SNR MANAGEMENT (Divis'!Print_Area</vt:lpstr>
      <vt:lpstr>'CITY CENTRE MANAGEMENT (Divisio'!Print_Area</vt:lpstr>
      <vt:lpstr>'CITY SUSTAINABILITY (Division)'!Print_Area</vt:lpstr>
      <vt:lpstr>'CITYWIDE HOUSING SERVICE - GEN '!Print_Area</vt:lpstr>
      <vt:lpstr>'CLEAN AIR ZONE (Division)'!Print_Area</vt:lpstr>
      <vt:lpstr>'COMMISSIONING AND PARTNERSHIPS '!Print_Area</vt:lpstr>
      <vt:lpstr>'COMMISSIONING MANAGEMENT (Divis'!Print_Area</vt:lpstr>
      <vt:lpstr>'COMMUNITIES MANAGEMENT (Divisio'!Print_Area</vt:lpstr>
      <vt:lpstr>'COMMUNITIES PREVENTION (Divisio'!Print_Area</vt:lpstr>
      <vt:lpstr>'COMMUNITY SAFETY (Division)'!Print_Area</vt:lpstr>
      <vt:lpstr>'CONTRACT REBATES &amp; DISCOUNTS (S'!Print_Area</vt:lpstr>
      <vt:lpstr>'CORONER &amp; MEDICO LEGAL (Divisio'!Print_Area</vt:lpstr>
      <vt:lpstr>'COST OF LIVING HUB (Division)'!Print_Area</vt:lpstr>
      <vt:lpstr>'CULTURE, TOURISM &amp; EVENTS (Divi'!Print_Area</vt:lpstr>
      <vt:lpstr>'CUSTOMER SERVICES (Division)'!Print_Area</vt:lpstr>
      <vt:lpstr>'CYP PROVIDER SERVICES (Division'!Print_Area</vt:lpstr>
      <vt:lpstr>'DIGITAL INNOVATION &amp; ICT (Servi'!Print_Area</vt:lpstr>
      <vt:lpstr>'DIR OF PLANNING INVEST &amp; SUS (D'!Print_Area</vt:lpstr>
      <vt:lpstr>'DIRECTOR OF ECON DEV &amp; CULTURE '!Print_Area</vt:lpstr>
      <vt:lpstr>'DIRECTOR OF REGEN AND DEVELOPM '!Print_Area</vt:lpstr>
      <vt:lpstr>'DIRECTOR OF STREETSCENE AND RE '!Print_Area</vt:lpstr>
      <vt:lpstr>'DIRECTOR PL&amp;L (Division)'!Print_Area</vt:lpstr>
      <vt:lpstr>'EARLY HELP &amp; PREVENTION (Divisi'!Print_Area</vt:lpstr>
      <vt:lpstr>'ECONOMY &amp; BUSINESS SUPPORT (Div'!Print_Area</vt:lpstr>
      <vt:lpstr>'EDUCATION &amp; SKILLS BUS SUPP (Di'!Print_Area</vt:lpstr>
      <vt:lpstr>'EMERGENCY PLANNING (Division)'!Print_Area</vt:lpstr>
      <vt:lpstr>'EMPLOYMENT &amp; SKILLS (Division)'!Print_Area</vt:lpstr>
      <vt:lpstr>'EMTAS (Division)'!Print_Area</vt:lpstr>
      <vt:lpstr>'ENVIRONMENTAL REGULATIONS (Divi'!Print_Area</vt:lpstr>
      <vt:lpstr>'FACILITIES MANAGEMENT (Division'!Print_Area</vt:lpstr>
      <vt:lpstr>'FAMILY &amp; COMMUNITY LEARNING (Di'!Print_Area</vt:lpstr>
      <vt:lpstr>'FIELDWORK SERVICES (Division)'!Print_Area</vt:lpstr>
      <vt:lpstr>'FINANCE &amp; COMMERCIAL SERVICES ('!Print_Area</vt:lpstr>
      <vt:lpstr>'GENERAL COUNSEL (Service)'!Print_Area</vt:lpstr>
      <vt:lpstr>'GOVERNANCE &amp; FINANCIAL INCL''N ('!Print_Area</vt:lpstr>
      <vt:lpstr>'HIGHWAY MAINTENANCE DIVISION (D'!Print_Area</vt:lpstr>
      <vt:lpstr>'HIGHWAYS CONTRACT (Division)'!Print_Area</vt:lpstr>
      <vt:lpstr>'HOUSING BENEFIT (Service)'!Print_Area</vt:lpstr>
      <vt:lpstr>'HOUSING GROWTH - GEN (Division)'!Print_Area</vt:lpstr>
      <vt:lpstr>'L&amp;AW (LONG TERM SUPPORT) (Divis'!Print_Area</vt:lpstr>
      <vt:lpstr>'L&amp;AW (SHORT TERM SUPPORT) (Divi'!Print_Area</vt:lpstr>
      <vt:lpstr>'LIBRARIES, ARCHIVES &amp; INFORMAT '!Print_Area</vt:lpstr>
      <vt:lpstr>'LICENSING (Division)'!Print_Area</vt:lpstr>
      <vt:lpstr>'LOCAL AREA COMMITTEES (Division'!Print_Area</vt:lpstr>
      <vt:lpstr>'MANAGEMENT TEAM (Division)'!Print_Area</vt:lpstr>
      <vt:lpstr>'N-HOODS INT &amp; TENANT SUPP-GEN ('!Print_Area</vt:lpstr>
      <vt:lpstr>'PARKING SERVICES (Division)'!Print_Area</vt:lpstr>
      <vt:lpstr>'PARKS AND COUNTRYSIDE (Division'!Print_Area</vt:lpstr>
      <vt:lpstr>'PARTNERSHIP FUNDING (Division)'!Print_Area</vt:lpstr>
      <vt:lpstr>'PEOPLE &amp; CULTURE (Service)'!Print_Area</vt:lpstr>
      <vt:lpstr>'PLACE HUB (Division)'!Print_Area</vt:lpstr>
      <vt:lpstr>'PLACEMENTS (Division)'!Print_Area</vt:lpstr>
      <vt:lpstr>'PLANNING SERVICES (Division)'!Print_Area</vt:lpstr>
      <vt:lpstr>'POLICY &amp; DEMOCRATIC ENGAGEMENT '!Print_Area</vt:lpstr>
      <vt:lpstr>'PORTFOLIO WIDE BUDGETS (Divisio'!Print_Area</vt:lpstr>
      <vt:lpstr>'PRECEPTS AND LEVIES (Division)'!Print_Area</vt:lpstr>
      <vt:lpstr>'PREVENTION &amp; EARLY INTERVENTN ('!Print_Area</vt:lpstr>
      <vt:lpstr>'PROPERTY (Division)'!Print_Area</vt:lpstr>
      <vt:lpstr>'PROPERTY REGENERATION (Division'!Print_Area</vt:lpstr>
      <vt:lpstr>'PUBLIC HEALTH - DPH (Division)'!Print_Area</vt:lpstr>
      <vt:lpstr>'PUBLIC HEALTH (Division)'!Print_Area</vt:lpstr>
      <vt:lpstr>'QAIS (Division)'!Print_Area</vt:lpstr>
      <vt:lpstr>'SCHOOL BUDGETS (Division)'!Print_Area</vt:lpstr>
      <vt:lpstr>'SCHOOLS AND LEARNING (Division)'!Print_Area</vt:lpstr>
      <vt:lpstr>'SEN (Division)'!Print_Area</vt:lpstr>
      <vt:lpstr>'SHEFFIELD CITY MARKETS (Divisio'!Print_Area</vt:lpstr>
      <vt:lpstr>'SPORTS LEISURE AND EVENTS TEAM '!Print_Area</vt:lpstr>
      <vt:lpstr>'SUPPORTING VULNERABLE PEOPLE (D'!Print_Area</vt:lpstr>
      <vt:lpstr>'TRANSFORMATION SERVICE (Service'!Print_Area</vt:lpstr>
      <vt:lpstr>'TRANSPORT &amp; INFRASTRUCTURE (Div'!Print_Area</vt:lpstr>
      <vt:lpstr>'TRANSPORT (Division)'!Print_Area</vt:lpstr>
      <vt:lpstr>'User Guide'!Print_Area</vt:lpstr>
      <vt:lpstr>'VOLUNTARY SECTOR (Division)'!Print_Area</vt:lpstr>
      <vt:lpstr>'WASTE MANAGEMENT (Division)'!Print_Area</vt:lpstr>
      <vt:lpstr>'YOUTH SERVICES (Division)'!Print_Area</vt:lpstr>
      <vt:lpstr>'14-24 PARTNERSHIP (Division)'!Print_Titles</vt:lpstr>
      <vt:lpstr>'ACCESS &amp; INCLUSION (Division)'!Print_Titles</vt:lpstr>
      <vt:lpstr>'ACCESS, MH &amp; WELLBEING (Divisio'!Print_Titles</vt:lpstr>
      <vt:lpstr>'ADULTS FUTURE OPTIONS (Division'!Print_Titles</vt:lpstr>
      <vt:lpstr>'BEREAVEMENT SERVICES (Division)'!Print_Titles</vt:lpstr>
      <vt:lpstr>'BUSINESS DEVELOPMENT &amp; FUND MA '!Print_Titles</vt:lpstr>
      <vt:lpstr>'BUSINESS IMPROVEMENT (Division)'!Print_Titles</vt:lpstr>
      <vt:lpstr>'BUSINESS PLANNING - GEN (Divisi'!Print_Titles</vt:lpstr>
      <vt:lpstr>'BUSINESS STRATEGY OP BUDGETS (D'!Print_Titles</vt:lpstr>
      <vt:lpstr>'C&amp;F BUSINESS SUPPORT (Division)'!Print_Titles</vt:lpstr>
      <vt:lpstr>'CAPITAL DELIVERY SERVICE (Divis'!Print_Titles</vt:lpstr>
      <vt:lpstr>'CENTRAL COSTS (Service)'!Print_Titles</vt:lpstr>
      <vt:lpstr>'CENTRAL MANAGEMENT (Division)'!Print_Titles</vt:lpstr>
      <vt:lpstr>'CHIEF SOCIAL WORKER (Division)'!Print_Titles</vt:lpstr>
      <vt:lpstr>'CHILDRENS DISABILITIES SERVICE '!Print_Titles</vt:lpstr>
      <vt:lpstr>'CHILDREN''S PUBLIC HEALTH (Divis'!Print_Titles</vt:lpstr>
      <vt:lpstr>'CHILDREN''S RESIDENTIAL HOMES (D'!Print_Titles</vt:lpstr>
      <vt:lpstr>'CHILDRENS SNR MANAGEMENT (Divis'!Print_Titles</vt:lpstr>
      <vt:lpstr>'CITY CENTRE MANAGEMENT (Divisio'!Print_Titles</vt:lpstr>
      <vt:lpstr>'CITY SUSTAINABILITY (Division)'!Print_Titles</vt:lpstr>
      <vt:lpstr>'CITYWIDE HOUSING SERVICE - GEN '!Print_Titles</vt:lpstr>
      <vt:lpstr>'CLEAN AIR ZONE (Division)'!Print_Titles</vt:lpstr>
      <vt:lpstr>'COMMISSIONING AND PARTNERSHIPS '!Print_Titles</vt:lpstr>
      <vt:lpstr>'COMMISSIONING MANAGEMENT (Divis'!Print_Titles</vt:lpstr>
      <vt:lpstr>'COMMUNITIES MANAGEMENT (Divisio'!Print_Titles</vt:lpstr>
      <vt:lpstr>'COMMUNITIES PREVENTION (Divisio'!Print_Titles</vt:lpstr>
      <vt:lpstr>'COMMUNITY SAFETY (Division)'!Print_Titles</vt:lpstr>
      <vt:lpstr>'CONTRACT REBATES &amp; DISCOUNTS (S'!Print_Titles</vt:lpstr>
      <vt:lpstr>'CORONER &amp; MEDICO LEGAL (Divisio'!Print_Titles</vt:lpstr>
      <vt:lpstr>'COST OF LIVING HUB (Division)'!Print_Titles</vt:lpstr>
      <vt:lpstr>'CULTURE, TOURISM &amp; EVENTS (Divi'!Print_Titles</vt:lpstr>
      <vt:lpstr>'CUSTOMER SERVICES (Division)'!Print_Titles</vt:lpstr>
      <vt:lpstr>'CYP PROVIDER SERVICES (Division'!Print_Titles</vt:lpstr>
      <vt:lpstr>'DIGITAL INNOVATION &amp; ICT (Servi'!Print_Titles</vt:lpstr>
      <vt:lpstr>'DIR OF PLANNING INVEST &amp; SUS (D'!Print_Titles</vt:lpstr>
      <vt:lpstr>'DIRECTOR OF ECON DEV &amp; CULTURE '!Print_Titles</vt:lpstr>
      <vt:lpstr>'DIRECTOR OF REGEN AND DEVELOPM '!Print_Titles</vt:lpstr>
      <vt:lpstr>'DIRECTOR OF STREETSCENE AND RE '!Print_Titles</vt:lpstr>
      <vt:lpstr>'DIRECTOR PL&amp;L (Division)'!Print_Titles</vt:lpstr>
      <vt:lpstr>'EARLY HELP &amp; PREVENTION (Divisi'!Print_Titles</vt:lpstr>
      <vt:lpstr>'ECONOMY &amp; BUSINESS SUPPORT (Div'!Print_Titles</vt:lpstr>
      <vt:lpstr>'EDUCATION &amp; SKILLS BUS SUPP (Di'!Print_Titles</vt:lpstr>
      <vt:lpstr>'EMERGENCY PLANNING (Division)'!Print_Titles</vt:lpstr>
      <vt:lpstr>'EMPLOYMENT &amp; SKILLS (Division)'!Print_Titles</vt:lpstr>
      <vt:lpstr>'EMTAS (Division)'!Print_Titles</vt:lpstr>
      <vt:lpstr>'ENVIRONMENTAL REGULATIONS (Divi'!Print_Titles</vt:lpstr>
      <vt:lpstr>'FACILITIES MANAGEMENT (Division'!Print_Titles</vt:lpstr>
      <vt:lpstr>'FAMILY &amp; COMMUNITY LEARNING (Di'!Print_Titles</vt:lpstr>
      <vt:lpstr>'FIELDWORK SERVICES (Division)'!Print_Titles</vt:lpstr>
      <vt:lpstr>'FINANCE &amp; COMMERCIAL SERVICES ('!Print_Titles</vt:lpstr>
      <vt:lpstr>'GENERAL COUNSEL (Service)'!Print_Titles</vt:lpstr>
      <vt:lpstr>'GOVERNANCE &amp; FINANCIAL INCL''N ('!Print_Titles</vt:lpstr>
      <vt:lpstr>'HIGHWAY MAINTENANCE DIVISION (D'!Print_Titles</vt:lpstr>
      <vt:lpstr>'HIGHWAYS CONTRACT (Division)'!Print_Titles</vt:lpstr>
      <vt:lpstr>'HOUSING BENEFIT (Service)'!Print_Titles</vt:lpstr>
      <vt:lpstr>'HOUSING GROWTH - GEN (Division)'!Print_Titles</vt:lpstr>
      <vt:lpstr>'L&amp;AW (LONG TERM SUPPORT) (Divis'!Print_Titles</vt:lpstr>
      <vt:lpstr>'L&amp;AW (SHORT TERM SUPPORT) (Divi'!Print_Titles</vt:lpstr>
      <vt:lpstr>'LIBRARIES, ARCHIVES &amp; INFORMAT '!Print_Titles</vt:lpstr>
      <vt:lpstr>'LICENSING (Division)'!Print_Titles</vt:lpstr>
      <vt:lpstr>'LOCAL AREA COMMITTEES (Division'!Print_Titles</vt:lpstr>
      <vt:lpstr>'MANAGEMENT TEAM (Division)'!Print_Titles</vt:lpstr>
      <vt:lpstr>'N-HOODS INT &amp; TENANT SUPP-GEN ('!Print_Titles</vt:lpstr>
      <vt:lpstr>'PARKING SERVICES (Division)'!Print_Titles</vt:lpstr>
      <vt:lpstr>'PARKS AND COUNTRYSIDE (Division'!Print_Titles</vt:lpstr>
      <vt:lpstr>'PARTNERSHIP FUNDING (Division)'!Print_Titles</vt:lpstr>
      <vt:lpstr>'PEOPLE &amp; CULTURE (Service)'!Print_Titles</vt:lpstr>
      <vt:lpstr>'PLACE HUB (Division)'!Print_Titles</vt:lpstr>
      <vt:lpstr>'PLACEMENTS (Division)'!Print_Titles</vt:lpstr>
      <vt:lpstr>'PLANNING SERVICES (Division)'!Print_Titles</vt:lpstr>
      <vt:lpstr>'POLICY &amp; DEMOCRATIC ENGAGEMENT '!Print_Titles</vt:lpstr>
      <vt:lpstr>'PORTFOLIO WIDE BUDGETS (Divisio'!Print_Titles</vt:lpstr>
      <vt:lpstr>'PRECEPTS AND LEVIES (Division)'!Print_Titles</vt:lpstr>
      <vt:lpstr>'PREVENTION &amp; EARLY INTERVENTN ('!Print_Titles</vt:lpstr>
      <vt:lpstr>'PROPERTY (Division)'!Print_Titles</vt:lpstr>
      <vt:lpstr>'PROPERTY REGENERATION (Division'!Print_Titles</vt:lpstr>
      <vt:lpstr>'PUBLIC HEALTH - DPH (Division)'!Print_Titles</vt:lpstr>
      <vt:lpstr>'PUBLIC HEALTH (Division)'!Print_Titles</vt:lpstr>
      <vt:lpstr>'QAIS (Division)'!Print_Titles</vt:lpstr>
      <vt:lpstr>'SCHOOL BUDGETS (Division)'!Print_Titles</vt:lpstr>
      <vt:lpstr>'SCHOOLS AND LEARNING (Division)'!Print_Titles</vt:lpstr>
      <vt:lpstr>'SEN (Division)'!Print_Titles</vt:lpstr>
      <vt:lpstr>'SHEFFIELD CITY MARKETS (Divisio'!Print_Titles</vt:lpstr>
      <vt:lpstr>'SPORTS LEISURE AND EVENTS TEAM '!Print_Titles</vt:lpstr>
      <vt:lpstr>'SUPPORTING VULNERABLE PEOPLE (D'!Print_Titles</vt:lpstr>
      <vt:lpstr>'TRANSFORMATION SERVICE (Service'!Print_Titles</vt:lpstr>
      <vt:lpstr>'TRANSPORT &amp; INFRASTRUCTURE (Div'!Print_Titles</vt:lpstr>
      <vt:lpstr>'TRANSPORT (Division)'!Print_Titles</vt:lpstr>
      <vt:lpstr>'VOLUNTARY SECTOR (Division)'!Print_Titles</vt:lpstr>
      <vt:lpstr>'WASTE MANAGEMENT (Division)'!Print_Titles</vt:lpstr>
      <vt:lpstr>'YOUTH SERVICES (Division)'!Print_Titles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General Fund Implementation Plans 2025-26</dc:title>
  <dc:creator>Sarah Dowling</dc:creator>
  <cp:lastModifiedBy>Rebecca Pugh</cp:lastModifiedBy>
  <dcterms:created xsi:type="dcterms:W3CDTF">2025-01-27T18:26:27Z</dcterms:created>
  <dcterms:modified xsi:type="dcterms:W3CDTF">2025-02-12T11:30:47Z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588358-c3f1-4695-a290-e2f70d15689d_Enabled">
    <vt:lpwstr>true</vt:lpwstr>
  </property>
  <property fmtid="{D5CDD505-2E9C-101B-9397-08002B2CF9AE}" pid="3" name="MSIP_Label_c8588358-c3f1-4695-a290-e2f70d15689d_SetDate">
    <vt:lpwstr>2025-01-27T19:15:26Z</vt:lpwstr>
  </property>
  <property fmtid="{D5CDD505-2E9C-101B-9397-08002B2CF9AE}" pid="4" name="MSIP_Label_c8588358-c3f1-4695-a290-e2f70d15689d_Method">
    <vt:lpwstr>Privileged</vt:lpwstr>
  </property>
  <property fmtid="{D5CDD505-2E9C-101B-9397-08002B2CF9AE}" pid="5" name="MSIP_Label_c8588358-c3f1-4695-a290-e2f70d15689d_Name">
    <vt:lpwstr>Official – General</vt:lpwstr>
  </property>
  <property fmtid="{D5CDD505-2E9C-101B-9397-08002B2CF9AE}" pid="6" name="MSIP_Label_c8588358-c3f1-4695-a290-e2f70d15689d_SiteId">
    <vt:lpwstr>a1ba59b9-7204-48d8-a360-7770245ad4a9</vt:lpwstr>
  </property>
  <property fmtid="{D5CDD505-2E9C-101B-9397-08002B2CF9AE}" pid="7" name="MSIP_Label_c8588358-c3f1-4695-a290-e2f70d15689d_ActionId">
    <vt:lpwstr>4a024a38-7003-47ab-a7da-4ffd2da9dabd</vt:lpwstr>
  </property>
  <property fmtid="{D5CDD505-2E9C-101B-9397-08002B2CF9AE}" pid="8" name="MSIP_Label_c8588358-c3f1-4695-a290-e2f70d15689d_ContentBits">
    <vt:lpwstr>0</vt:lpwstr>
  </property>
</Properties>
</file>