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YPD\Business Strategy\Budget Support\2023 24\Contingency\Growth\Schools Forum\Website Upload\"/>
    </mc:Choice>
  </mc:AlternateContent>
  <xr:revisionPtr revIDLastSave="0" documentId="8_{73DD141C-F421-4309-8471-EFE51B1DF864}" xr6:coauthVersionLast="47" xr6:coauthVersionMax="47" xr10:uidLastSave="{00000000-0000-0000-0000-000000000000}"/>
  <bookViews>
    <workbookView xWindow="-110" yWindow="-110" windowWidth="19420" windowHeight="10420" xr2:uid="{5F667E3E-7B28-4D23-A55C-6D514252B517}"/>
  </bookViews>
  <sheets>
    <sheet name="School Forum Approved" sheetId="3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D29" i="3"/>
  <c r="D30" i="3" s="1"/>
  <c r="C23" i="3"/>
  <c r="D22" i="3"/>
  <c r="D23" i="3" s="1"/>
  <c r="D20" i="3"/>
  <c r="C14" i="3"/>
  <c r="D6" i="3"/>
  <c r="D12" i="3" s="1"/>
  <c r="D8" i="3" l="1"/>
  <c r="D14" i="3" s="1"/>
  <c r="D34" i="3" s="1"/>
  <c r="D37" i="3" s="1"/>
</calcChain>
</file>

<file path=xl/sharedStrings.xml><?xml version="1.0" encoding="utf-8"?>
<sst xmlns="http://schemas.openxmlformats.org/spreadsheetml/2006/main" count="30" uniqueCount="27">
  <si>
    <t xml:space="preserve">Planned Growth 2023-2024 </t>
  </si>
  <si>
    <t>Approved primary school expansions</t>
  </si>
  <si>
    <t>2023/24</t>
  </si>
  <si>
    <t>Primary AWPU</t>
  </si>
  <si>
    <t>DfE</t>
  </si>
  <si>
    <t>School Name</t>
  </si>
  <si>
    <t>places</t>
  </si>
  <si>
    <t>Oasis Don Valley</t>
  </si>
  <si>
    <t>Planning Area (proposed expansions)</t>
  </si>
  <si>
    <t>Junior growth funding</t>
  </si>
  <si>
    <t>Approved secondary school expansions</t>
  </si>
  <si>
    <t>Sec KS3 AWPU</t>
  </si>
  <si>
    <t xml:space="preserve">DfE </t>
  </si>
  <si>
    <t>School name</t>
  </si>
  <si>
    <t>Temporary 4.5 FE contingency (2022)</t>
  </si>
  <si>
    <t>Total Secondary</t>
  </si>
  <si>
    <t>Additional Items to be Funded</t>
  </si>
  <si>
    <t> Astrea - Post Opening/Diseconomies</t>
  </si>
  <si>
    <t>King Ecgbert Expansion Support Sept 23 opening</t>
  </si>
  <si>
    <t>Sheffield Park &amp; Springs Recruitment Sept 23 opening</t>
  </si>
  <si>
    <t>Total New School Expenditure</t>
  </si>
  <si>
    <t>Earmarked for in-year ad-hoc growth</t>
  </si>
  <si>
    <t>TOTAL Planned Growth 2023-24 Expenditure</t>
  </si>
  <si>
    <t>Transfer to Falling Rolls Fund - use c/f from 22-23</t>
  </si>
  <si>
    <t>DSG Schools Block Growth Fund</t>
  </si>
  <si>
    <t>Total Balance Growth Funding 2023-24</t>
  </si>
  <si>
    <t>Agreed by Sheffield School Forum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</si>
</sst>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5"/>
      <color rgb="FFFF0000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/>
    </xf>
    <xf numFmtId="0" fontId="7" fillId="2" borderId="0" xfId="0" applyFont="1" applyFill="1"/>
    <xf numFmtId="3" fontId="7" fillId="2" borderId="0" xfId="1" applyNumberFormat="1" applyFont="1" applyFill="1" applyBorder="1"/>
    <xf numFmtId="3" fontId="2" fillId="0" borderId="0" xfId="0" applyNumberFormat="1" applyFont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164" fontId="0" fillId="0" borderId="0" xfId="0" applyNumberFormat="1"/>
    <xf numFmtId="0" fontId="10" fillId="0" borderId="0" xfId="0" applyFont="1"/>
    <xf numFmtId="0" fontId="11" fillId="0" borderId="0" xfId="0" applyFont="1" applyAlignment="1">
      <alignment horizontal="left" vertical="center"/>
    </xf>
    <xf numFmtId="44" fontId="0" fillId="0" borderId="0" xfId="2" applyFont="1" applyFill="1" applyBorder="1" applyAlignment="1">
      <alignment horizontal="right"/>
    </xf>
    <xf numFmtId="3" fontId="7" fillId="2" borderId="0" xfId="0" applyNumberFormat="1" applyFont="1" applyFill="1"/>
    <xf numFmtId="0" fontId="6" fillId="2" borderId="0" xfId="0" applyFont="1" applyFill="1"/>
    <xf numFmtId="0" fontId="0" fillId="2" borderId="0" xfId="0" applyFill="1"/>
    <xf numFmtId="3" fontId="6" fillId="2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3" fillId="0" borderId="0" xfId="0" applyFont="1"/>
    <xf numFmtId="3" fontId="13" fillId="0" borderId="0" xfId="0" applyNumberFormat="1" applyFont="1"/>
    <xf numFmtId="0" fontId="3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YPD\Budgets\BDS\2023-24\Schools%20Block\Budget\Sumbud23.xlsm" TargetMode="External"/><Relationship Id="rId1" Type="http://schemas.openxmlformats.org/officeDocument/2006/relationships/externalLinkPath" Target="/CYPD/Budgets/BDS/2023-24/Schools%20Block/Budget/Sumbud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YPD\Budgets\BDS\2023-24\Baselines\dedicated-schools-grant_2023-to-2024_published-16-12-2022.xlsx" TargetMode="External"/><Relationship Id="rId1" Type="http://schemas.openxmlformats.org/officeDocument/2006/relationships/externalLinkPath" Target="/CYPD/Budgets/BDS/2023-24/Baselines/dedicated-schools-grant_2023-to-2024_published-16-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meline"/>
      <sheetName val="Schedule - to do"/>
      <sheetName val="Localities"/>
      <sheetName val="APT Data Source"/>
      <sheetName val="Schools List"/>
      <sheetName val="DSG2324"/>
      <sheetName val="DSG 23-24"/>
      <sheetName val="DSG"/>
      <sheetName val="Oct22 Census"/>
      <sheetName val="Pupils"/>
      <sheetName val="Growth New Sch"/>
      <sheetName val="IR 2023"/>
      <sheetName val="Impact"/>
      <sheetName val="New Del"/>
      <sheetName val="Add Deleg"/>
      <sheetName val="23-24 NFF Actuals"/>
      <sheetName val="Factor Range"/>
      <sheetName val="AWPU Fund"/>
      <sheetName val="AWPU"/>
      <sheetName val="DataSource"/>
      <sheetName val="Attain"/>
      <sheetName val="EAL"/>
      <sheetName val="Mobility"/>
      <sheetName val="Split Site"/>
      <sheetName val="Floor"/>
      <sheetName val="A4 Floor"/>
      <sheetName val="MFG NFF"/>
      <sheetName val="Sparsity"/>
      <sheetName val="Min Fund"/>
      <sheetName val="MFG-Gains A4"/>
      <sheetName val="Supp Gr"/>
      <sheetName val="Dash"/>
      <sheetName val="Budget"/>
      <sheetName val="Balancing Sheet"/>
      <sheetName val="FSM"/>
      <sheetName val="IDACI"/>
      <sheetName val="MFG"/>
      <sheetName val="NFF Rates"/>
      <sheetName val="NFF Rates to Use"/>
      <sheetName val="Budget Share"/>
      <sheetName val="Schls Forum"/>
      <sheetName val="MSAG Est."/>
      <sheetName val="A4 Sheet"/>
      <sheetName val="pro-forma check"/>
      <sheetName val="Multiplier Summary"/>
      <sheetName val="£pu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D14">
            <v>3462.8685792877927</v>
          </cell>
          <cell r="E14">
            <v>4785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1">
          <cell r="D51">
            <v>425455551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on_2023_to_2024"/>
      <sheetName val="Allocations_summary"/>
      <sheetName val="Schools Block £pup ranking"/>
      <sheetName val="Forum Tables etc"/>
      <sheetName val="Schools_block_and_CSSB"/>
      <sheetName val="High_needs_block"/>
      <sheetName val="High_needs_deductions"/>
      <sheetName val="Early_years_block"/>
    </sheetNames>
    <sheetDataSet>
      <sheetData sheetId="0"/>
      <sheetData sheetId="1"/>
      <sheetData sheetId="2"/>
      <sheetData sheetId="3"/>
      <sheetData sheetId="4">
        <row r="63">
          <cell r="I63">
            <v>2951713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AE36-BCF6-4575-A58D-54244F53D636}">
  <dimension ref="A1:I74"/>
  <sheetViews>
    <sheetView tabSelected="1" workbookViewId="0">
      <selection activeCell="F11" sqref="F11"/>
    </sheetView>
  </sheetViews>
  <sheetFormatPr defaultRowHeight="14.5" x14ac:dyDescent="0.35"/>
  <cols>
    <col min="2" max="2" width="52.1796875" bestFit="1" customWidth="1"/>
    <col min="3" max="3" width="9.54296875" bestFit="1" customWidth="1"/>
    <col min="4" max="4" width="16.453125" style="17" bestFit="1" customWidth="1"/>
    <col min="5" max="5" width="11.81640625" bestFit="1" customWidth="1"/>
    <col min="6" max="6" width="19" bestFit="1" customWidth="1"/>
    <col min="7" max="7" width="10.54296875" bestFit="1" customWidth="1"/>
    <col min="8" max="8" width="9.81640625" bestFit="1" customWidth="1"/>
    <col min="11" max="11" width="10.453125" bestFit="1" customWidth="1"/>
  </cols>
  <sheetData>
    <row r="1" spans="1:9" ht="21.75" customHeight="1" x14ac:dyDescent="0.5">
      <c r="A1" s="36" t="s">
        <v>0</v>
      </c>
      <c r="B1" s="36"/>
      <c r="C1" s="36"/>
      <c r="D1" s="36"/>
      <c r="I1" s="1"/>
    </row>
    <row r="2" spans="1:9" ht="21.75" customHeight="1" x14ac:dyDescent="0.5">
      <c r="A2" s="36" t="s">
        <v>26</v>
      </c>
      <c r="B2" s="36"/>
      <c r="C2" s="36"/>
      <c r="D2" s="36"/>
    </row>
    <row r="3" spans="1:9" ht="21.75" customHeight="1" x14ac:dyDescent="0.5">
      <c r="A3" s="2"/>
      <c r="B3" s="3"/>
      <c r="C3" s="3"/>
      <c r="D3" s="4"/>
    </row>
    <row r="4" spans="1:9" ht="18" x14ac:dyDescent="0.4">
      <c r="A4" s="5" t="s">
        <v>1</v>
      </c>
      <c r="C4" s="6"/>
      <c r="D4" s="7"/>
    </row>
    <row r="5" spans="1:9" ht="15" thickBot="1" x14ac:dyDescent="0.4">
      <c r="B5" s="8"/>
      <c r="C5" s="9" t="s">
        <v>2</v>
      </c>
      <c r="D5" s="10" t="s">
        <v>3</v>
      </c>
    </row>
    <row r="6" spans="1:9" ht="15" thickBot="1" x14ac:dyDescent="0.4">
      <c r="A6" s="9" t="s">
        <v>4</v>
      </c>
      <c r="B6" s="8" t="s">
        <v>5</v>
      </c>
      <c r="C6" s="9" t="s">
        <v>6</v>
      </c>
      <c r="D6" s="11">
        <f>'[1]AWPU Fund'!$D$14</f>
        <v>3462.8685792877927</v>
      </c>
    </row>
    <row r="7" spans="1:9" x14ac:dyDescent="0.35">
      <c r="A7" s="9"/>
      <c r="B7" s="8"/>
      <c r="C7" s="9"/>
      <c r="D7" s="12"/>
    </row>
    <row r="8" spans="1:9" x14ac:dyDescent="0.35">
      <c r="A8" s="13"/>
      <c r="B8" s="6" t="s">
        <v>7</v>
      </c>
      <c r="C8" s="6">
        <v>10</v>
      </c>
      <c r="D8" s="7">
        <f t="shared" ref="D8:D12" si="0">C8*$D$6/12*7</f>
        <v>20200.066712512125</v>
      </c>
    </row>
    <row r="9" spans="1:9" x14ac:dyDescent="0.35">
      <c r="A9" s="6"/>
      <c r="B9" s="6"/>
      <c r="C9" s="6"/>
      <c r="D9" s="7"/>
    </row>
    <row r="10" spans="1:9" x14ac:dyDescent="0.35">
      <c r="A10" s="6"/>
      <c r="B10" s="6"/>
      <c r="C10" s="6"/>
      <c r="D10" s="7"/>
    </row>
    <row r="11" spans="1:9" x14ac:dyDescent="0.35">
      <c r="A11" s="6"/>
      <c r="B11" s="8" t="s">
        <v>8</v>
      </c>
      <c r="C11" s="6"/>
      <c r="D11" s="7"/>
    </row>
    <row r="12" spans="1:9" x14ac:dyDescent="0.35">
      <c r="A12" s="6"/>
      <c r="B12" s="6" t="s">
        <v>9</v>
      </c>
      <c r="C12" s="6"/>
      <c r="D12" s="7">
        <f t="shared" si="0"/>
        <v>0</v>
      </c>
    </row>
    <row r="13" spans="1:9" ht="14.5" customHeight="1" x14ac:dyDescent="0.35">
      <c r="A13" s="6"/>
      <c r="B13" s="6"/>
      <c r="C13" s="6"/>
      <c r="D13" s="7"/>
    </row>
    <row r="14" spans="1:9" x14ac:dyDescent="0.35">
      <c r="A14" s="14"/>
      <c r="B14" s="14"/>
      <c r="C14" s="14">
        <f>SUM(C8:C12)</f>
        <v>10</v>
      </c>
      <c r="D14" s="15">
        <f>SUM(D8:D12)</f>
        <v>20200.066712512125</v>
      </c>
      <c r="E14" s="16"/>
      <c r="H14" s="17"/>
    </row>
    <row r="15" spans="1:9" ht="7.5" customHeight="1" x14ac:dyDescent="0.35">
      <c r="A15" s="6"/>
      <c r="C15" s="18"/>
    </row>
    <row r="16" spans="1:9" ht="18" customHeight="1" x14ac:dyDescent="0.35">
      <c r="A16" s="6"/>
      <c r="D16"/>
      <c r="F16" s="18"/>
    </row>
    <row r="17" spans="1:9" ht="18" customHeight="1" x14ac:dyDescent="0.4">
      <c r="A17" s="5" t="s">
        <v>10</v>
      </c>
      <c r="C17" s="19"/>
      <c r="D17" s="20"/>
    </row>
    <row r="18" spans="1:9" ht="18" customHeight="1" x14ac:dyDescent="0.4">
      <c r="A18" s="5"/>
      <c r="C18" s="19"/>
      <c r="D18" s="20"/>
    </row>
    <row r="19" spans="1:9" ht="18" thickBot="1" x14ac:dyDescent="0.4">
      <c r="A19" s="6"/>
      <c r="B19" s="19"/>
      <c r="C19" s="9" t="s">
        <v>2</v>
      </c>
      <c r="D19" s="10" t="s">
        <v>11</v>
      </c>
    </row>
    <row r="20" spans="1:9" ht="15" thickBot="1" x14ac:dyDescent="0.4">
      <c r="A20" s="9" t="s">
        <v>12</v>
      </c>
      <c r="B20" s="8" t="s">
        <v>13</v>
      </c>
      <c r="C20" s="9" t="s">
        <v>6</v>
      </c>
      <c r="D20" s="11">
        <f>'[1]AWPU Fund'!$E$14</f>
        <v>4785</v>
      </c>
    </row>
    <row r="21" spans="1:9" x14ac:dyDescent="0.35">
      <c r="B21" s="8" t="s">
        <v>8</v>
      </c>
      <c r="C21" s="6"/>
      <c r="D21" s="7"/>
    </row>
    <row r="22" spans="1:9" x14ac:dyDescent="0.35">
      <c r="B22" s="6" t="s">
        <v>14</v>
      </c>
      <c r="C22" s="6">
        <v>450</v>
      </c>
      <c r="D22" s="7">
        <f>C22*$D$20/12*7</f>
        <v>1256062.5</v>
      </c>
    </row>
    <row r="23" spans="1:9" x14ac:dyDescent="0.35">
      <c r="A23" s="14"/>
      <c r="B23" s="14" t="s">
        <v>15</v>
      </c>
      <c r="C23" s="14">
        <f>SUM(C21:C22)</f>
        <v>450</v>
      </c>
      <c r="D23" s="15">
        <f>SUM(D21:D22)</f>
        <v>1256062.5</v>
      </c>
      <c r="E23" s="16"/>
      <c r="H23" s="17"/>
      <c r="I23" s="21"/>
    </row>
    <row r="24" spans="1:9" ht="7.5" customHeight="1" x14ac:dyDescent="0.35">
      <c r="B24" s="8"/>
      <c r="C24" s="18"/>
      <c r="D24" s="18"/>
      <c r="E24" s="16"/>
      <c r="H24" s="17"/>
      <c r="I24" s="21"/>
    </row>
    <row r="25" spans="1:9" ht="7.5" customHeight="1" x14ac:dyDescent="0.35">
      <c r="F25" s="18"/>
    </row>
    <row r="26" spans="1:9" x14ac:dyDescent="0.35">
      <c r="B26" s="22" t="s">
        <v>16</v>
      </c>
      <c r="C26" s="6"/>
      <c r="D26" s="7"/>
      <c r="F26" s="22"/>
    </row>
    <row r="27" spans="1:9" x14ac:dyDescent="0.35">
      <c r="B27" s="23" t="s">
        <v>17</v>
      </c>
      <c r="C27" s="24"/>
      <c r="D27" s="7">
        <v>15000</v>
      </c>
      <c r="F27" s="23"/>
    </row>
    <row r="28" spans="1:9" x14ac:dyDescent="0.35">
      <c r="B28" s="23" t="s">
        <v>18</v>
      </c>
      <c r="C28" s="24"/>
      <c r="D28" s="7">
        <v>150000</v>
      </c>
      <c r="F28" s="23"/>
    </row>
    <row r="29" spans="1:9" x14ac:dyDescent="0.35">
      <c r="A29" s="6"/>
      <c r="B29" s="6" t="s">
        <v>19</v>
      </c>
      <c r="D29" s="7">
        <f>100000</f>
        <v>100000</v>
      </c>
    </row>
    <row r="30" spans="1:9" x14ac:dyDescent="0.35">
      <c r="A30" s="14"/>
      <c r="B30" s="14" t="s">
        <v>20</v>
      </c>
      <c r="C30" s="14"/>
      <c r="D30" s="25">
        <f>SUM(D27:D29)</f>
        <v>265000</v>
      </c>
      <c r="F30" s="16"/>
      <c r="H30" s="17"/>
    </row>
    <row r="31" spans="1:9" ht="6" customHeight="1" x14ac:dyDescent="0.35">
      <c r="B31" s="6"/>
      <c r="C31" s="6"/>
      <c r="D31" s="7"/>
    </row>
    <row r="32" spans="1:9" x14ac:dyDescent="0.35">
      <c r="A32" s="26"/>
      <c r="B32" s="26" t="s">
        <v>21</v>
      </c>
      <c r="C32" s="27"/>
      <c r="D32" s="28">
        <v>500000</v>
      </c>
    </row>
    <row r="33" spans="1:6" ht="18" customHeight="1" x14ac:dyDescent="0.35">
      <c r="B33" s="6"/>
      <c r="C33" s="6"/>
      <c r="D33" s="7"/>
    </row>
    <row r="34" spans="1:6" ht="18" x14ac:dyDescent="0.4">
      <c r="A34" s="29"/>
      <c r="B34" s="29" t="s">
        <v>22</v>
      </c>
      <c r="C34" s="29"/>
      <c r="D34" s="30">
        <f>D14+D23+D30+D32</f>
        <v>2041262.5667125122</v>
      </c>
    </row>
    <row r="35" spans="1:6" x14ac:dyDescent="0.35">
      <c r="A35" s="26"/>
      <c r="B35" s="26" t="s">
        <v>23</v>
      </c>
      <c r="C35" s="27"/>
      <c r="D35" s="28">
        <v>0</v>
      </c>
    </row>
    <row r="36" spans="1:6" s="32" customFormat="1" ht="18.5" x14ac:dyDescent="0.45">
      <c r="A36" s="29"/>
      <c r="B36" s="29" t="s">
        <v>24</v>
      </c>
      <c r="C36" s="31"/>
      <c r="D36" s="30">
        <f>[2]Schools_block_and_CSSB!$I$63</f>
        <v>2951713</v>
      </c>
    </row>
    <row r="37" spans="1:6" s="34" customFormat="1" ht="18.5" x14ac:dyDescent="0.45">
      <c r="A37" s="29"/>
      <c r="B37" s="29" t="s">
        <v>25</v>
      </c>
      <c r="C37" s="33"/>
      <c r="D37" s="30">
        <f>D36-D35-D34</f>
        <v>910450.43328748783</v>
      </c>
      <c r="F37" s="35"/>
    </row>
    <row r="39" spans="1:6" x14ac:dyDescent="0.35">
      <c r="D39"/>
    </row>
    <row r="40" spans="1:6" x14ac:dyDescent="0.35">
      <c r="D40"/>
    </row>
    <row r="41" spans="1:6" x14ac:dyDescent="0.35">
      <c r="D41"/>
    </row>
    <row r="42" spans="1:6" x14ac:dyDescent="0.35">
      <c r="D42"/>
    </row>
    <row r="43" spans="1:6" x14ac:dyDescent="0.35">
      <c r="D43"/>
    </row>
    <row r="44" spans="1:6" x14ac:dyDescent="0.35">
      <c r="D44"/>
    </row>
    <row r="45" spans="1:6" x14ac:dyDescent="0.35">
      <c r="D45"/>
    </row>
    <row r="46" spans="1:6" x14ac:dyDescent="0.35">
      <c r="D46"/>
    </row>
    <row r="47" spans="1:6" x14ac:dyDescent="0.35">
      <c r="D47"/>
    </row>
    <row r="48" spans="1:6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Forum Approved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Hudson Richard</dc:creator>
  <cp:lastModifiedBy>Hudson Richard</cp:lastModifiedBy>
  <dcterms:created xsi:type="dcterms:W3CDTF">2023-05-16T09:40:43Z</dcterms:created>
  <dcterms:modified xsi:type="dcterms:W3CDTF">2023-06-28T12:34:51Z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c26a34-59ed-402c-a326-5f7429bfdaa8_Enabled">
    <vt:lpwstr>true</vt:lpwstr>
  </property>
  <property fmtid="{D5CDD505-2E9C-101B-9397-08002B2CF9AE}" pid="3" name="MSIP_Label_3ec26a34-59ed-402c-a326-5f7429bfdaa8_SetDate">
    <vt:lpwstr>2023-05-16T09:47:22Z</vt:lpwstr>
  </property>
  <property fmtid="{D5CDD505-2E9C-101B-9397-08002B2CF9AE}" pid="4" name="MSIP_Label_3ec26a34-59ed-402c-a326-5f7429bfdaa8_Method">
    <vt:lpwstr>Privileged</vt:lpwstr>
  </property>
  <property fmtid="{D5CDD505-2E9C-101B-9397-08002B2CF9AE}" pid="5" name="MSIP_Label_3ec26a34-59ed-402c-a326-5f7429bfdaa8_Name">
    <vt:lpwstr>Non-Official</vt:lpwstr>
  </property>
  <property fmtid="{D5CDD505-2E9C-101B-9397-08002B2CF9AE}" pid="6" name="MSIP_Label_3ec26a34-59ed-402c-a326-5f7429bfdaa8_SiteId">
    <vt:lpwstr>a1ba59b9-7204-48d8-a360-7770245ad4a9</vt:lpwstr>
  </property>
  <property fmtid="{D5CDD505-2E9C-101B-9397-08002B2CF9AE}" pid="7" name="MSIP_Label_3ec26a34-59ed-402c-a326-5f7429bfdaa8_ActionId">
    <vt:lpwstr>7ee8b82f-4167-4e74-9bee-0c6302e075a0</vt:lpwstr>
  </property>
  <property fmtid="{D5CDD505-2E9C-101B-9397-08002B2CF9AE}" pid="8" name="MSIP_Label_3ec26a34-59ed-402c-a326-5f7429bfdaa8_ContentBits">
    <vt:lpwstr>0</vt:lpwstr>
  </property>
</Properties>
</file>