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66925"/>
  <mc:AlternateContent xmlns:mc="http://schemas.openxmlformats.org/markup-compatibility/2006">
    <mc:Choice Requires="x15">
      <x15ac:absPath xmlns:x15ac="http://schemas.microsoft.com/office/spreadsheetml/2010/11/ac" url="\\sheffield.gov.uk\group\CEX\Corp Res\Strategic Finance\Revenue\Revenue Budget\March Council 2023\"/>
    </mc:Choice>
  </mc:AlternateContent>
  <xr:revisionPtr revIDLastSave="0" documentId="13_ncr:1_{843E9DA1-16FD-4565-8874-7EB3BF98ED62}" xr6:coauthVersionLast="47" xr6:coauthVersionMax="47" xr10:uidLastSave="{00000000-0000-0000-0000-000000000000}"/>
  <bookViews>
    <workbookView xWindow="28680" yWindow="-120" windowWidth="29040" windowHeight="15840" tabRatio="792" xr2:uid="{43C5E08B-3B95-41F8-96F2-B6877AB462A6}"/>
  </bookViews>
  <sheets>
    <sheet name="Front " sheetId="2" r:id="rId1"/>
    <sheet name="User Guide" sheetId="96" r:id="rId2"/>
    <sheet name="ACCESS, MH &amp; WELLBEING (Divisio" sheetId="3" r:id="rId3"/>
    <sheet name="ADULTS WITH A DISABILITY (Divis" sheetId="4" r:id="rId4"/>
    <sheet name="CHIEF SOCIAL WORKER (Division)" sheetId="5" r:id="rId5"/>
    <sheet name="COMMISSIONING AND PARTNERSHIPS " sheetId="6" r:id="rId6"/>
    <sheet name="GOVERNANCE &amp; FINANCIAL INCL'N (" sheetId="7" r:id="rId7"/>
    <sheet name="LIVING &amp; AGEING WELL (NORTH) (D" sheetId="8" r:id="rId8"/>
    <sheet name="LIVING &amp; AGEING WELL (SOUTH) (D" sheetId="9" r:id="rId9"/>
    <sheet name="PARTNERSHIP FUNDING (Division)" sheetId="10" r:id="rId10"/>
    <sheet name="SUPPORTING VULNERABLE PEOPLE (D" sheetId="11" r:id="rId11"/>
    <sheet name="BEREAVEMENT SERVICES (Division)" sheetId="12" r:id="rId12"/>
    <sheet name="COMMUNITIES MANAGEMENT (Divisio" sheetId="13" r:id="rId13"/>
    <sheet name="COMMUNITIES PREVENTION (Divisio" sheetId="14" r:id="rId14"/>
    <sheet name="COMMUNITY SAFETY (Division)" sheetId="15" r:id="rId15"/>
    <sheet name="CORONER &amp; MEDICO LEGAL (Divisio" sheetId="16" r:id="rId16"/>
    <sheet name="DIRECTOR CULTURE &amp; ENVIRONMENT " sheetId="17" r:id="rId17"/>
    <sheet name="LIBRARIES, ARCHIVES &amp; INFORMAT " sheetId="18" r:id="rId18"/>
    <sheet name="PARKS AND COUNTRYSIDE (Division" sheetId="19" r:id="rId19"/>
    <sheet name="PARTNERSHIPS &amp; SPECIAL PROJECT " sheetId="20" r:id="rId20"/>
    <sheet name="PLACE STRATEGY AND CHANGE (Divi" sheetId="21" r:id="rId21"/>
    <sheet name="PUBLIC HEALTH (Division)" sheetId="22" r:id="rId22"/>
    <sheet name="VOLUNTARY SECTOR (Division)" sheetId="23" r:id="rId23"/>
    <sheet name="YOUTH SERVICES (Division)" sheetId="24" r:id="rId24"/>
    <sheet name="BUSINESS DEVELOPMENT &amp; FUND MA " sheetId="25" r:id="rId25"/>
    <sheet name="CULTURE, TOURISM &amp; EVENTS (Divi" sheetId="26" r:id="rId26"/>
    <sheet name="DIRECTOR OF ECON DEV &amp; CULTURE " sheetId="27" r:id="rId27"/>
    <sheet name="ECONOMY &amp; BUSINESS SUPPORT (Div" sheetId="28" r:id="rId28"/>
    <sheet name="EMPLOYMENT &amp; SKILLS (Division)" sheetId="29" r:id="rId29"/>
    <sheet name="EVENTS (Division)" sheetId="30" r:id="rId30"/>
    <sheet name="FAMILY &amp; COMMUNITY LEARNING" sheetId="91" r:id="rId31"/>
    <sheet name="14-24 PARTNERSHIP (Division)" sheetId="32" r:id="rId32"/>
    <sheet name="ACCESS &amp; INCLUSION (Division)" sheetId="33" r:id="rId33"/>
    <sheet name="BUSINESS STRATEGY OP BUDGETS (D" sheetId="34" r:id="rId34"/>
    <sheet name="C&amp;F BUSINESS SUPPORT (Division)" sheetId="35" r:id="rId35"/>
    <sheet name="CENTRAL MANAGEMENT (Division)" sheetId="36" r:id="rId36"/>
    <sheet name="CHILDRENS DISABILITIES SERVICE " sheetId="38" r:id="rId37"/>
    <sheet name="CHILDREN'S PUBLIC HEALTH (Divis" sheetId="37" r:id="rId38"/>
    <sheet name="COMMISSIONING MANAGEMENT (Divis" sheetId="39" r:id="rId39"/>
    <sheet name="CYP PROVIDER SERVICES (Division" sheetId="40" r:id="rId40"/>
    <sheet name="EARLY HELP &amp; PREVENTION (Divisi" sheetId="41" r:id="rId41"/>
    <sheet name="EDUCATION &amp; SKILLS BUS SUPP (Di" sheetId="42" r:id="rId42"/>
    <sheet name="FIELDWORK SERVICES (Division)" sheetId="43" r:id="rId43"/>
    <sheet name="HEALTH STRATEGY (Division)" sheetId="44" r:id="rId44"/>
    <sheet name="PLACEMENTS (Division)" sheetId="45" r:id="rId45"/>
    <sheet name="PORTFOLIO LEADERSHIP TEAM (Divi" sheetId="46" r:id="rId46"/>
    <sheet name="PORTFOLIO WIDE BUDGETS (Divisio" sheetId="47" r:id="rId47"/>
    <sheet name="PREVENTION &amp; EARLY INTERVENTN (" sheetId="48" r:id="rId48"/>
    <sheet name="QAIS (Division)" sheetId="92" r:id="rId49"/>
    <sheet name="SCHOOL BUDGETS (Division)" sheetId="50" r:id="rId50"/>
    <sheet name="SCHOOLS AND LEARNING (Division)" sheetId="51" r:id="rId51"/>
    <sheet name="SEN (Division)" sheetId="52" r:id="rId52"/>
    <sheet name="BUSINESS PLANNING - GEN (Divisi" sheetId="56" r:id="rId53"/>
    <sheet name="CITYWIDE HOUSING SERVICE - GEN " sheetId="53" r:id="rId54"/>
    <sheet name="HOUSING GROWTH - GEN (Division)" sheetId="55" r:id="rId55"/>
    <sheet name="HSG REPAIRS AND MAINTENANCE (Di" sheetId="57" r:id="rId56"/>
    <sheet name="N-HOODS INT &amp; TENANT SUPP-GEN (" sheetId="54" r:id="rId57"/>
    <sheet name="BUSINESS CHANGE &amp; INFO SOLNS (S" sheetId="58" r:id="rId58"/>
    <sheet name="CENTRAL COSTS (Service)" sheetId="59" r:id="rId59"/>
    <sheet name="CONTRACT REBATES &amp; DISCOUNTS (S" sheetId="60" r:id="rId60"/>
    <sheet name="CUSTOMER SERVICES (Service)" sheetId="61" r:id="rId61"/>
    <sheet name="FACILITIES MANAGEMENT (Division" sheetId="62" r:id="rId62"/>
    <sheet name="FINANCE &amp; COMMERCIAL SERVICES (" sheetId="63" r:id="rId63"/>
    <sheet name="HOUSING BENEFIT (Service)" sheetId="64" r:id="rId64"/>
    <sheet name="HUMAN RESOURCES (Service)" sheetId="65" r:id="rId65"/>
    <sheet name="LEGAL &amp; GOVERNANCE (Service)" sheetId="66" r:id="rId66"/>
    <sheet name="LOCAL AREA COMMITTEES (Division" sheetId="67" r:id="rId67"/>
    <sheet name="POLICY, PERFORMANCE &amp; COMMS (Se" sheetId="68" r:id="rId68"/>
    <sheet name="PROPERTY (Division)" sheetId="69" r:id="rId69"/>
    <sheet name="PUBLIC HEALTH PPC (Service)" sheetId="70" r:id="rId70"/>
    <sheet name="RESOURCES MANAGEMENT&amp; PLANNING " sheetId="71" r:id="rId71"/>
    <sheet name="TRANSPORT (Division)" sheetId="72" r:id="rId72"/>
    <sheet name="CAPITAL DELIVERY SERVICE (Divis" sheetId="73" r:id="rId73"/>
    <sheet name="CLEAN AIR ZONE (Division)" sheetId="74" r:id="rId74"/>
    <sheet name="DIRECTOR OF INCLUSIVE GROWTH" sheetId="95" r:id="rId75"/>
    <sheet name="DIR OF PLANNING INVEST &amp; SUS (D" sheetId="75" r:id="rId76"/>
    <sheet name="PLANNING SERVICES (Division)" sheetId="76" r:id="rId77"/>
    <sheet name="PRECEPTS AND LEVIES (Division)" sheetId="77" r:id="rId78"/>
    <sheet name="PROPERTY REGENERATION (Division" sheetId="78" r:id="rId79"/>
    <sheet name="TRANSPORT &amp; INFRASTRUCTURE (Div" sheetId="79" r:id="rId80"/>
    <sheet name="CITY CENTRE MANAGEMENT (Divisio" sheetId="80" r:id="rId81"/>
    <sheet name="DIRECTOR OF STREETSCENE AND RE " sheetId="81" r:id="rId82"/>
    <sheet name="EMERGENCY PLANNING (Division)" sheetId="82" r:id="rId83"/>
    <sheet name="ENVIRONMENTAL REGULATIONS (Divi" sheetId="83" r:id="rId84"/>
    <sheet name="HIGHWAY MAINTENANCE DIVISION (D" sheetId="84" r:id="rId85"/>
    <sheet name="HIGHWAYS CONTRACT (Division)" sheetId="85" r:id="rId86"/>
    <sheet name="LICENSING (Division)" sheetId="86" r:id="rId87"/>
    <sheet name="PARKING SERVICES (Division)" sheetId="87" r:id="rId88"/>
    <sheet name="PLACE HUB (Division)" sheetId="88" r:id="rId89"/>
    <sheet name="SHEFFIELD CITY MARKETS (Divisio" sheetId="89" r:id="rId90"/>
    <sheet name="WASTE MANAGEMENT (Division)" sheetId="90" r:id="rId91"/>
  </sheets>
  <definedNames>
    <definedName name="AccPrev" localSheetId="1">#REF!</definedName>
    <definedName name="AccPrev">#REF!</definedName>
    <definedName name="BCIS" localSheetId="1">#REF!</definedName>
    <definedName name="BCIS">#REF!</definedName>
    <definedName name="BusStratOP">#REF!</definedName>
    <definedName name="BusStratSupp">#REF!</definedName>
    <definedName name="CareBusSupp">#REF!</definedName>
    <definedName name="CareCommis">#REF!</definedName>
    <definedName name="CDS">#REF!</definedName>
    <definedName name="Central">#REF!</definedName>
    <definedName name="CFBusSupp">#REF!</definedName>
    <definedName name="CFCILS">#REF!</definedName>
    <definedName name="ChPuHe">#REF!</definedName>
    <definedName name="CILSBusSupp">#REF!</definedName>
    <definedName name="CityGrowth">#REF!</definedName>
    <definedName name="CommServBusSupp">#REF!</definedName>
    <definedName name="Contract">#REF!</definedName>
    <definedName name="ConttoCare">#REF!</definedName>
    <definedName name="Culture">#REF!</definedName>
    <definedName name="CustServ">#REF!</definedName>
    <definedName name="CYPProvServ">#REF!</definedName>
    <definedName name="EarlySupport">#REF!</definedName>
    <definedName name="EmpandSkills">#REF!</definedName>
    <definedName name="FamCommLearning">#REF!</definedName>
    <definedName name="FandCS">#REF!</definedName>
    <definedName name="Fourteen">#REF!</definedName>
    <definedName name="Front" localSheetId="0">'Front '!$C$2</definedName>
    <definedName name="FWork">#REF!</definedName>
    <definedName name="Guide">#REF!</definedName>
    <definedName name="HealthStrat">#REF!</definedName>
    <definedName name="HouBen">#REF!</definedName>
    <definedName name="HousingGeneral">#REF!</definedName>
    <definedName name="HumRes">#REF!</definedName>
    <definedName name="IncandSchools">#REF!</definedName>
    <definedName name="LearnDis">#REF!</definedName>
    <definedName name="Legal">#REF!</definedName>
    <definedName name="Libraries">#REF!</definedName>
    <definedName name="Locality">#REF!</definedName>
    <definedName name="LongTerm">#REF!</definedName>
    <definedName name="MajorProjects">#REF!</definedName>
    <definedName name="OperationalServ">#REF!</definedName>
    <definedName name="Other">#REF!</definedName>
    <definedName name="PHPPC">#REF!</definedName>
    <definedName name="PlaceChange">#REF!</definedName>
    <definedName name="Placements">#REF!</definedName>
    <definedName name="PortLead">#REF!</definedName>
    <definedName name="PortWide">#REF!</definedName>
    <definedName name="PPC">#REF!</definedName>
    <definedName name="PracDev">#REF!</definedName>
    <definedName name="PrEaIn">#REF!</definedName>
    <definedName name="_xlnm.Print_Area" localSheetId="31">'14-24 PARTNERSHIP (Division)'!$C$2:$H$45</definedName>
    <definedName name="_xlnm.Print_Area" localSheetId="32">'ACCESS &amp; INCLUSION (Division)'!$C$2:$H$89</definedName>
    <definedName name="_xlnm.Print_Area" localSheetId="2">'ACCESS, MH &amp; WELLBEING (Divisio'!$C$2:$H$157</definedName>
    <definedName name="_xlnm.Print_Area" localSheetId="3">'ADULTS WITH A DISABILITY (Divis'!$C$2:$H$217</definedName>
    <definedName name="_xlnm.Print_Area" localSheetId="11">'BEREAVEMENT SERVICES (Division)'!$C$2:$H$53</definedName>
    <definedName name="_xlnm.Print_Area" localSheetId="57">'BUSINESS CHANGE &amp; INFO SOLNS (S'!$C$2:$H$148</definedName>
    <definedName name="_xlnm.Print_Area" localSheetId="24">'BUSINESS DEVELOPMENT &amp; FUND MA '!$C$2:$H$28</definedName>
    <definedName name="_xlnm.Print_Area" localSheetId="52">'BUSINESS PLANNING - GEN (Divisi'!$C$2:$H$52</definedName>
    <definedName name="_xlnm.Print_Area" localSheetId="33">'BUSINESS STRATEGY OP BUDGETS (D'!$C$2:$H$44</definedName>
    <definedName name="_xlnm.Print_Area" localSheetId="34">'C&amp;F BUSINESS SUPPORT (Division)'!$C$2:$H$44</definedName>
    <definedName name="_xlnm.Print_Area" localSheetId="72">'CAPITAL DELIVERY SERVICE (Divis'!$C$2:$H$27</definedName>
    <definedName name="_xlnm.Print_Area" localSheetId="58">'CENTRAL COSTS (Service)'!$C$2:$H$51</definedName>
    <definedName name="_xlnm.Print_Area" localSheetId="35">'CENTRAL MANAGEMENT (Division)'!$C$2:$H$54</definedName>
    <definedName name="_xlnm.Print_Area" localSheetId="4">'CHIEF SOCIAL WORKER (Division)'!$C$2:$H$74</definedName>
    <definedName name="_xlnm.Print_Area" localSheetId="36">'CHILDRENS DISABILITIES SERVICE '!$C$2:$H$53</definedName>
    <definedName name="_xlnm.Print_Area" localSheetId="37">'CHILDREN''S PUBLIC HEALTH (Divis'!$C$2:$H$49</definedName>
    <definedName name="_xlnm.Print_Area" localSheetId="80">'CITY CENTRE MANAGEMENT (Divisio'!$C$2:$H$61</definedName>
    <definedName name="_xlnm.Print_Area" localSheetId="53">'CITYWIDE HOUSING SERVICE - GEN '!$C$2:$H$125</definedName>
    <definedName name="_xlnm.Print_Area" localSheetId="73">'CLEAN AIR ZONE (Division)'!$C$2:$H$36</definedName>
    <definedName name="_xlnm.Print_Area" localSheetId="5">'COMMISSIONING AND PARTNERSHIPS '!$C$2:$H$76</definedName>
    <definedName name="_xlnm.Print_Area" localSheetId="38">'COMMISSIONING MANAGEMENT (Divis'!$C$2:$H$65</definedName>
    <definedName name="_xlnm.Print_Area" localSheetId="12">'COMMUNITIES MANAGEMENT (Divisio'!$C$2:$H$69</definedName>
    <definedName name="_xlnm.Print_Area" localSheetId="13">'COMMUNITIES PREVENTION (Divisio'!$C$2:$H$90</definedName>
    <definedName name="_xlnm.Print_Area" localSheetId="14">'COMMUNITY SAFETY (Division)'!$C$2:$H$53</definedName>
    <definedName name="_xlnm.Print_Area" localSheetId="59">'CONTRACT REBATES &amp; DISCOUNTS (S'!$C$2:$H$27</definedName>
    <definedName name="_xlnm.Print_Area" localSheetId="15">'CORONER &amp; MEDICO LEGAL (Divisio'!$C$2:$H$51</definedName>
    <definedName name="_xlnm.Print_Area" localSheetId="25">'CULTURE, TOURISM &amp; EVENTS (Divi'!$C$2:$H$43</definedName>
    <definedName name="_xlnm.Print_Area" localSheetId="60">'CUSTOMER SERVICES (Service)'!$C$2:$H$88</definedName>
    <definedName name="_xlnm.Print_Area" localSheetId="39">'CYP PROVIDER SERVICES (Division'!$C$2:$H$120</definedName>
    <definedName name="_xlnm.Print_Area" localSheetId="75">'DIR OF PLANNING INVEST &amp; SUS (D'!$C$2:$H$37</definedName>
    <definedName name="_xlnm.Print_Area" localSheetId="16">'DIRECTOR CULTURE &amp; ENVIRONMENT '!$C$2:$H$37</definedName>
    <definedName name="_xlnm.Print_Area" localSheetId="26">'DIRECTOR OF ECON DEV &amp; CULTURE '!$C$2:$H$66</definedName>
    <definedName name="_xlnm.Print_Area" localSheetId="74">'DIRECTOR OF INCLUSIVE GROWTH'!$C$2:$H$36</definedName>
    <definedName name="_xlnm.Print_Area" localSheetId="81">'DIRECTOR OF STREETSCENE AND RE '!$C$2:$H$73</definedName>
    <definedName name="_xlnm.Print_Area" localSheetId="40">'EARLY HELP &amp; PREVENTION (Divisi'!$C$2:$H$59</definedName>
    <definedName name="_xlnm.Print_Area" localSheetId="27">'ECONOMY &amp; BUSINESS SUPPORT (Div'!$C$2:$H$51</definedName>
    <definedName name="_xlnm.Print_Area" localSheetId="41">'EDUCATION &amp; SKILLS BUS SUPP (Di'!$C$2:$H$45</definedName>
    <definedName name="_xlnm.Print_Area" localSheetId="82">'EMERGENCY PLANNING (Division)'!$C$2:$H$28</definedName>
    <definedName name="_xlnm.Print_Area" localSheetId="28">'EMPLOYMENT &amp; SKILLS (Division)'!$C$2:$H$37</definedName>
    <definedName name="_xlnm.Print_Area" localSheetId="83">'ENVIRONMENTAL REGULATIONS (Divi'!$C$2:$H$101</definedName>
    <definedName name="_xlnm.Print_Area" localSheetId="29">'EVENTS (Division)'!$C$2:$H$37</definedName>
    <definedName name="_xlnm.Print_Area" localSheetId="61">'FACILITIES MANAGEMENT (Division'!$C$2:$H$112</definedName>
    <definedName name="_xlnm.Print_Area" localSheetId="30">'FAMILY &amp; COMMUNITY LEARNING'!$C$2:$H$67</definedName>
    <definedName name="_xlnm.Print_Area" localSheetId="42">'FIELDWORK SERVICES (Division)'!$C$2:$H$169</definedName>
    <definedName name="_xlnm.Print_Area" localSheetId="62">'FINANCE &amp; COMMERCIAL SERVICES ('!$C$2:$H$80</definedName>
    <definedName name="_xlnm.Print_Area" localSheetId="6">'GOVERNANCE &amp; FINANCIAL INCL''N ('!$C$2:$H$81</definedName>
    <definedName name="_xlnm.Print_Area" localSheetId="43">'HEALTH STRATEGY (Division)'!$C$2:$H$52</definedName>
    <definedName name="_xlnm.Print_Area" localSheetId="84">'HIGHWAY MAINTENANCE DIVISION (D'!$C$2:$H$60</definedName>
    <definedName name="_xlnm.Print_Area" localSheetId="85">'HIGHWAYS CONTRACT (Division)'!$C$2:$H$62</definedName>
    <definedName name="_xlnm.Print_Area" localSheetId="63">'HOUSING BENEFIT (Service)'!$C$2:$H$28</definedName>
    <definedName name="_xlnm.Print_Area" localSheetId="54">'HOUSING GROWTH - GEN (Division)'!$C$2:$H$61</definedName>
    <definedName name="_xlnm.Print_Area" localSheetId="55">'HSG REPAIRS AND MAINTENANCE (Di'!$C$2:$H$27</definedName>
    <definedName name="_xlnm.Print_Area" localSheetId="64">'HUMAN RESOURCES (Service)'!$C$2:$H$81</definedName>
    <definedName name="_xlnm.Print_Area" localSheetId="65">'LEGAL &amp; GOVERNANCE (Service)'!$C$2:$H$121</definedName>
    <definedName name="_xlnm.Print_Area" localSheetId="17">'LIBRARIES, ARCHIVES &amp; INFORMAT '!$C$2:$H$96</definedName>
    <definedName name="_xlnm.Print_Area" localSheetId="86">'LICENSING (Division)'!$C$2:$H$49</definedName>
    <definedName name="_xlnm.Print_Area" localSheetId="7">'LIVING &amp; AGEING WELL (NORTH) (D'!$C$2:$H$255</definedName>
    <definedName name="_xlnm.Print_Area" localSheetId="8">'LIVING &amp; AGEING WELL (SOUTH) (D'!$C$2:$H$102</definedName>
    <definedName name="_xlnm.Print_Area" localSheetId="66">'LOCAL AREA COMMITTEES (Division'!$C$2:$H$60</definedName>
    <definedName name="_xlnm.Print_Area" localSheetId="56">'N-HOODS INT &amp; TENANT SUPP-GEN ('!$C$2:$H$82</definedName>
    <definedName name="_xlnm.Print_Area" localSheetId="87">'PARKING SERVICES (Division)'!$C$2:$H$61</definedName>
    <definedName name="_xlnm.Print_Area" localSheetId="18">'PARKS AND COUNTRYSIDE (Division'!$C$2:$H$111</definedName>
    <definedName name="_xlnm.Print_Area" localSheetId="9">'PARTNERSHIP FUNDING (Division)'!$C$2:$H$35</definedName>
    <definedName name="_xlnm.Print_Area" localSheetId="19">'PARTNERSHIPS &amp; SPECIAL PROJECT '!$C$2:$H$53</definedName>
    <definedName name="_xlnm.Print_Area" localSheetId="88">'PLACE HUB (Division)'!$C$2:$H$37</definedName>
    <definedName name="_xlnm.Print_Area" localSheetId="20">'PLACE STRATEGY AND CHANGE (Divi'!$C$2:$H$75</definedName>
    <definedName name="_xlnm.Print_Area" localSheetId="44">'PLACEMENTS (Division)'!$C$2:$H$43</definedName>
    <definedName name="_xlnm.Print_Area" localSheetId="76">'PLANNING SERVICES (Division)'!$C$2:$H$95</definedName>
    <definedName name="_xlnm.Print_Area" localSheetId="67">'POLICY, PERFORMANCE &amp; COMMS (Se'!$C$2:$H$86</definedName>
    <definedName name="_xlnm.Print_Area" localSheetId="45">'PORTFOLIO LEADERSHIP TEAM (Divi'!$C$2:$H$36</definedName>
    <definedName name="_xlnm.Print_Area" localSheetId="46">'PORTFOLIO WIDE BUDGETS (Divisio'!$C$2:$H$102</definedName>
    <definedName name="_xlnm.Print_Area" localSheetId="77">'PRECEPTS AND LEVIES (Division)'!$C$2:$H$36</definedName>
    <definedName name="_xlnm.Print_Area" localSheetId="47">'PREVENTION &amp; EARLY INTERVENTN ('!$C$2:$H$87</definedName>
    <definedName name="_xlnm.Print_Area" localSheetId="68">'PROPERTY (Division)'!$C$2:$H$97</definedName>
    <definedName name="_xlnm.Print_Area" localSheetId="78">'PROPERTY REGENERATION (Division'!$C$2:$H$54</definedName>
    <definedName name="_xlnm.Print_Area" localSheetId="21">'PUBLIC HEALTH (Division)'!$C$2:$H$56</definedName>
    <definedName name="_xlnm.Print_Area" localSheetId="69">'PUBLIC HEALTH PPC (Service)'!$C$2:$H$27</definedName>
    <definedName name="_xlnm.Print_Area" localSheetId="48">'QAIS (Division)'!$C$2:$H$60</definedName>
    <definedName name="_xlnm.Print_Area" localSheetId="70">'RESOURCES MANAGEMENT&amp; PLANNING '!$C$2:$H$45</definedName>
    <definedName name="_xlnm.Print_Area" localSheetId="49">'SCHOOL BUDGETS (Division)'!$C$2:$H$28</definedName>
    <definedName name="_xlnm.Print_Area" localSheetId="50">'SCHOOLS AND LEARNING (Division)'!$C$2:$H$60</definedName>
    <definedName name="_xlnm.Print_Area" localSheetId="51">'SEN (Division)'!$C$2:$H$52</definedName>
    <definedName name="_xlnm.Print_Area" localSheetId="89">'SHEFFIELD CITY MARKETS (Divisio'!$C$2:$H$54</definedName>
    <definedName name="_xlnm.Print_Area" localSheetId="10">'SUPPORTING VULNERABLE PEOPLE (D'!$C$2:$H$44</definedName>
    <definedName name="_xlnm.Print_Area" localSheetId="79">'TRANSPORT &amp; INFRASTRUCTURE (Div'!$C$2:$H$126</definedName>
    <definedName name="_xlnm.Print_Area" localSheetId="71">'TRANSPORT (Division)'!$C$2:$H$51</definedName>
    <definedName name="_xlnm.Print_Area" localSheetId="22">'VOLUNTARY SECTOR (Division)'!$C$2:$H$37</definedName>
    <definedName name="_xlnm.Print_Area" localSheetId="90">'WASTE MANAGEMENT (Division)'!$C$2:$H$52</definedName>
    <definedName name="_xlnm.Print_Area" localSheetId="23">'YOUTH SERVICES (Division)'!$C$2:$H$88</definedName>
    <definedName name="_xlnm.Print_Titles" localSheetId="31">'14-24 PARTNERSHIP (Division)'!$2:$5</definedName>
    <definedName name="_xlnm.Print_Titles" localSheetId="32">'ACCESS &amp; INCLUSION (Division)'!$2:$5</definedName>
    <definedName name="_xlnm.Print_Titles" localSheetId="2">'ACCESS, MH &amp; WELLBEING (Divisio'!$2:$5</definedName>
    <definedName name="_xlnm.Print_Titles" localSheetId="3">'ADULTS WITH A DISABILITY (Divis'!$2:$5</definedName>
    <definedName name="_xlnm.Print_Titles" localSheetId="11">'BEREAVEMENT SERVICES (Division)'!$2:$5</definedName>
    <definedName name="_xlnm.Print_Titles" localSheetId="57">'BUSINESS CHANGE &amp; INFO SOLNS (S'!$2:$5</definedName>
    <definedName name="_xlnm.Print_Titles" localSheetId="24">'BUSINESS DEVELOPMENT &amp; FUND MA '!$2:$5</definedName>
    <definedName name="_xlnm.Print_Titles" localSheetId="52">'BUSINESS PLANNING - GEN (Divisi'!$2:$5</definedName>
    <definedName name="_xlnm.Print_Titles" localSheetId="33">'BUSINESS STRATEGY OP BUDGETS (D'!$2:$5</definedName>
    <definedName name="_xlnm.Print_Titles" localSheetId="34">'C&amp;F BUSINESS SUPPORT (Division)'!$2:$5</definedName>
    <definedName name="_xlnm.Print_Titles" localSheetId="72">'CAPITAL DELIVERY SERVICE (Divis'!$2:$5</definedName>
    <definedName name="_xlnm.Print_Titles" localSheetId="58">'CENTRAL COSTS (Service)'!$2:$5</definedName>
    <definedName name="_xlnm.Print_Titles" localSheetId="35">'CENTRAL MANAGEMENT (Division)'!$2:$5</definedName>
    <definedName name="_xlnm.Print_Titles" localSheetId="4">'CHIEF SOCIAL WORKER (Division)'!$2:$5</definedName>
    <definedName name="_xlnm.Print_Titles" localSheetId="36">'CHILDRENS DISABILITIES SERVICE '!$2:$5</definedName>
    <definedName name="_xlnm.Print_Titles" localSheetId="37">'CHILDREN''S PUBLIC HEALTH (Divis'!$2:$5</definedName>
    <definedName name="_xlnm.Print_Titles" localSheetId="80">'CITY CENTRE MANAGEMENT (Divisio'!$2:$5</definedName>
    <definedName name="_xlnm.Print_Titles" localSheetId="53">'CITYWIDE HOUSING SERVICE - GEN '!$2:$5</definedName>
    <definedName name="_xlnm.Print_Titles" localSheetId="73">'CLEAN AIR ZONE (Division)'!$2:$5</definedName>
    <definedName name="_xlnm.Print_Titles" localSheetId="5">'COMMISSIONING AND PARTNERSHIPS '!$2:$5</definedName>
    <definedName name="_xlnm.Print_Titles" localSheetId="38">'COMMISSIONING MANAGEMENT (Divis'!$2:$5</definedName>
    <definedName name="_xlnm.Print_Titles" localSheetId="12">'COMMUNITIES MANAGEMENT (Divisio'!$2:$5</definedName>
    <definedName name="_xlnm.Print_Titles" localSheetId="13">'COMMUNITIES PREVENTION (Divisio'!$2:$5</definedName>
    <definedName name="_xlnm.Print_Titles" localSheetId="14">'COMMUNITY SAFETY (Division)'!$2:$5</definedName>
    <definedName name="_xlnm.Print_Titles" localSheetId="59">'CONTRACT REBATES &amp; DISCOUNTS (S'!$2:$5</definedName>
    <definedName name="_xlnm.Print_Titles" localSheetId="15">'CORONER &amp; MEDICO LEGAL (Divisio'!$2:$5</definedName>
    <definedName name="_xlnm.Print_Titles" localSheetId="25">'CULTURE, TOURISM &amp; EVENTS (Divi'!$2:$5</definedName>
    <definedName name="_xlnm.Print_Titles" localSheetId="60">'CUSTOMER SERVICES (Service)'!$2:$5</definedName>
    <definedName name="_xlnm.Print_Titles" localSheetId="39">'CYP PROVIDER SERVICES (Division'!$2:$5</definedName>
    <definedName name="_xlnm.Print_Titles" localSheetId="75">'DIR OF PLANNING INVEST &amp; SUS (D'!$2:$5</definedName>
    <definedName name="_xlnm.Print_Titles" localSheetId="16">'DIRECTOR CULTURE &amp; ENVIRONMENT '!$2:$5</definedName>
    <definedName name="_xlnm.Print_Titles" localSheetId="26">'DIRECTOR OF ECON DEV &amp; CULTURE '!$2:$5</definedName>
    <definedName name="_xlnm.Print_Titles" localSheetId="74">'DIRECTOR OF INCLUSIVE GROWTH'!$2:$5</definedName>
    <definedName name="_xlnm.Print_Titles" localSheetId="81">'DIRECTOR OF STREETSCENE AND RE '!$2:$5</definedName>
    <definedName name="_xlnm.Print_Titles" localSheetId="40">'EARLY HELP &amp; PREVENTION (Divisi'!$2:$5</definedName>
    <definedName name="_xlnm.Print_Titles" localSheetId="27">'ECONOMY &amp; BUSINESS SUPPORT (Div'!$2:$5</definedName>
    <definedName name="_xlnm.Print_Titles" localSheetId="41">'EDUCATION &amp; SKILLS BUS SUPP (Di'!$2:$5</definedName>
    <definedName name="_xlnm.Print_Titles" localSheetId="82">'EMERGENCY PLANNING (Division)'!$2:$5</definedName>
    <definedName name="_xlnm.Print_Titles" localSheetId="28">'EMPLOYMENT &amp; SKILLS (Division)'!$2:$5</definedName>
    <definedName name="_xlnm.Print_Titles" localSheetId="83">'ENVIRONMENTAL REGULATIONS (Divi'!$2:$5</definedName>
    <definedName name="_xlnm.Print_Titles" localSheetId="29">'EVENTS (Division)'!$2:$5</definedName>
    <definedName name="_xlnm.Print_Titles" localSheetId="61">'FACILITIES MANAGEMENT (Division'!$2:$5</definedName>
    <definedName name="_xlnm.Print_Titles" localSheetId="30">'FAMILY &amp; COMMUNITY LEARNING'!$2:$5</definedName>
    <definedName name="_xlnm.Print_Titles" localSheetId="42">'FIELDWORK SERVICES (Division)'!$2:$5</definedName>
    <definedName name="_xlnm.Print_Titles" localSheetId="62">'FINANCE &amp; COMMERCIAL SERVICES ('!$2:$5</definedName>
    <definedName name="_xlnm.Print_Titles" localSheetId="6">'GOVERNANCE &amp; FINANCIAL INCL''N ('!$2:$5</definedName>
    <definedName name="_xlnm.Print_Titles" localSheetId="43">'HEALTH STRATEGY (Division)'!$2:$5</definedName>
    <definedName name="_xlnm.Print_Titles" localSheetId="84">'HIGHWAY MAINTENANCE DIVISION (D'!$2:$5</definedName>
    <definedName name="_xlnm.Print_Titles" localSheetId="85">'HIGHWAYS CONTRACT (Division)'!$2:$5</definedName>
    <definedName name="_xlnm.Print_Titles" localSheetId="63">'HOUSING BENEFIT (Service)'!$2:$5</definedName>
    <definedName name="_xlnm.Print_Titles" localSheetId="54">'HOUSING GROWTH - GEN (Division)'!$2:$5</definedName>
    <definedName name="_xlnm.Print_Titles" localSheetId="55">'HSG REPAIRS AND MAINTENANCE (Di'!$2:$5</definedName>
    <definedName name="_xlnm.Print_Titles" localSheetId="64">'HUMAN RESOURCES (Service)'!$2:$5</definedName>
    <definedName name="_xlnm.Print_Titles" localSheetId="65">'LEGAL &amp; GOVERNANCE (Service)'!$2:$5</definedName>
    <definedName name="_xlnm.Print_Titles" localSheetId="17">'LIBRARIES, ARCHIVES &amp; INFORMAT '!$2:$5</definedName>
    <definedName name="_xlnm.Print_Titles" localSheetId="86">'LICENSING (Division)'!$2:$5</definedName>
    <definedName name="_xlnm.Print_Titles" localSheetId="7">'LIVING &amp; AGEING WELL (NORTH) (D'!$2:$5</definedName>
    <definedName name="_xlnm.Print_Titles" localSheetId="8">'LIVING &amp; AGEING WELL (SOUTH) (D'!$2:$5</definedName>
    <definedName name="_xlnm.Print_Titles" localSheetId="66">'LOCAL AREA COMMITTEES (Division'!$2:$5</definedName>
    <definedName name="_xlnm.Print_Titles" localSheetId="56">'N-HOODS INT &amp; TENANT SUPP-GEN ('!$2:$5</definedName>
    <definedName name="_xlnm.Print_Titles" localSheetId="87">'PARKING SERVICES (Division)'!$2:$5</definedName>
    <definedName name="_xlnm.Print_Titles" localSheetId="18">'PARKS AND COUNTRYSIDE (Division'!$2:$5</definedName>
    <definedName name="_xlnm.Print_Titles" localSheetId="9">'PARTNERSHIP FUNDING (Division)'!$2:$5</definedName>
    <definedName name="_xlnm.Print_Titles" localSheetId="19">'PARTNERSHIPS &amp; SPECIAL PROJECT '!$2:$5</definedName>
    <definedName name="_xlnm.Print_Titles" localSheetId="88">'PLACE HUB (Division)'!$2:$5</definedName>
    <definedName name="_xlnm.Print_Titles" localSheetId="20">'PLACE STRATEGY AND CHANGE (Divi'!$2:$5</definedName>
    <definedName name="_xlnm.Print_Titles" localSheetId="44">'PLACEMENTS (Division)'!$2:$5</definedName>
    <definedName name="_xlnm.Print_Titles" localSheetId="76">'PLANNING SERVICES (Division)'!$2:$5</definedName>
    <definedName name="_xlnm.Print_Titles" localSheetId="67">'POLICY, PERFORMANCE &amp; COMMS (Se'!$2:$5</definedName>
    <definedName name="_xlnm.Print_Titles" localSheetId="45">'PORTFOLIO LEADERSHIP TEAM (Divi'!$2:$5</definedName>
    <definedName name="_xlnm.Print_Titles" localSheetId="46">'PORTFOLIO WIDE BUDGETS (Divisio'!$2:$5</definedName>
    <definedName name="_xlnm.Print_Titles" localSheetId="77">'PRECEPTS AND LEVIES (Division)'!$2:$5</definedName>
    <definedName name="_xlnm.Print_Titles" localSheetId="47">'PREVENTION &amp; EARLY INTERVENTN ('!$2:$5</definedName>
    <definedName name="_xlnm.Print_Titles" localSheetId="68">'PROPERTY (Division)'!$2:$5</definedName>
    <definedName name="_xlnm.Print_Titles" localSheetId="78">'PROPERTY REGENERATION (Division'!$2:$5</definedName>
    <definedName name="_xlnm.Print_Titles" localSheetId="21">'PUBLIC HEALTH (Division)'!$2:$5</definedName>
    <definedName name="_xlnm.Print_Titles" localSheetId="69">'PUBLIC HEALTH PPC (Service)'!$2:$5</definedName>
    <definedName name="_xlnm.Print_Titles" localSheetId="48">'QAIS (Division)'!$2:$5</definedName>
    <definedName name="_xlnm.Print_Titles" localSheetId="70">'RESOURCES MANAGEMENT&amp; PLANNING '!$2:$5</definedName>
    <definedName name="_xlnm.Print_Titles" localSheetId="49">'SCHOOL BUDGETS (Division)'!$2:$5</definedName>
    <definedName name="_xlnm.Print_Titles" localSheetId="50">'SCHOOLS AND LEARNING (Division)'!$2:$5</definedName>
    <definedName name="_xlnm.Print_Titles" localSheetId="51">'SEN (Division)'!$2:$5</definedName>
    <definedName name="_xlnm.Print_Titles" localSheetId="89">'SHEFFIELD CITY MARKETS (Divisio'!$2:$5</definedName>
    <definedName name="_xlnm.Print_Titles" localSheetId="10">'SUPPORTING VULNERABLE PEOPLE (D'!$2:$5</definedName>
    <definedName name="_xlnm.Print_Titles" localSheetId="79">'TRANSPORT &amp; INFRASTRUCTURE (Div'!$2:$5</definedName>
    <definedName name="_xlnm.Print_Titles" localSheetId="71">'TRANSPORT (Division)'!$2:$5</definedName>
    <definedName name="_xlnm.Print_Titles" localSheetId="22">'VOLUNTARY SECTOR (Division)'!$2:$5</definedName>
    <definedName name="_xlnm.Print_Titles" localSheetId="90">'WASTE MANAGEMENT (Division)'!$2:$5</definedName>
    <definedName name="_xlnm.Print_Titles" localSheetId="23">'YOUTH SERVICES (Division)'!$2:$5</definedName>
    <definedName name="PSI">#REF!</definedName>
    <definedName name="ResMan">#REF!</definedName>
    <definedName name="ResManandPlan">#REF!</definedName>
    <definedName name="SafeAdults">#REF!</definedName>
    <definedName name="SafeChild">#REF!</definedName>
    <definedName name="School">#REF!</definedName>
    <definedName name="SchoolsandLearning">#REF!</definedName>
    <definedName name="SEN">#REF!</definedName>
    <definedName name="SuppVuln">#REF!</definedName>
    <definedName name="TandF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4" i="2" l="1"/>
  <c r="K50" i="2" l="1"/>
  <c r="I121" i="2"/>
  <c r="K120" i="2"/>
  <c r="I120" i="2"/>
  <c r="I119" i="2"/>
  <c r="K118" i="2"/>
  <c r="I118" i="2"/>
  <c r="K116" i="2"/>
  <c r="I116" i="2"/>
  <c r="K115" i="2"/>
  <c r="I115" i="2"/>
  <c r="I114" i="2"/>
  <c r="K112" i="2"/>
  <c r="I112" i="2"/>
  <c r="K111" i="2"/>
  <c r="I111" i="2"/>
  <c r="K107" i="2"/>
  <c r="I107" i="2"/>
  <c r="K106" i="2"/>
  <c r="I106" i="2"/>
  <c r="I105" i="2"/>
  <c r="K104" i="2"/>
  <c r="I104" i="2"/>
  <c r="I103" i="2"/>
  <c r="I101" i="2"/>
  <c r="I96" i="2"/>
  <c r="I95" i="2"/>
  <c r="K93" i="2"/>
  <c r="I93" i="2"/>
  <c r="I92" i="2"/>
  <c r="I91" i="2"/>
  <c r="I90" i="2"/>
  <c r="I89" i="2"/>
  <c r="I87" i="2"/>
  <c r="K86" i="2"/>
  <c r="I86" i="2"/>
  <c r="K85" i="2"/>
  <c r="I85" i="2"/>
  <c r="K83" i="2"/>
  <c r="K82" i="2"/>
  <c r="I82" i="2"/>
  <c r="K78" i="2"/>
  <c r="I78" i="2"/>
  <c r="K76" i="2"/>
  <c r="I76" i="2"/>
  <c r="K75" i="2"/>
  <c r="I75" i="2"/>
  <c r="I74" i="2"/>
  <c r="I69" i="2"/>
  <c r="K68" i="2"/>
  <c r="I68" i="2"/>
  <c r="K66" i="2"/>
  <c r="I66" i="2"/>
  <c r="K65" i="2"/>
  <c r="I65" i="2"/>
  <c r="K64" i="2"/>
  <c r="I64" i="2"/>
  <c r="I63" i="2"/>
  <c r="K62" i="2"/>
  <c r="I61" i="2"/>
  <c r="K60" i="2"/>
  <c r="I60" i="2"/>
  <c r="K59" i="2"/>
  <c r="I59" i="2"/>
  <c r="K58" i="2"/>
  <c r="I58" i="2"/>
  <c r="K57" i="2"/>
  <c r="I57" i="2"/>
  <c r="I56" i="2"/>
  <c r="K53" i="2"/>
  <c r="I53" i="2"/>
  <c r="I52" i="2"/>
  <c r="I51" i="2"/>
  <c r="I50" i="2"/>
  <c r="K49" i="2"/>
  <c r="I49" i="2"/>
  <c r="K45" i="2" l="1"/>
  <c r="I45" i="2"/>
  <c r="I44" i="2"/>
  <c r="I43" i="2"/>
  <c r="I42" i="2"/>
  <c r="K41" i="2"/>
  <c r="I41" i="2"/>
  <c r="I40" i="2"/>
  <c r="K35" i="2"/>
  <c r="I35" i="2"/>
  <c r="I34" i="2"/>
  <c r="K32" i="2"/>
  <c r="I32" i="2"/>
  <c r="K31" i="2"/>
  <c r="I31" i="2"/>
  <c r="K30" i="2"/>
  <c r="I30" i="2"/>
  <c r="K29" i="2"/>
  <c r="I29" i="2"/>
  <c r="I28" i="2"/>
  <c r="I27" i="2"/>
  <c r="K26" i="2"/>
  <c r="I26" i="2"/>
  <c r="K25" i="2"/>
  <c r="I25" i="2"/>
  <c r="K24" i="2"/>
  <c r="I24" i="2"/>
  <c r="K23" i="2"/>
  <c r="I23" i="2"/>
  <c r="I19" i="2"/>
  <c r="I18" i="2"/>
  <c r="K17" i="2"/>
  <c r="I17" i="2"/>
  <c r="K16" i="2"/>
  <c r="I16" i="2"/>
  <c r="K15" i="2"/>
  <c r="I15" i="2"/>
  <c r="K14" i="2"/>
  <c r="I14" i="2"/>
  <c r="I13" i="2"/>
  <c r="K12" i="2"/>
  <c r="I12" i="2"/>
  <c r="K11" i="2"/>
  <c r="I11" i="2"/>
  <c r="E118" i="2"/>
  <c r="E86" i="2"/>
  <c r="E31" i="2"/>
  <c r="E45" i="2"/>
  <c r="F19" i="2"/>
  <c r="F121" i="2" l="1"/>
  <c r="E121" i="2"/>
  <c r="F120" i="2"/>
  <c r="G120" i="2" s="1"/>
  <c r="E120" i="2"/>
  <c r="F119" i="2"/>
  <c r="G119" i="2" s="1"/>
  <c r="E119" i="2"/>
  <c r="F118" i="2"/>
  <c r="F117" i="2"/>
  <c r="E117" i="2"/>
  <c r="G117" i="2" s="1"/>
  <c r="F116" i="2"/>
  <c r="E116" i="2"/>
  <c r="G116" i="2" s="1"/>
  <c r="F115" i="2"/>
  <c r="G115" i="2" s="1"/>
  <c r="E115" i="2"/>
  <c r="F114" i="2"/>
  <c r="E114" i="2"/>
  <c r="F113" i="2"/>
  <c r="G113" i="2" s="1"/>
  <c r="E113" i="2"/>
  <c r="F112" i="2"/>
  <c r="E112" i="2"/>
  <c r="F111" i="2"/>
  <c r="E111" i="2"/>
  <c r="G111" i="2" s="1"/>
  <c r="G114" i="2"/>
  <c r="G118" i="2"/>
  <c r="F107" i="2"/>
  <c r="E107" i="2"/>
  <c r="F106" i="2"/>
  <c r="E106" i="2"/>
  <c r="G106" i="2" s="1"/>
  <c r="F105" i="2"/>
  <c r="G105" i="2" s="1"/>
  <c r="E105" i="2"/>
  <c r="F104" i="2"/>
  <c r="E104" i="2"/>
  <c r="F103" i="2"/>
  <c r="E103" i="2"/>
  <c r="G102" i="2"/>
  <c r="F102" i="2"/>
  <c r="E102" i="2"/>
  <c r="F101" i="2"/>
  <c r="E101" i="2"/>
  <c r="G101" i="2" s="1"/>
  <c r="F100" i="2"/>
  <c r="E100" i="2"/>
  <c r="F96" i="2"/>
  <c r="G96" i="2" s="1"/>
  <c r="E96" i="2"/>
  <c r="F95" i="2"/>
  <c r="E95" i="2"/>
  <c r="F94" i="2"/>
  <c r="E94" i="2"/>
  <c r="G94" i="2" s="1"/>
  <c r="F93" i="2"/>
  <c r="E93" i="2"/>
  <c r="F92" i="2"/>
  <c r="G92" i="2" s="1"/>
  <c r="E92" i="2"/>
  <c r="F91" i="2"/>
  <c r="E91" i="2"/>
  <c r="F90" i="2"/>
  <c r="E90" i="2"/>
  <c r="F89" i="2"/>
  <c r="E89" i="2"/>
  <c r="F88" i="2"/>
  <c r="E88" i="2"/>
  <c r="F87" i="2"/>
  <c r="E87" i="2"/>
  <c r="G87" i="2" s="1"/>
  <c r="F86" i="2"/>
  <c r="G86" i="2" s="1"/>
  <c r="F85" i="2"/>
  <c r="E85" i="2"/>
  <c r="F84" i="2"/>
  <c r="E84" i="2"/>
  <c r="F83" i="2"/>
  <c r="E83" i="2"/>
  <c r="G82" i="2"/>
  <c r="F82" i="2"/>
  <c r="E82" i="2"/>
  <c r="F78" i="2"/>
  <c r="E78" i="2"/>
  <c r="G78" i="2" s="1"/>
  <c r="F77" i="2"/>
  <c r="E77" i="2"/>
  <c r="G77" i="2" s="1"/>
  <c r="F76" i="2"/>
  <c r="E76" i="2"/>
  <c r="F75" i="2"/>
  <c r="E75" i="2"/>
  <c r="F74" i="2"/>
  <c r="E74" i="2"/>
  <c r="G75" i="2"/>
  <c r="F69" i="2"/>
  <c r="E69" i="2"/>
  <c r="F68" i="2"/>
  <c r="E68" i="2"/>
  <c r="F67" i="2"/>
  <c r="G67" i="2" s="1"/>
  <c r="E67" i="2"/>
  <c r="F66" i="2"/>
  <c r="E66" i="2"/>
  <c r="F65" i="2"/>
  <c r="G65" i="2" s="1"/>
  <c r="E65" i="2"/>
  <c r="F64" i="2"/>
  <c r="E64" i="2"/>
  <c r="F63" i="2"/>
  <c r="E63" i="2"/>
  <c r="G63" i="2" s="1"/>
  <c r="F62" i="2"/>
  <c r="E62" i="2"/>
  <c r="G62" i="2" s="1"/>
  <c r="F61" i="2"/>
  <c r="G61" i="2" s="1"/>
  <c r="E61" i="2"/>
  <c r="F60" i="2"/>
  <c r="E60" i="2"/>
  <c r="F59" i="2"/>
  <c r="E59" i="2"/>
  <c r="F58" i="2"/>
  <c r="E58" i="2"/>
  <c r="F57" i="2"/>
  <c r="E57" i="2"/>
  <c r="F56" i="2"/>
  <c r="E56" i="2"/>
  <c r="F55" i="2"/>
  <c r="E55" i="2"/>
  <c r="G55" i="2" s="1"/>
  <c r="F54" i="2"/>
  <c r="E54" i="2"/>
  <c r="G54" i="2" s="1"/>
  <c r="F53" i="2"/>
  <c r="E53" i="2"/>
  <c r="F52" i="2"/>
  <c r="E52" i="2"/>
  <c r="F51" i="2"/>
  <c r="G51" i="2" s="1"/>
  <c r="E51" i="2"/>
  <c r="F50" i="2"/>
  <c r="E50" i="2"/>
  <c r="F49" i="2"/>
  <c r="G49" i="2" s="1"/>
  <c r="E49" i="2"/>
  <c r="F45" i="2"/>
  <c r="G45" i="2" s="1"/>
  <c r="F44" i="2"/>
  <c r="E44" i="2"/>
  <c r="F43" i="2"/>
  <c r="E43" i="2"/>
  <c r="G43" i="2" s="1"/>
  <c r="F42" i="2"/>
  <c r="E42" i="2"/>
  <c r="F41" i="2"/>
  <c r="G41" i="2" s="1"/>
  <c r="E41" i="2"/>
  <c r="F40" i="2"/>
  <c r="E40" i="2"/>
  <c r="G40" i="2" s="1"/>
  <c r="F39" i="2"/>
  <c r="E39" i="2"/>
  <c r="F35" i="2"/>
  <c r="G35" i="2" s="1"/>
  <c r="E35" i="2"/>
  <c r="F34" i="2"/>
  <c r="E34" i="2"/>
  <c r="G34" i="2" s="1"/>
  <c r="F33" i="2"/>
  <c r="E33" i="2"/>
  <c r="G33" i="2" s="1"/>
  <c r="F32" i="2"/>
  <c r="E32" i="2"/>
  <c r="F31" i="2"/>
  <c r="F30" i="2"/>
  <c r="E30" i="2"/>
  <c r="G30" i="2" s="1"/>
  <c r="F29" i="2"/>
  <c r="E29" i="2"/>
  <c r="F28" i="2"/>
  <c r="E28" i="2"/>
  <c r="F27" i="2"/>
  <c r="E27" i="2"/>
  <c r="F26" i="2"/>
  <c r="E26" i="2"/>
  <c r="F25" i="2"/>
  <c r="G25" i="2" s="1"/>
  <c r="E25" i="2"/>
  <c r="F24" i="2"/>
  <c r="E24" i="2"/>
  <c r="F23" i="2"/>
  <c r="E23" i="2"/>
  <c r="G24" i="2"/>
  <c r="E19" i="2"/>
  <c r="G19" i="2" s="1"/>
  <c r="F18" i="2"/>
  <c r="E18" i="2"/>
  <c r="F17" i="2"/>
  <c r="E17" i="2"/>
  <c r="F16" i="2"/>
  <c r="E16" i="2"/>
  <c r="G13" i="2"/>
  <c r="G14" i="2"/>
  <c r="G15" i="2"/>
  <c r="G17" i="2"/>
  <c r="F15" i="2"/>
  <c r="E15" i="2"/>
  <c r="F14" i="2"/>
  <c r="E14" i="2"/>
  <c r="F13" i="2"/>
  <c r="E13" i="2"/>
  <c r="F12" i="2"/>
  <c r="G12" i="2" s="1"/>
  <c r="E12" i="2"/>
  <c r="F11" i="2"/>
  <c r="E11" i="2"/>
  <c r="G11" i="2" s="1"/>
  <c r="G50" i="2" l="1"/>
  <c r="G23" i="2"/>
  <c r="G100" i="2"/>
  <c r="G88" i="2"/>
  <c r="G90" i="2"/>
  <c r="G89" i="2"/>
  <c r="G121" i="2"/>
  <c r="G112" i="2"/>
  <c r="G107" i="2"/>
  <c r="G104" i="2"/>
  <c r="G103" i="2"/>
  <c r="G95" i="2"/>
  <c r="G93" i="2"/>
  <c r="G91" i="2"/>
  <c r="F80" i="2"/>
  <c r="G85" i="2"/>
  <c r="G84" i="2"/>
  <c r="G83" i="2"/>
  <c r="G76" i="2"/>
  <c r="G74" i="2"/>
  <c r="G69" i="2"/>
  <c r="G68" i="2"/>
  <c r="G66" i="2"/>
  <c r="G64" i="2"/>
  <c r="G60" i="2"/>
  <c r="G59" i="2"/>
  <c r="G58" i="2"/>
  <c r="G57" i="2"/>
  <c r="G56" i="2"/>
  <c r="G53" i="2"/>
  <c r="G52" i="2"/>
  <c r="G44" i="2"/>
  <c r="G42" i="2"/>
  <c r="G39" i="2"/>
  <c r="G32" i="2"/>
  <c r="G31" i="2"/>
  <c r="G29" i="2"/>
  <c r="G28" i="2"/>
  <c r="G27" i="2"/>
  <c r="G26" i="2"/>
  <c r="G18" i="2"/>
  <c r="G16" i="2"/>
  <c r="F9" i="2" l="1"/>
  <c r="G21" i="2" l="1"/>
  <c r="G37" i="2" l="1"/>
  <c r="G47" i="2"/>
  <c r="G72" i="2"/>
  <c r="G80" i="2"/>
  <c r="G98" i="2"/>
  <c r="G109" i="2"/>
  <c r="F109" i="2" l="1"/>
  <c r="I109" i="2"/>
  <c r="K109" i="2"/>
  <c r="E109" i="2"/>
  <c r="F98" i="2"/>
  <c r="I98" i="2"/>
  <c r="K98" i="2"/>
  <c r="E98" i="2"/>
  <c r="I80" i="2"/>
  <c r="K80" i="2"/>
  <c r="E80" i="2"/>
  <c r="I72" i="2"/>
  <c r="K72" i="2"/>
  <c r="F72" i="2"/>
  <c r="E72" i="2"/>
  <c r="K47" i="2"/>
  <c r="F47" i="2"/>
  <c r="I47" i="2"/>
  <c r="E47" i="2"/>
  <c r="F37" i="2"/>
  <c r="I37" i="2"/>
  <c r="K37" i="2"/>
  <c r="E37" i="2"/>
  <c r="F21" i="2"/>
  <c r="I21" i="2"/>
  <c r="K21" i="2"/>
  <c r="E21" i="2"/>
  <c r="I9" i="2"/>
  <c r="K9" i="2"/>
  <c r="G9" i="2"/>
  <c r="E9" i="2"/>
  <c r="F123" i="2" l="1"/>
  <c r="E123" i="2"/>
  <c r="I123" i="2"/>
  <c r="K123" i="2"/>
  <c r="G123" i="2" l="1"/>
</calcChain>
</file>

<file path=xl/sharedStrings.xml><?xml version="1.0" encoding="utf-8"?>
<sst xmlns="http://schemas.openxmlformats.org/spreadsheetml/2006/main" count="8334" uniqueCount="1125">
  <si>
    <t>Grand Total</t>
  </si>
  <si>
    <t>WASTE MANAGEMENT</t>
  </si>
  <si>
    <t>SHEFFIELD CITY MARKETS</t>
  </si>
  <si>
    <t>PLACE HUB</t>
  </si>
  <si>
    <t>PARKING SERVICES</t>
  </si>
  <si>
    <t>LICENSING</t>
  </si>
  <si>
    <t>HIGHWAYS CONTRACT</t>
  </si>
  <si>
    <t>HIGHWAY MAINTENANCE DIVISION</t>
  </si>
  <si>
    <t>ENVIRONMENTAL REGULATIONS</t>
  </si>
  <si>
    <t>EMERGENCY PLANNING</t>
  </si>
  <si>
    <t>DIRECTOR OF STREETSCENE AND RE</t>
  </si>
  <si>
    <t>CITY CENTRE MANAGEMENT</t>
  </si>
  <si>
    <t>Waste &amp; Street Scene</t>
  </si>
  <si>
    <t>TRANSPORT &amp; INFRASTRUCTURE</t>
  </si>
  <si>
    <t>PROPERTY REGENERATION</t>
  </si>
  <si>
    <t>PRECEPTS AND LEVIES</t>
  </si>
  <si>
    <t>PLANNING SERVICES</t>
  </si>
  <si>
    <t>DIR OF PLANNING INVEST &amp; SUS</t>
  </si>
  <si>
    <t>CLEAN AIR ZONE</t>
  </si>
  <si>
    <t>CAPITAL DELIVERY SERVICE</t>
  </si>
  <si>
    <t>Transport, Regen &amp; Climate</t>
  </si>
  <si>
    <t>TRANSPORT</t>
  </si>
  <si>
    <t>RESOURCES MANAGEMENT &amp; PLANNING</t>
  </si>
  <si>
    <t>PUBLIC HEALTH PCC</t>
  </si>
  <si>
    <t>PROPERTY</t>
  </si>
  <si>
    <t>POLICY, PERFORMANCE &amp; COMMUNICATIONS</t>
  </si>
  <si>
    <t>LOCAL AREA COMMITTEES</t>
  </si>
  <si>
    <t xml:space="preserve">LEGAL &amp; GOVERNANCE </t>
  </si>
  <si>
    <t>HUMAN RESOURCES</t>
  </si>
  <si>
    <t>HOUSING BENEFIT</t>
  </si>
  <si>
    <t>FINANCE &amp; COMMERCIAL SERVICES</t>
  </si>
  <si>
    <t>FACILITIES MANAGEMENT</t>
  </si>
  <si>
    <t>CUSTOMER SERVICES</t>
  </si>
  <si>
    <t>CONTRACT REBATES &amp; DISCOUNTS</t>
  </si>
  <si>
    <t>CENTRAL COSTS</t>
  </si>
  <si>
    <t>BUSINESS CHANGE &amp; INFO SOLUTIONS</t>
  </si>
  <si>
    <t>Strategy &amp; Resources</t>
  </si>
  <si>
    <t>N/HOODS INT &amp; TENANT SUPP - GEN</t>
  </si>
  <si>
    <t>HOUSING GROWTH - GEN</t>
  </si>
  <si>
    <t>CITYWIDE HOUSING SERVICE - GEN</t>
  </si>
  <si>
    <t>BUSINESS PLANNING - GEN</t>
  </si>
  <si>
    <t>Housing</t>
  </si>
  <si>
    <t>SEN</t>
  </si>
  <si>
    <t>SCHOOLS AND LEARNING</t>
  </si>
  <si>
    <t>SCHOOL BUDGETS</t>
  </si>
  <si>
    <t>QAIS</t>
  </si>
  <si>
    <t>PREVENTION &amp; EARLY INTERVENTION</t>
  </si>
  <si>
    <t>PORTFOLIO WIDE BUDGETS</t>
  </si>
  <si>
    <t>PORTFOLIO LEADERSHIP TEAM</t>
  </si>
  <si>
    <t>PLACEMENTS</t>
  </si>
  <si>
    <t>HEALTH STRATEGY</t>
  </si>
  <si>
    <t>FIELDWORK SERVICES</t>
  </si>
  <si>
    <t>EDUCATION &amp; SKILLS BUS SUPP</t>
  </si>
  <si>
    <t>EARLY HELP &amp; PREVENTION</t>
  </si>
  <si>
    <t>CYP PROVIDER SERVICES</t>
  </si>
  <si>
    <t>COMMISSIONING MANAGEMENT</t>
  </si>
  <si>
    <t xml:space="preserve">CENTRAL MANAGEMENT </t>
  </si>
  <si>
    <t>C&amp;F BUSINESS SUPPORT</t>
  </si>
  <si>
    <t>BUSINESS STRATEGY OP BUDGETS</t>
  </si>
  <si>
    <t>ACCESS &amp; INCLUSION</t>
  </si>
  <si>
    <t>14-24 PARTNERSHIP</t>
  </si>
  <si>
    <t xml:space="preserve">Education, Children &amp; Families </t>
  </si>
  <si>
    <t>FAMILY &amp; COMMUNITY LEARNING</t>
  </si>
  <si>
    <t>EVENTS</t>
  </si>
  <si>
    <t>EMPLOYMENT &amp; SKILLS</t>
  </si>
  <si>
    <t>ECONOMY &amp; BUSINESS SUPPORT</t>
  </si>
  <si>
    <t>DIRECTOR OF ECON DEV &amp; CULTURE</t>
  </si>
  <si>
    <t>CULTURE, TOURISM &amp; EVENTS</t>
  </si>
  <si>
    <t>BUSINESS DEVELOPMENT &amp; FUND MA</t>
  </si>
  <si>
    <t>Economic Development &amp; Skills</t>
  </si>
  <si>
    <t>YOUTH SERVICES</t>
  </si>
  <si>
    <t>VOLUNTARY SECTOR</t>
  </si>
  <si>
    <t>PUBLIC HEALTH</t>
  </si>
  <si>
    <t>PLACE STRATEGY AND CHANGE</t>
  </si>
  <si>
    <t>PARTNERSHIPS &amp; SPECIAL PROJECT</t>
  </si>
  <si>
    <t>PARKS &amp; COUNTRYSIDE</t>
  </si>
  <si>
    <t>LIBRARIES, ARCHIVES &amp; INFORMAT</t>
  </si>
  <si>
    <t>DIRECTOR CULTURE &amp; ENVIRONMENT</t>
  </si>
  <si>
    <t>CORONER &amp; MEDICO LEGAL</t>
  </si>
  <si>
    <t>COMMUNITY SAFETY</t>
  </si>
  <si>
    <t>COMMUNITIES PREVENTION</t>
  </si>
  <si>
    <t>COMMUNITIES MANAGEMENT</t>
  </si>
  <si>
    <t>BEREAVEMENT SERVICES</t>
  </si>
  <si>
    <t>Communities, Parks &amp; Leisure</t>
  </si>
  <si>
    <t>SUPPORTING VUNERABLE PEOPLE</t>
  </si>
  <si>
    <t>PARTNERSHIP FUNDING</t>
  </si>
  <si>
    <t>LIVING &amp; AGEING WELL (SOUTH)</t>
  </si>
  <si>
    <t>LIVING &amp; AGEING WELL (NORTH)</t>
  </si>
  <si>
    <t>GOVERNANCE &amp; FINANCIAL INCLUSION</t>
  </si>
  <si>
    <t>COMMISSIONING AND PARTNERSHIPS</t>
  </si>
  <si>
    <t>CHIEF SOCIAL WORKER</t>
  </si>
  <si>
    <t>ADULTS WITH A DISABILITY</t>
  </si>
  <si>
    <t>ACCESS, MH &amp; WELLBEING</t>
  </si>
  <si>
    <t>Savings</t>
  </si>
  <si>
    <t>Pressures</t>
  </si>
  <si>
    <t>Net Expenditure</t>
  </si>
  <si>
    <t>Income</t>
  </si>
  <si>
    <t>Gross Expenditure</t>
  </si>
  <si>
    <t>Service</t>
  </si>
  <si>
    <t>Reference</t>
  </si>
  <si>
    <t>All figures in £k</t>
  </si>
  <si>
    <t>Budget Implementation Plans (BIPS) 2023/24</t>
  </si>
  <si>
    <t>Section 5:Public Health Savings (None Identified)</t>
  </si>
  <si>
    <t>Section 4:Public Health Investments (None Identified)</t>
  </si>
  <si>
    <t>Net Revenue Expenditure</t>
  </si>
  <si>
    <t>Gross Revenue Expenditure</t>
  </si>
  <si>
    <t>Non Staff</t>
  </si>
  <si>
    <t>Staff</t>
  </si>
  <si>
    <t>FTE</t>
  </si>
  <si>
    <t>Additional Income</t>
  </si>
  <si>
    <t>Description</t>
  </si>
  <si>
    <t>Activity</t>
  </si>
  <si>
    <t>B8</t>
  </si>
  <si>
    <t>Line</t>
  </si>
  <si>
    <t>Nursing care costs</t>
  </si>
  <si>
    <t>Health Funding</t>
  </si>
  <si>
    <t>B7</t>
  </si>
  <si>
    <t>Contract savings</t>
  </si>
  <si>
    <t>Contracts</t>
  </si>
  <si>
    <t>B6</t>
  </si>
  <si>
    <t>Social work practice</t>
  </si>
  <si>
    <t>Mitigating cost increases</t>
  </si>
  <si>
    <t>B5</t>
  </si>
  <si>
    <t>Financial assessment review</t>
  </si>
  <si>
    <t>Financial Assessments</t>
  </si>
  <si>
    <t>B4</t>
  </si>
  <si>
    <t>Promoting indepenence</t>
  </si>
  <si>
    <t>Promoting Independence Project (PIP) Savings</t>
  </si>
  <si>
    <t>B3</t>
  </si>
  <si>
    <t>LCF Income for Promoting Independence Project</t>
  </si>
  <si>
    <t>Life Chances Fund</t>
  </si>
  <si>
    <t>B2</t>
  </si>
  <si>
    <t>CHC budget adjustment</t>
  </si>
  <si>
    <t>B1</t>
  </si>
  <si>
    <t>Section 3:  Summary of Savings</t>
  </si>
  <si>
    <t>Additional staffing required</t>
  </si>
  <si>
    <t>Demand</t>
  </si>
  <si>
    <t>E6</t>
  </si>
  <si>
    <t>Pay Offer</t>
  </si>
  <si>
    <t>Inflation</t>
  </si>
  <si>
    <t>E5</t>
  </si>
  <si>
    <t>PIP Outcome Payments</t>
  </si>
  <si>
    <t>E4</t>
  </si>
  <si>
    <t>Growth</t>
  </si>
  <si>
    <t>E3</t>
  </si>
  <si>
    <t>Fees</t>
  </si>
  <si>
    <t>E2</t>
  </si>
  <si>
    <t>E1</t>
  </si>
  <si>
    <t>Section 2:  Summary of Pressures (Form Es)</t>
  </si>
  <si>
    <t>Purchasing of products and services outside of core purchasing budget</t>
  </si>
  <si>
    <t>MH &amp; SAFEGUARDING CONTRACTS</t>
  </si>
  <si>
    <t>A5</t>
  </si>
  <si>
    <t>This service includes the Adult Safeguarding, Mental Capacity Act and Deprivation of Liberty Safeguards (DoLs) teams which are funded through a joint partnership with health, probation, police and fire services.</t>
  </si>
  <si>
    <t>DOLS</t>
  </si>
  <si>
    <t>A4</t>
  </si>
  <si>
    <t>Social work teams seconded to the Sheffield Health and Social Care Foundation Trust NHS, providing information, care and advice and assessing the needs and arranging support for vulnerable people.  Partnership contracts to support carers of people with mental health and to support clients with drug and alcohol issues.  The purchasing budget which forms part of the mental health tripartite risk share also sits in this area.</t>
  </si>
  <si>
    <t>MENTAL HEALTH COMMISSIONING</t>
  </si>
  <si>
    <t>A2</t>
  </si>
  <si>
    <t xml:space="preserve">The First Contact team is made up of social workers, care managers, Occupational Therapists, prevention workers and sensory impairment support.  The team aims to offer prevention advice, support and information to prevent, reduce, and delay the need for social are support. </t>
  </si>
  <si>
    <t>FIRST CONTACT</t>
  </si>
  <si>
    <t>A1</t>
  </si>
  <si>
    <t>Section 1:  Summary of Core Services (Form A)</t>
  </si>
  <si>
    <t>NB all monetary amounts shown in £'000s</t>
  </si>
  <si>
    <t xml:space="preserve">Total Savings Made  </t>
  </si>
  <si>
    <t xml:space="preserve">Core Activities  </t>
  </si>
  <si>
    <t>FTEs</t>
  </si>
  <si>
    <t>This service includes the Adult Safeguarding, Mental Capacity Act and Deprivation of Liberty Safeguards (DoLS) teams, which are funded through a joint partnership with health, probation, police and fire services.  There is also a training element provided primarily for Adult Social Care.    </t>
  </si>
  <si>
    <t>Description of core purpose of Planning Entity</t>
  </si>
  <si>
    <t>ACCESS, MH &amp; WELLBEING (Division)</t>
  </si>
  <si>
    <t xml:space="preserve">Planning Entity  </t>
  </si>
  <si>
    <t>ADULT HEALTH AND SOCIAL CARE</t>
  </si>
  <si>
    <t>Committee</t>
  </si>
  <si>
    <t>B16</t>
  </si>
  <si>
    <t xml:space="preserve">Health Funding </t>
  </si>
  <si>
    <t>B15</t>
  </si>
  <si>
    <t>Review of Better Care Fund</t>
  </si>
  <si>
    <t>B14</t>
  </si>
  <si>
    <t>New approach to joint packages of care                                                                                                                                                            Continuing Health Care Review</t>
  </si>
  <si>
    <t>B13</t>
  </si>
  <si>
    <t>Reablement Reviews for physical disabilities</t>
  </si>
  <si>
    <t>Reablement Reviews of PD</t>
  </si>
  <si>
    <t>B12</t>
  </si>
  <si>
    <t>Support for Carers</t>
  </si>
  <si>
    <t>B10</t>
  </si>
  <si>
    <t>Appropriate charging to partners</t>
  </si>
  <si>
    <t>Charges for uplifts to packages</t>
  </si>
  <si>
    <t>B9</t>
  </si>
  <si>
    <t>Day Services</t>
  </si>
  <si>
    <t>Recommissioning Community Based Support</t>
  </si>
  <si>
    <t>Supported Living</t>
  </si>
  <si>
    <t>Review cost increases</t>
  </si>
  <si>
    <t>Direct Payments Costs</t>
  </si>
  <si>
    <t>Consistent bed rates</t>
  </si>
  <si>
    <t>Residential Care Offer</t>
  </si>
  <si>
    <t>End of current contract arrangement</t>
  </si>
  <si>
    <t>Contract Changes</t>
  </si>
  <si>
    <t>Review significant cost increases</t>
  </si>
  <si>
    <t>Dedicated case management for young adults</t>
  </si>
  <si>
    <t>Preparation for Adulthood</t>
  </si>
  <si>
    <t>Driving Improvements in Social Work Practice</t>
  </si>
  <si>
    <t>Additional Pay Award Offer 2022/23</t>
  </si>
  <si>
    <t>Reduced income</t>
  </si>
  <si>
    <t>Loss of Funding/Income</t>
  </si>
  <si>
    <t>Pay award</t>
  </si>
  <si>
    <t>WORKING AGE ADULTS CONTRACT</t>
  </si>
  <si>
    <t>A11</t>
  </si>
  <si>
    <t>Administration of provider payments for fully and joint health funded care</t>
  </si>
  <si>
    <t>CHC INCOME</t>
  </si>
  <si>
    <t>A10</t>
  </si>
  <si>
    <t>Community teams to assess people's needs and support them to live as independently as possible.  Teams also work closely with local providers, voluntary sector and NHS organisations.  Includes specialist teams for Continuing Health care, Transitions, Sensory Impairment, Direct Payments and Residential/Supported Living</t>
  </si>
  <si>
    <t>AWAD MANAGEMENT</t>
  </si>
  <si>
    <t>A9</t>
  </si>
  <si>
    <t>This function provides services to adults assessed as having eligible needs.  Provision includes day care and supported living.</t>
  </si>
  <si>
    <t>PROVIDER SERVICES</t>
  </si>
  <si>
    <t>A8</t>
  </si>
  <si>
    <t>Care purchased from the independent sector, either by the Council for individuals or via direct payments/personalised budgets based on a statutory assessed needs and some preventative support to maximise independence.</t>
  </si>
  <si>
    <t>PD PURCHASING</t>
  </si>
  <si>
    <t>A7</t>
  </si>
  <si>
    <t>Care purchased from the independent sector, either by the Council for individuals or via direct payments/personalised budgets, based on statutory assessed needs and some preventative support to maximise independence.</t>
  </si>
  <si>
    <t>LD PURCHASING</t>
  </si>
  <si>
    <t>Provision of long and short term family or community based support provided by approved self employed carers who have been assessed, trained and supervised by the service.  Provision includes day support, befriending, overnight stays and long term placements within the Carer's own home.</t>
  </si>
  <si>
    <t>ADULT PLACEMENT SHARED LIVES</t>
  </si>
  <si>
    <t>Our Adult Social Care teams work with adults with a learning disability, physical disability or sensory impairment, and with their carers, to assess needs and arrange specialist community based services, accommodation and support, short break services and services for fulfilling lives through personalised approaches and budgets.    </t>
  </si>
  <si>
    <t>ADULTS WITH A DISABILITY (Division)</t>
  </si>
  <si>
    <t>Training Budget Requirement</t>
  </si>
  <si>
    <t>Investment in Citizens Board</t>
  </si>
  <si>
    <t>CHIEF SOCIAL WORKER CONTRACTS</t>
  </si>
  <si>
    <t>A3</t>
  </si>
  <si>
    <t>The Safeguarding Board is funded through a joint partnership with health, probation, police and fire services.</t>
  </si>
  <si>
    <t>SAFEGUARDING BOARD</t>
  </si>
  <si>
    <t>Support for assessment and care management teams</t>
  </si>
  <si>
    <t>PRACTICE DEVELOPMENT</t>
  </si>
  <si>
    <t>Responsible for practice standards, quality assurance, communications and complaints</t>
  </si>
  <si>
    <t>CHIEF SOCIAL WORKER (Division)</t>
  </si>
  <si>
    <t>Release of Operational One off Costs</t>
  </si>
  <si>
    <t>Disinvestment</t>
  </si>
  <si>
    <t>Homecare Transformation</t>
  </si>
  <si>
    <t>Ending temporary funding</t>
  </si>
  <si>
    <t>Loss of BCF funding</t>
  </si>
  <si>
    <t>Commissioning staffing budget</t>
  </si>
  <si>
    <t>STAFF &amp; CONTRACTS</t>
  </si>
  <si>
    <t>Commissioning of services for older people and those with a learning or physical disability including service redesign, market development and contracting.    </t>
  </si>
  <si>
    <t>COMMISSIONING AND PARTNERSHIPS (Division)</t>
  </si>
  <si>
    <t xml:space="preserve">Ending temporary funding
</t>
  </si>
  <si>
    <t>Pay Award</t>
  </si>
  <si>
    <t>Senior management costs</t>
  </si>
  <si>
    <t>HEAD OF SERVICE</t>
  </si>
  <si>
    <t>Income Management and Financial Inclusion Service which administers the payment for all care packages, manages direct payments to service users and financially assesses individual service users and collects income.</t>
  </si>
  <si>
    <t>SOCIAL CARE ACCOUNTS SERVICE</t>
  </si>
  <si>
    <t>Provides business planning, governance and risk management, equalities and involvement, emergency planning and business continuity and information and advice for adult services.</t>
  </si>
  <si>
    <t>PLANNING,STRATEGY &amp; IMPROVMNT</t>
  </si>
  <si>
    <t>General provision of business support services, mail and insurance contracts</t>
  </si>
  <si>
    <t>COMMUNITIES WIDE SERVICES</t>
  </si>
  <si>
    <t>Dedicated Business Support providing administrative support to the Adult Health and Social Care service.</t>
  </si>
  <si>
    <t>CARE &amp; SUPP BUSINESS SUPPORT</t>
  </si>
  <si>
    <t xml:space="preserve">Responsible for Adult Health and Social Care Governance; Income Management and Financial Inclusion; and Business Support functions. </t>
  </si>
  <si>
    <t>GOVERNANCE &amp; FINANCIAL INCL'N (Division)</t>
  </si>
  <si>
    <t>Review of Living &amp; Ageing Well</t>
  </si>
  <si>
    <t>Living &amp; Ageing Well</t>
  </si>
  <si>
    <t>B19</t>
  </si>
  <si>
    <t>B18</t>
  </si>
  <si>
    <t>Nursing Care Costs</t>
  </si>
  <si>
    <t>B17</t>
  </si>
  <si>
    <t>Contract efficiencies</t>
  </si>
  <si>
    <t>Review of Provider Contracts</t>
  </si>
  <si>
    <t>Planned Reviews post Covid</t>
  </si>
  <si>
    <t>Direct Payments</t>
  </si>
  <si>
    <t xml:space="preserve">Transfer from Direct Awards
</t>
  </si>
  <si>
    <t xml:space="preserve">Reduce need for long term homecare through enablement
</t>
  </si>
  <si>
    <t>Enablement Model</t>
  </si>
  <si>
    <t>B11</t>
  </si>
  <si>
    <t xml:space="preserve">Appropriate use of residential care
</t>
  </si>
  <si>
    <t xml:space="preserve">Consistent bed rates
</t>
  </si>
  <si>
    <t>Homecare Transformation Project - Strength Based Reviews</t>
  </si>
  <si>
    <t>Improve Home Care Outcomes</t>
  </si>
  <si>
    <t>Reviewing homecare post pandemic</t>
  </si>
  <si>
    <t>High cost Home Care</t>
  </si>
  <si>
    <t xml:space="preserve">Additional financial reassessments
Benefits Uplift
</t>
  </si>
  <si>
    <t>Income and Payments</t>
  </si>
  <si>
    <t>Avoidance of Homecare</t>
  </si>
  <si>
    <t>Early Help Model</t>
  </si>
  <si>
    <t>Customer Accounts invest to save</t>
  </si>
  <si>
    <t>Income &amp; Payments</t>
  </si>
  <si>
    <t xml:space="preserve">Additional Government Grant income towards Cost of Care Fee Increases </t>
  </si>
  <si>
    <t>Cost of Care Grant Income</t>
  </si>
  <si>
    <t>Trusted Assessor TUPE gap</t>
  </si>
  <si>
    <t>E9</t>
  </si>
  <si>
    <t>In House Reablement Team One off Provider Costs Saved</t>
  </si>
  <si>
    <t>E8</t>
  </si>
  <si>
    <t>Additional debt recovery</t>
  </si>
  <si>
    <t>Loss of income</t>
  </si>
  <si>
    <t xml:space="preserve">The hospital and out of hours service includes the out of hours service, discharge planning teams and specialist social work teams. The service supports people to be discharged from hospital working in partnership with health colleagues. </t>
  </si>
  <si>
    <t>HOSPITAL &amp; OUT OF HOURS</t>
  </si>
  <si>
    <t>Occupational Therapy, Health and Housing oversees assessments and equipment for minor and major adaptations and Disabled Facilities Grant applications and adaptations to non-council houses</t>
  </si>
  <si>
    <t>ADAPTATIONS, HOUSING &amp; HEALTH</t>
  </si>
  <si>
    <t>OP CONTRACTS</t>
  </si>
  <si>
    <t>A6</t>
  </si>
  <si>
    <t>Cost of service management team.</t>
  </si>
  <si>
    <t>SERVICE MANAGEMENT</t>
  </si>
  <si>
    <t>OP PURCHASING</t>
  </si>
  <si>
    <t>Community teams to assess people's needs and support them to live as independently as possible.  Teams also work closely with local providers, voluntary sector and NHS organisations.  Includes Care Homes Team</t>
  </si>
  <si>
    <t>LOCALITY WORKING</t>
  </si>
  <si>
    <t xml:space="preserve">Our Adult Social Care teams assess needs and provide resources for the care and protection of vulnerable older people. A personalised and supportive approach provides support for people either in their own homes, or in residential or nursing care, by working in close partnership with health colleagues, housing services, in house care services, the independent sector and voluntary organisations.  This includes the Care Homes team and Adaptations, Housing &amp; Health.
</t>
  </si>
  <si>
    <t>LIVING &amp; AGEING WELL (NORTH) (Division)</t>
  </si>
  <si>
    <t xml:space="preserve">Review of Living &amp; Ageing Well 
</t>
  </si>
  <si>
    <t>Charging for care following enablement</t>
  </si>
  <si>
    <t>Ending of temporary funding</t>
  </si>
  <si>
    <t>Enablement test for change</t>
  </si>
  <si>
    <t>Fleet vehicles from Transport Services</t>
  </si>
  <si>
    <t>ENABLEMENT &amp; HOSP CONTRACTS</t>
  </si>
  <si>
    <t>This service supports people for up to six weeks after they have left hospital, with the aim of increasing independence</t>
  </si>
  <si>
    <t>SHORT TERM INTERVENTION TEAM</t>
  </si>
  <si>
    <t>Enablement Services provide a support and review function in order to maximise peoples' ability to live independently, either avoiding or reducing the need for long term care.  This function is now incorporated into the Living and Ageing Well service as part of the Target Operating Model.</t>
  </si>
  <si>
    <t>ENABLEMENT SERVICE</t>
  </si>
  <si>
    <t xml:space="preserve">The service enables our customers to lead healthy, safe and independent lives through the installation of equipment and provision of emergency care advice, support and practical help 24 hours a day, 365 days per year </t>
  </si>
  <si>
    <t>CITYWIDE CARE ALARMS</t>
  </si>
  <si>
    <t>Cost of Access and Prevention management team</t>
  </si>
  <si>
    <t>ACCESS &amp; PREVENTION</t>
  </si>
  <si>
    <t xml:space="preserve">Our Adult Social Care teams assess needs and provide resources for the care and protection of vulnerable older people. A personalised and supportive approach provides support for people either in their own homes, or in residential or nursing care, by working in close partnership with health colleagues, housing services, in house care services, the independent sector and voluntary organisations.    This includes Enablement and Short Term Intervention teams.
</t>
  </si>
  <si>
    <t>LIVING &amp; AGEING WELL (SOUTH) (Division)</t>
  </si>
  <si>
    <t>Temporary funding ceased</t>
  </si>
  <si>
    <t>The Partnership Funding Service commissions grants and contracts with voluntary and community organisations to deliver community health and wellbeing activities through the People Keeping Well Programme.</t>
  </si>
  <si>
    <t xml:space="preserve">The service commissions a range of projects and programmes delivered by Voluntary, Community and Faith sector and private providers;
</t>
  </si>
  <si>
    <t>PARTNERSHIP FUNDING (Division)</t>
  </si>
  <si>
    <t>Supported housing and direct support services from a range of charitable, voluntary and independent sector providers</t>
  </si>
  <si>
    <t>HOUSING RELATED SUPPORT</t>
  </si>
  <si>
    <t xml:space="preserve"> Commuity based interventions for drugs, alcohol and domestic abuse</t>
  </si>
  <si>
    <t>DRUG &amp; ALCOHOL SERVICES</t>
  </si>
  <si>
    <t xml:space="preserve">This section delivers or commissions a range of services which support vulnerable young people and adults across the city.
</t>
  </si>
  <si>
    <t>SUPPORTING VULNERABLE PEOPLE (Division)</t>
  </si>
  <si>
    <t>Price rise to cover cost increases</t>
  </si>
  <si>
    <t>Bereavement services fees &amp; charges</t>
  </si>
  <si>
    <t>Energy costs</t>
  </si>
  <si>
    <t xml:space="preserve">Providing a burial &amp; cremation service, managing City Road and Hutcliffe Wood Crematoria, and 16 Cemeteries across the city.
</t>
  </si>
  <si>
    <t>BEREAVEMENT</t>
  </si>
  <si>
    <t>BEREAVEMENT SERVICES (Division)</t>
  </si>
  <si>
    <t>COMMUNITIES, PARKS AND LEISURE</t>
  </si>
  <si>
    <t>Holding vacancies to mitigate budget gap on staffing budget</t>
  </si>
  <si>
    <t>Holding vacancies</t>
  </si>
  <si>
    <t>Holding vacancies to mitigate pay awards</t>
  </si>
  <si>
    <t xml:space="preserve">Holding vacancies </t>
  </si>
  <si>
    <t>Staffing gap</t>
  </si>
  <si>
    <t>Heads of Service in Community Services.</t>
  </si>
  <si>
    <t>MANAGEMENT TEAM</t>
  </si>
  <si>
    <t xml:space="preserve">Dedicated Business Support providing administrative support to Community Services.    </t>
  </si>
  <si>
    <t>COMMUNITY SERV BUS SUPPORT</t>
  </si>
  <si>
    <t xml:space="preserve">To provide leadership and centralised administrative support across Community Services
</t>
  </si>
  <si>
    <t>COMMUNITIES MANAGEMENT (Division)</t>
  </si>
  <si>
    <t>Mitigation of staffing funding gap by holding vacancies</t>
  </si>
  <si>
    <t>Mitigation of pay award by holding vacancies</t>
  </si>
  <si>
    <t>Shortbrook accommodation costs and Team Around the Person</t>
  </si>
  <si>
    <t>Family Centres are an important part of a community and deliver localised services that enables greater engagement with families at the earliest opportunity</t>
  </si>
  <si>
    <t>FAMILY CENTRES</t>
  </si>
  <si>
    <t>Supports people at risk of declining health and wellbeing to prevent, reduce or delay access to formal or statutory services</t>
  </si>
  <si>
    <t>EARLY HELP PREVENTION</t>
  </si>
  <si>
    <t>Funding for our work in Sheffield's communities</t>
  </si>
  <si>
    <t>COMMUNITIES GRANTS</t>
  </si>
  <si>
    <t xml:space="preserve">The team supports cohesion work in the city including the Cohesion Sheffield Hub and local and city wide meetings.  It delivers community development projects in areas affected by recent migration.  </t>
  </si>
  <si>
    <t>COHESION</t>
  </si>
  <si>
    <t>Sheffield has a Local Area Partnership, each made up of wards.  They encourage partnership work between Councillors, the public sector, the private sector and the voluntary, community and faith sector.  These teams support Sheffield's communities through the Local Area Partnerships, cohesion work and on the ground workers supporting those at risk of declining health and wellbeing.    </t>
  </si>
  <si>
    <t>COMMUNITIES PREVENTION (Division)</t>
  </si>
  <si>
    <t xml:space="preserve">To welcome and support those seeking sanctuary in Sheffield, working with partners and stakeholders to identify how best to support them and communities across the city by developing strategic leadership, capacity and resilience to create sustainable communities that live and work well together.
</t>
  </si>
  <si>
    <t>COMMUNITY SAFETY COHESION</t>
  </si>
  <si>
    <t>The Community Safety Service is about preventing, reducing and tackling crime and anti-social behaviour.  Working in partnership to protect peoples' rights to live in confidence and without fear for their own and other peoples safety.</t>
  </si>
  <si>
    <t>The Community Safety Service is about preventing, reducing and tackling crime and anti-social behaviour. Working in partnership to protect peoples' rights to live in confidence and without fear for their own and other peoples safety.</t>
  </si>
  <si>
    <t>COMMUNITY SAFETY (Division)</t>
  </si>
  <si>
    <t xml:space="preserve">The Medico-Legal Centre is designed to provide the facilities and services required for the investigation of sudden or unexpected death. It comprises the offices and courts of HM Coroner for South Yorkshire (West) District and the public mortuary. It provides the reception, mortuary services and Coroner’s support
</t>
  </si>
  <si>
    <t>MEDICO LEGAL CENTRE</t>
  </si>
  <si>
    <t>The Coroner is an independent Judicial Officer, responsible only to the Crown. They have a statutory duty to investigate sudden, violent or unexplained deaths. They must be legally qualified.</t>
  </si>
  <si>
    <t>CORONER</t>
  </si>
  <si>
    <t xml:space="preserve">The Coroner's service investigates unexplained deaths, carries out post mortems and hosts the Coroners Court.
</t>
  </si>
  <si>
    <t>CORONER &amp; MEDICO LEGAL (Division)</t>
  </si>
  <si>
    <t xml:space="preserve">Director and Support staff. Provides leadership of the Parks, Leisure and Library service and key strategies, projects and partnerships.
</t>
  </si>
  <si>
    <t>MANAGEMENT &amp; SUPPORT</t>
  </si>
  <si>
    <t xml:space="preserve">Director and Support staff. Provides leadership of the Parks, Leisure &amp; Library service and key strategies, projects and partnerships.
</t>
  </si>
  <si>
    <t>DIRECTOR CULTURE &amp; ENVIRONMENT (Division)</t>
  </si>
  <si>
    <t xml:space="preserve">Service redesign to use resources more efficiently and effectively an provide a higher quality of service for customers
</t>
  </si>
  <si>
    <t>Libraries review</t>
  </si>
  <si>
    <t xml:space="preserve">Continuous Improvement and development of Library and Archive services
</t>
  </si>
  <si>
    <t>SERVICE DEVELOPMENT</t>
  </si>
  <si>
    <t xml:space="preserve">Leadership and Support staff. Provides leadership of the Library &amp; Archive service and key strategies, projects and partnerships.
</t>
  </si>
  <si>
    <t>LEADERSHIP TEAM</t>
  </si>
  <si>
    <t xml:space="preserve">A library service for any Sheffield resident who is unable to get to their local library and has no-one to help them do so or who may be able to get to the library but cannot carry the books they've chosen
</t>
  </si>
  <si>
    <t>HUB &amp; HOME LIBRARIES</t>
  </si>
  <si>
    <t xml:space="preserve">A facility to discover the history of Sheffield through our vast collections of archive documents, books, maps, photographs, sound and film recordings
</t>
  </si>
  <si>
    <t>HERITAGE SERVICES</t>
  </si>
  <si>
    <t xml:space="preserve">To provide welcoming, safe places where people of all ages can access and share a range of resources, information and knowledge.
</t>
  </si>
  <si>
    <t>CO-DELIVERED LIBRARIES</t>
  </si>
  <si>
    <t>CENTRAL &amp; COLLECTIONS</t>
  </si>
  <si>
    <t>ASSOCIATE LIBRARIES</t>
  </si>
  <si>
    <t>To provide welcoming, safe places where people of all ages can access and share a range of resources, information and knowledge.    </t>
  </si>
  <si>
    <t>LIBRARIES, ARCHIVES &amp; INFORMAT (Division)</t>
  </si>
  <si>
    <t xml:space="preserve">Use of Public Health funding to replace revenue funding for staff resources on green space improvement projects.
</t>
  </si>
  <si>
    <t>Public Health funding</t>
  </si>
  <si>
    <t xml:space="preserve">Service redesign and review of land management,further income generation and reduction in funding of work that can be reduced or stopped      
</t>
  </si>
  <si>
    <t xml:space="preserve">Parks &amp; Countryside income and redesign </t>
  </si>
  <si>
    <t>Road fuel increase</t>
  </si>
  <si>
    <t>Energy cost increase</t>
  </si>
  <si>
    <t>Transport &amp; fuel costs</t>
  </si>
  <si>
    <t xml:space="preserve">Successful delivery of programmes and projects relating to Sheffield’s Green Open Space Strategy.  Including providing technical and performance data; collating, retrieval, monitoring, review and updating project and quality information, using appropriate technology and technician resources.  </t>
  </si>
  <si>
    <t>PROJECTS &amp; TECHNICAL</t>
  </si>
  <si>
    <t xml:space="preserve">Providing financial and administrative support to the service and a customer enquiry emails and telephone service.
</t>
  </si>
  <si>
    <t>PARKS SERVICE SUPPORT</t>
  </si>
  <si>
    <t xml:space="preserve">P&amp;PR is directly responsible for management and maintenance of council owned parks and open spaces that are not categorised as woodlands or countryside. </t>
  </si>
  <si>
    <t>PARKS OPERATIONS</t>
  </si>
  <si>
    <t xml:space="preserve">Leadership and Support staff. Provides leadership of the Parks &amp; Countryside service and key strategies, projects and partnerships.
</t>
  </si>
  <si>
    <t>PARKS HEAD OF SERVICE</t>
  </si>
  <si>
    <t>Management, maintenance and development of the city's countryside, woodlands and plantations.  Includes Ecology services, allotments and non highway trees.</t>
  </si>
  <si>
    <t>COUNTRYSIDE &amp; ENVIRONMENT</t>
  </si>
  <si>
    <t xml:space="preserve">New civic entrepreneurial project initiative of Better Parks – providing better visitor facilities &amp; activities and generating revenue income for service sustainability. </t>
  </si>
  <si>
    <t>BUSINESS &amp; PARTNERSHIPS</t>
  </si>
  <si>
    <t xml:space="preserve">Management, maintenance and development of the city's parks, green spaces and countryside.  Including Ecology services, allotments and non highway trees.
</t>
  </si>
  <si>
    <t>PARKS AND COUNTRYSIDE (Division)</t>
  </si>
  <si>
    <t xml:space="preserve">Reduction in financial support to SCT through reduction in overhead costs in relation to the operation of the estate and cessation of Charitable Purposes Grant 
</t>
  </si>
  <si>
    <t xml:space="preserve">SCT BAU &amp; grant </t>
  </si>
  <si>
    <t xml:space="preserve">Overseeing new capital developments in leisure  facilities. The service promotes participation in sport and physical activity- particularly in areas where participation levels are lowest. The service supports community groups and directly liaises with sporting clubs, sports governing bodies and Sport England.
</t>
  </si>
  <si>
    <t>PARTNERSHIPS &amp; PROJECTS</t>
  </si>
  <si>
    <t xml:space="preserve">Leadership and Support staff. Provides leadership of the Sport, Leisure and Health service and key strategies, projects and partnerships.
</t>
  </si>
  <si>
    <t>HEAD PARTNERSHIPS &amp; SPEC PROJ</t>
  </si>
  <si>
    <t xml:space="preserve">This service manages the relationships with the leisure/sports trusts and new partnerships coming to the city. The service also oversees new capital developments in leisure  facilities. The service promotes participation in sport and physical activity- particularly in areas where participation levels are lowest. The service supports community groups and directly liaises with sporting clubs, sports governing bodies and Sport England.
</t>
  </si>
  <si>
    <t>PARTNERSHIPS &amp; SPECIAL PROJECT (Division)</t>
  </si>
  <si>
    <t>Deletion of post</t>
  </si>
  <si>
    <t>Business Apps post</t>
  </si>
  <si>
    <t>Business Applications</t>
  </si>
  <si>
    <t xml:space="preserve">Business improvement provision for resilience and goverance support in Operational Services and City Futures Portfolios 
</t>
  </si>
  <si>
    <t>STRATEGY TEAM</t>
  </si>
  <si>
    <t>Executive Director and PA support team for Operational Services portfolio</t>
  </si>
  <si>
    <t xml:space="preserve">Providing business change programme/project management support in City Futures and Operational Services Portfolios
</t>
  </si>
  <si>
    <t>PLACE CHANGE PROGRAMME</t>
  </si>
  <si>
    <t xml:space="preserve">Maintenance and support of City Futures and Operational Services portfolios business systems 
</t>
  </si>
  <si>
    <t>BUSINESS SYSTEMS &amp; APPS</t>
  </si>
  <si>
    <t xml:space="preserve">Strategy, Change and Business Applications team.
</t>
  </si>
  <si>
    <t>PLACE STRATEGY AND CHANGE (Division)</t>
  </si>
  <si>
    <t>Section 2:  Pressures (Form Es) - None Identified</t>
  </si>
  <si>
    <t xml:space="preserve">Food Poverty and Weight Management Services
</t>
  </si>
  <si>
    <t>STHFT COMMUNITY SERVICES</t>
  </si>
  <si>
    <t xml:space="preserve">Adults South West Yorkshire Partnership NHS Foundation Trust (SWYFT) Smokefree service
</t>
  </si>
  <si>
    <t>SOUTH WEST PARTNERSHIP</t>
  </si>
  <si>
    <t xml:space="preserve">Public Health related staffing and overheads.
</t>
  </si>
  <si>
    <t>PH INFRASTRUCTURE</t>
  </si>
  <si>
    <t xml:space="preserve">Heeley Baths - various physical activities to support outcomes focussed on childhood and adult obesity
</t>
  </si>
  <si>
    <t>PH COMMISSIONING RESERVE</t>
  </si>
  <si>
    <t xml:space="preserve">Various smoking and weight related initiatives to improve public health
</t>
  </si>
  <si>
    <t>COMM SERVICES - VOLUNTARY PLA</t>
  </si>
  <si>
    <t xml:space="preserve">This service contributes to Sheffield being a healthy and successful City by delivering (in partnership) key policy areas such as tobacco control interventions to help people live smoke free lives, obesity and food and environment and health. 
</t>
  </si>
  <si>
    <t>PUBLIC HEALTH (Division)</t>
  </si>
  <si>
    <t>This team supports the development of the voluntary, community &amp; faith sector. Co-ordinates grant aid funding, mainsteam council and partnership funding and maximises the use of external funding. It works with voluntary, community &amp; faith groups on partnership approaches to community cohesion</t>
  </si>
  <si>
    <t xml:space="preserve">This team supports the development of the Voluntary Community Faith sector, co-ordinates Grant Funding Aid, mainstream Council and partnership funding and maximises the use of external funding.  It works with Voluntary, Community and Faith groups on partnership approaches to community cohesion.
</t>
  </si>
  <si>
    <t>VOLUNTARY SECTOR (Division)</t>
  </si>
  <si>
    <t xml:space="preserve">This team engages all stakeholders, including young people, in the design, delivery and evaluation of Community Youth Services and consults with Young Sheffielders to  understand their experiences and needs for intervention and universal support.
</t>
  </si>
  <si>
    <t>YOUTH VOICE INFLUENCE</t>
  </si>
  <si>
    <t xml:space="preserve">To provide safe, creative, ambitious, Universal Youth Services where Young Sheffielders can explore their values, beliefs and ideas; develop their voice, influence and place in society; and learn practical or technical skills that enable them to realise their full potential and thrive.
</t>
  </si>
  <si>
    <t>UNIVERSAL SERVICES</t>
  </si>
  <si>
    <t xml:space="preserve">To provide services focussing on high need such as young people who go missing from home, who have been or are involved in sexual exploitation or being harmed by similar risks in their communities
</t>
  </si>
  <si>
    <t>SPECIALISED &amp; TARGETED</t>
  </si>
  <si>
    <t xml:space="preserve">Community Youth Service Management provides stimulating and dynamic leadership and overall strategic management across the service.
</t>
  </si>
  <si>
    <t>SERVICE MANAGERS</t>
  </si>
  <si>
    <t xml:space="preserve">This team monitors quality, evaluation and performance to ensure that services provided are of a high standard and quality and to co-ordinate and manage referrals into Community Youth Prevention Service.
</t>
  </si>
  <si>
    <t>PERFORMANCE &amp; QUALITY ASSURE</t>
  </si>
  <si>
    <t xml:space="preserve">This team provides services to young people, identified as in need of support, as part of the Sheffield City Council Information Advice and Guidance (IAG) offer which includes those not in education, employment or training and those with special educational needs and disability.
</t>
  </si>
  <si>
    <t>INFO,  ADVICE &amp; GUIDANCE</t>
  </si>
  <si>
    <t xml:space="preserve">Centralised costs for the provision of Community Youth Services
</t>
  </si>
  <si>
    <t>To provide safe, creative, ambitious, Community Youth Services where Young Sheffielders thrive</t>
  </si>
  <si>
    <t>YOUTH SERVICES (Division)</t>
  </si>
  <si>
    <t xml:space="preserve">Monies managed by the Programme Team sit within this area, e.g. external funding inc. European funding. </t>
  </si>
  <si>
    <t>ACCOUNTABLE BODY PROJECTS PLA</t>
  </si>
  <si>
    <t xml:space="preserve">Delivering key externally funded economic development projects for which Sheffield City Council acts as the accountable body and/or manages external funding on behalf of Sheffield City Region.
</t>
  </si>
  <si>
    <t>BUSINESS DEVELOPMENT &amp; FUND MA (Division)</t>
  </si>
  <si>
    <t>ECONOMIC DEVELOPMENT &amp; SKILLS</t>
  </si>
  <si>
    <t>Strategic marketing of Sheffield as a destination to key target audiences of trade, talent and tourism and commissioning of major events including World Snooker, the International Documentary Festival (DocFest).</t>
  </si>
  <si>
    <t>MARKETING SHEFFIELD</t>
  </si>
  <si>
    <t>Strategic support for arts and culture in Sheffield; providing network support (Culture Consortium and Culture Collective), bid making support, service agreements with key arts organisations, relationship management inc with SYMCA, strategy development.</t>
  </si>
  <si>
    <t>ARTS STRATEGY</t>
  </si>
  <si>
    <t>CULTURE, TOURISM &amp; EVENTS (Division)</t>
  </si>
  <si>
    <t xml:space="preserve">Reduction in activity budget for responding to in-year opportunities such as partner collaboration, sponsorship of key events and research/policy development. </t>
  </si>
  <si>
    <t>Reduction to activity budgets</t>
  </si>
  <si>
    <t>Maximising income from external grant sources</t>
  </si>
  <si>
    <t>Income maximisation</t>
  </si>
  <si>
    <t>Economic Recovery Fund, AMID, economic strategy</t>
  </si>
  <si>
    <t>STRATEGY &amp; SKILLS</t>
  </si>
  <si>
    <t>Director and admin support</t>
  </si>
  <si>
    <t>MANAGEMENT &amp; SUPPORT CG</t>
  </si>
  <si>
    <t>Directorate overheads inc. services &amp; supplies; salaries</t>
  </si>
  <si>
    <t>CORPORATE CS MGT</t>
  </si>
  <si>
    <t>DIRECTOR OF ECON DEV &amp; CULTURE (Division)</t>
  </si>
  <si>
    <t>Reinstatement of Business Growth advisor core funding</t>
  </si>
  <si>
    <t>Delivering key externally funded economic development projects for which Sheffield City Council acts as the accountable body and/or manages external funding on behalf of Sheffield City Region.</t>
  </si>
  <si>
    <t>PROGRAMME TEAM</t>
  </si>
  <si>
    <t>Business Sheffield, Council's business support programme including the following; Gateway customer service team, Launchpad for pre starts and early stage business support; Business Information Officers supporting high street businesses face to face; Growth Advisors working with SME’s on productivity challenges, carbon reduction and strategic growth and Tech Scale Up Advisors helping scalable tech starts scale and grow and access investment.</t>
  </si>
  <si>
    <t>BUSINESS GROWTH</t>
  </si>
  <si>
    <t xml:space="preserve">Business Sheffield, Council's business support programme including the following; Gateway customer service team, Launchpad for pre starts and early stage business support; Business Information Officers supporting high street businesses face to face; Growth Advisors working with SME’s on productivity challenges, carbon reduction and strategic growth and Tech Scale Up Advisors helping scalable tech starts scale and grow and access investment.
</t>
  </si>
  <si>
    <t>ECONOMY &amp; BUSINESS SUPPORT (Division)</t>
  </si>
  <si>
    <t xml:space="preserve">Develops and delivers employment and skills projects behalf of the Council and the City Region  </t>
  </si>
  <si>
    <t xml:space="preserve">Develops and delivers employment, skills and apprenticeship programmes on behalf of the City Council and the Combined Authority, targeting vulnerable and disadvantaged adults and young people disadvantaged in the labour market.  This includes maximising the apprenticeship levy, apprenticeship training, opp Sheffield jobs brokerage, work experience and managing external investment in support of Employment and Skills provision
</t>
  </si>
  <si>
    <t>EMPLOYMENT &amp; SKILLS (Division)</t>
  </si>
  <si>
    <t>To provide a city events calendar including city and community events.</t>
  </si>
  <si>
    <t xml:space="preserve">To provide a city events calendar including city and community events.
</t>
  </si>
  <si>
    <t>EVENTS (Division)</t>
  </si>
  <si>
    <t>Review of delivery model of SEND at Sheaf Training Centre.</t>
  </si>
  <si>
    <t>SEND Provision Saving</t>
  </si>
  <si>
    <t>Inflationary increases to energy costs.</t>
  </si>
  <si>
    <t xml:space="preserve">Management and delivery of funded learning programmes across the majority of vocational areas. This activity includes:
• The 14 -16 Vocational Skills Programme to enhance the school-based curriculum offer.
• Apprenticeships for young people and adults.
• Work based assessments and further education in vocational sectors
</t>
  </si>
  <si>
    <t>LEARNING SKILL AND EMPLOYMENT</t>
  </si>
  <si>
    <t xml:space="preserve">Holds the Skills Funding Agency (SFA) contract for the city and commissions provision for learners on its behalf. To facilitate this, the service manages extensive partnership working across a range of local learning partnerships. The programme includes basic skills, first steps to employment, English for Speakers of Other Languages, vocational learning and learning for leisure. </t>
  </si>
  <si>
    <t>ADULT AND COMMUNITY LEARNING</t>
  </si>
  <si>
    <t>Commissions the 14-24 Vulnerable Young People’s programme and Family and Community Education.  Delivers People’s Study Programme and adult training contracts.  Manages the Council’s training units.  Contributes to relevant Combined Authority initiatives.    </t>
  </si>
  <si>
    <t>FAMILY &amp; COMMUNITY LEARNING (Division)</t>
  </si>
  <si>
    <t>SEND provison saving through more effective commissioning.</t>
  </si>
  <si>
    <t>Develops &amp; delivers the city’s employment and skills strategy for 14-24 year olds.  This includes Post 16 provision planning, development of new technical pathways, cultivating business and educational links, securing sufficient SEND provision, provision for vulnerable learners and regional digital skills and careers guidance</t>
  </si>
  <si>
    <t>Develops and delivers the city’s employment and skills strategy for 14-24 year olds    </t>
  </si>
  <si>
    <t>14-24 PARTNERSHIP (Division)</t>
  </si>
  <si>
    <t>EDUCATION, CHILDREN &amp; FAMILIES</t>
  </si>
  <si>
    <t>Increase Virtual School income</t>
  </si>
  <si>
    <t>Virtual School Increase Income</t>
  </si>
  <si>
    <t>New Head of Attendance and Inclusion</t>
  </si>
  <si>
    <t>The virtual school for looked after children is a statutory function to oversee, support and advocate for the education of all children who are in public care. This includes allocating pupil premium plus funding.</t>
  </si>
  <si>
    <t>VIRTUAL SCHOOL</t>
  </si>
  <si>
    <t>The Inclusion and Attendance service supports schools, families and young people in addressing barriers to accessing education. They provide specialist support and oversight of school attendance at a citywide, school and individual level including attendance legal measures. They also deliver key work, mentoring and small group work to address barriers to education, working with schools to support their approach to inclusion.</t>
  </si>
  <si>
    <t>INCLUSION &amp; ATTENDANCE</t>
  </si>
  <si>
    <t>The Elective Home Education team works with families who have chosen not to send their child to a school to ensure that all children are receiving a suitable and efficient education or return to a school place if they are not in receipt of this from their parents.</t>
  </si>
  <si>
    <t>ELECTIVE HOME EDUCATION</t>
  </si>
  <si>
    <t>The 0-5 SEND team provide assessment and support for children with SEN. This includes delivery of the Portage and UCAN services and allocation of Early Years inclusion funding to providers for individual children’s needs.</t>
  </si>
  <si>
    <t>EARLY YEARS</t>
  </si>
  <si>
    <t>Alternative Provision arrange and quality assure short term educational provision for children and young people who receive part of their education away from the school site. Provision is intended to address a child’s behavioural needs.</t>
  </si>
  <si>
    <t>ALTERNATIVE PROVISION</t>
  </si>
  <si>
    <t>Access and Admissions covers all school admissions processes alongside our duties to locate children missing from education and address school exclusions.</t>
  </si>
  <si>
    <t>ACCESS &amp; ADMISSIONS</t>
  </si>
  <si>
    <t>The Access &amp; Inclusion Service delivers a range of statutory duties regarding education and delivers educational support to schools and families for vulnerable children.</t>
  </si>
  <si>
    <t>ACCESS &amp; INCLUSION (Division)</t>
  </si>
  <si>
    <t>This service provides information technology infrastructure and support to the children's services in the People Portfolio. It also supports the infrastructure that Sheffield Schools and Academies rely on, ensuring information flow between schools and Local Authority. Information Strategy and Governance is managed through the service.</t>
  </si>
  <si>
    <t>INFO SYSTEMS: CHILDREN&amp;ADULTS</t>
  </si>
  <si>
    <t>The Budget Resourcing and Strategy service provides support to the Portfolio and a range of school related activities.The service takes the lead role in the education funding formula strategy and in ensuring Government Funding requirements are met across the portfolio.</t>
  </si>
  <si>
    <t>BUDGET RESOURCING AND STRAT</t>
  </si>
  <si>
    <t>This is the budget for the Budget, Resourcing and Strategy Team and the Information and Systems Team..    </t>
  </si>
  <si>
    <t>BUSINESS STRATEGY OP BUDGETS (Division)</t>
  </si>
  <si>
    <t xml:space="preserve">Undeliverable savings associated with £1.7m saving on Business Support </t>
  </si>
  <si>
    <t>Dedicated Business Support providing administrative support to the Children and Families service.</t>
  </si>
  <si>
    <t>Dedicated Business Support providing administrative support to Children and Families.    </t>
  </si>
  <si>
    <t>C&amp;F BUSINESS SUPPORT (Division)</t>
  </si>
  <si>
    <t xml:space="preserve">Incorporate into the role of the consultant social worker
</t>
  </si>
  <si>
    <t>Remove Dedicated Signs of Safety Lead Post</t>
  </si>
  <si>
    <t>Additional Director for Residential Services</t>
  </si>
  <si>
    <t>Central Management consists mainly of the staffing costs supporting the Fieldwork and Fostering and Adoption services.  This activity includes the administrative running costs of Fieldwork and Fostering and Adoption services.  Supporting Fieldwork and Provider services.</t>
  </si>
  <si>
    <t>CENT MGT &amp; BUS SUPPORT</t>
  </si>
  <si>
    <t>Central management support for Fieldwork, Fostering and Adoption Services.</t>
  </si>
  <si>
    <t>CENTRAL MANAGEMENT (Division)</t>
  </si>
  <si>
    <t xml:space="preserve">Public Health Infrastructure and Contracts - Statutory delivery of the 0-19 Healthy Child Programme. Delivery of mandatory Health Visiting functions (new birth visits, post natal visits) and statutory requirements for Safeguarding, National Child Measurement Programme, universal health screening on school entry and Vaccinations and Immunisations. Universal service delivered to 0-4 years and 5-19 years. Provided by a new integrated model through redesign of Health Visiting and Health Services to Children.    
</t>
  </si>
  <si>
    <t>P H INFRASTR &amp; CONTRACTS</t>
  </si>
  <si>
    <t>Sheffield City Council is responsible to pay for Sheffield residents requiring sexual health treatment out of city</t>
  </si>
  <si>
    <t>OUT OF CITY SEXUAL HEALTH</t>
  </si>
  <si>
    <t xml:space="preserve">Sheffield Teaching Hospital together with Primary Care Sheffield provides a confidential sexual health service including specialist information, advice, counseling, rapid testing and treatment for sexually transmitted infections    
Sheffield Children's hospital delivers the statutory 0-19 Healthy Child Programme. Delivery of mandatory Health Visiting functions (new birth visits, post natal visits) and statutory requirements for Safeguarding, National Child Measurement Programme, universal health screening on school entry and Vaccinations and Immunisations. Universal service delivered to 0-4 years and 5-19 years. Provided by a new integrated model through redesign of Health Visiting and Health Services to Children.    
</t>
  </si>
  <si>
    <t>NHS TRUST CONTRACTS</t>
  </si>
  <si>
    <t xml:space="preserve">Services commissioned from Voluntary and Community organisations to promote health in the  Early Years and with vulnerable groups.    
</t>
  </si>
  <si>
    <t>COMM SERVICES - VOLUNTARY CYP</t>
  </si>
  <si>
    <t>Public Health aims to improve the health of the population and reduce health inequalities through health protection (stopping people being exposed to risk), health promotion (with individuals, communities and organisations) and through influencing the design of health care services.    </t>
  </si>
  <si>
    <t>CHILDREN'S PUBLIC HEALTH (Division)</t>
  </si>
  <si>
    <t xml:space="preserve">Increased CWD support </t>
  </si>
  <si>
    <t>Increased usage of social care transport</t>
  </si>
  <si>
    <t>This area provides a number of services including children with disabilities and practical support for families to support disabled children in a home setting</t>
  </si>
  <si>
    <t>CHILDRENS DISABILITIES SERVICE</t>
  </si>
  <si>
    <t>This area provides a number of services including children with disabilities and practical support for families to support disabled children in a home setting. Provides social work assessment processes and specialist support based on needs.    </t>
  </si>
  <si>
    <t>CHILDRENS DISABILITIES SERVICE (Division)</t>
  </si>
  <si>
    <t>Staffing Pressure</t>
  </si>
  <si>
    <t>The SCART team provides strategic commissioning of foster beds for Children in Care, residential block contracts and educational placements for pupils with SEND, both in and out of the city</t>
  </si>
  <si>
    <t>SCART</t>
  </si>
  <si>
    <t>The division provides the performance and analysis service for children's social care and education</t>
  </si>
  <si>
    <t>PERFORMANCE &amp; ANALYSIS</t>
  </si>
  <si>
    <t>The management and central support to children's commissioning services</t>
  </si>
  <si>
    <t>MANAGEMENT AND CENTRAL</t>
  </si>
  <si>
    <t>The service includes the business change and architecture service for all of People services</t>
  </si>
  <si>
    <t>BUSINESS ARCHITECT &amp;INFRASTRCT</t>
  </si>
  <si>
    <t>Provides strategic commissioning of foster beds for Children in Care, residential block contracts and educational placements for pupils with SEND, both in and out of the city.</t>
  </si>
  <si>
    <t>COMMISSIONING MANAGEMENT (Division)</t>
  </si>
  <si>
    <t>Review care leaver offer to ensure access to support continues post 21</t>
  </si>
  <si>
    <t>Appropriate Support to Care Leavers aged 21 plus</t>
  </si>
  <si>
    <t xml:space="preserve">Savings associated with reducing fees and other costs by reducing frequency of panels to fortnightly.
</t>
  </si>
  <si>
    <t>Service Review  on Frequency of Fostering Panels</t>
  </si>
  <si>
    <t>Additional Staffing Required for Connected Persons Team</t>
  </si>
  <si>
    <t>E7</t>
  </si>
  <si>
    <t>Undelivered reduction in Agency usage</t>
  </si>
  <si>
    <t>Undeliverable additional funding re second secure home - now not being built</t>
  </si>
  <si>
    <t>Insurance premiums for children's social care properties, together with inflationary price increases.</t>
  </si>
  <si>
    <t>Staffing pressure in Children's Residential Homes</t>
  </si>
  <si>
    <t>Support for the Corporate Parenting Agenda Board. Children in Care and Adopted Children Survey and Pledge. Star Awards Event. Residential provision for Children’s Workforce Development.                                                                                                                                                                                                                  Commissioned service contracts with partnership providers for Care Experience Council and Advocacy/Children's Rights Services / Looked After Nurse provision._x000D_Supports schools providing early preventative support to children with emotional and mental health problems._x000D__x000D_</t>
  </si>
  <si>
    <t>PLACEMENT STRATEGY</t>
  </si>
  <si>
    <t>Sheffield Leaving Care Service:  Provides statutory support for care leavers aged 16-24 inclusive to ensure a smooth and successful transition to adulthood.  This support involves allocation of a personal advisor, completion of a pathway plan, and services to ensure: Care leavers are better prepared and supported to live independently; There is improved access to education, training and employment; Care leavers experience stability, and feel safe and secure; There is improved access to health support; Care Leavers achieve financial stability.</t>
  </si>
  <si>
    <t>LEAVING CARE SERVICE</t>
  </si>
  <si>
    <t>The Fostering Service has to comply with a number of statutory guidelines including Fostering Service, National Minimum Standards and Regulations 2011. The Fostering Service: recruits, trains and approves a high quality cohort of foster carers; retains high quality foster carers; provides placement choice for children who need looking after by the local authority; ensures that best value for money principles are applied. The service provide placements that are needed for a cross section of reasons, long term placements for Children in Care (CIC), supporting families within the community, short term placements. The service has to follow legislation in regard to the supervision of staff and foster carers.</t>
  </si>
  <si>
    <t>FOSTERING</t>
  </si>
  <si>
    <t xml:space="preserve">We provide residential care for Children in Care and short break care for children with disabilities in Sheffield in compliance with Children homes regulation 2011_x000D_ _x000D_We provide care for young people in directly managed mainstream homes and care for and support young people and their families in directly managed short break care homes._x000D_ _x000D_We aspire to provide high quality care for all young people in residential settings; based in thriving communities with opportunities to improve quality of life, life chances and achieve outcomes which meet or exceed national minimum standards. _x000D_ _x000D_We aim to achieve positive outcomes for children and young people by working in collaboration with parents, carers, and internal and external partnership agencies. _x000D__x000D_Our homes aspire to meet the needs of individual young people within a caring family setting. </t>
  </si>
  <si>
    <t>CHILDREN'S RESIDENTIAL HOMES</t>
  </si>
  <si>
    <t>Through the Regional Adoption Agency, the service is responsible for the recruitment, preparation and assessment of prospective adoptive parents. Their support once a child is in placement, and for searching for a suitable adoptive placement that will meet most of the child’s needs.  The service offers support to adoptive families post placement and post Adoption Order including a wide range of support groups. We also offer support to birth families and adopted adults, including assistance with access to adoption records and counselling. We facilitate the ‘letterbox exchange scheme’ which assists contact between birth families and adopted children. The service is responsible for administering and reviewing all Residence Order and Special Guardianship Order payments and for undertaking non-agency adoption assessments and providing reports to the Court</t>
  </si>
  <si>
    <t>ADOPTION</t>
  </si>
  <si>
    <t>Provider Service delivers, monitors and provides the highest quality placements and complimentary services that will endeavour to meet specific assessed needs of children and young people within Sheffield. The Service is responsible for the recruitment, preparation and assessment of prospective adoptive parents and foster carers and their support once a child is in placement. Provides residential care in a safe caring environment. Funds service and strategic commissioning for children and young people's emotional health and wellbeing and short break care for children with diabilities in Sheffield.    </t>
  </si>
  <si>
    <t>CYP PROVIDER SERVICES (Division)</t>
  </si>
  <si>
    <t>Lapse Exclusion Mentoring Contract</t>
  </si>
  <si>
    <t>The service aims of increase inclusion provision and reduce unnecessary school exclusions</t>
  </si>
  <si>
    <t>SCHOOL SERVICES</t>
  </si>
  <si>
    <t>Inclusion and targeted support commissioning includig SEND funding for localities and Home and Hospital education</t>
  </si>
  <si>
    <t>INCLUSION</t>
  </si>
  <si>
    <t>Early Intervention and Prevention service provides intensive family projects working with children on the edge of care, supporting families to achieve their full potential, providing effective support to prevent families needing to progress to more intensive statutory services e.g. social care</t>
  </si>
  <si>
    <t>Early Intervention and Prevention service provides intensive family projects working with children on the edge of care, supporting families to achieve their full potential, providing effective support to prevent families needing to progress to more intensive statutory services e.g. social care.</t>
  </si>
  <si>
    <t>EARLY HELP &amp; PREVENTION (Division)</t>
  </si>
  <si>
    <t>Review of business support, looking at non statutory support and management support</t>
  </si>
  <si>
    <t>Review of business support</t>
  </si>
  <si>
    <t>Dedicated Business Support providing administrative support.</t>
  </si>
  <si>
    <t>Dedicated Business Support providing administrative support.    </t>
  </si>
  <si>
    <t>EDUCATION &amp; SKILLS BUS SUPP (Division)</t>
  </si>
  <si>
    <t>Review Existing Staff Budget / Provision</t>
  </si>
  <si>
    <t>Non statutory requirmenet, the team can continue to function with less staffing</t>
  </si>
  <si>
    <t>Undertake MER of Pre-Birth Team (Edge of Care)</t>
  </si>
  <si>
    <t>2022/23 budget saving</t>
  </si>
  <si>
    <t>Social Work Incentive Scheme</t>
  </si>
  <si>
    <t>Review Team Structure</t>
  </si>
  <si>
    <t>Review Family Group Conferencing</t>
  </si>
  <si>
    <t xml:space="preserve">Decentralise funding to increase efficiency
</t>
  </si>
  <si>
    <t>Review of S17 Funding</t>
  </si>
  <si>
    <t xml:space="preserve">Review the efficiency of the management structure
</t>
  </si>
  <si>
    <t>Review Intensive Family Support Team</t>
  </si>
  <si>
    <t xml:space="preserve">Reduce use of external barristers and experts in family proceedings by increasing internal expertise
</t>
  </si>
  <si>
    <t>Review use of Barristers and Independent Experts</t>
  </si>
  <si>
    <t>Review Vulnerable Adolescent Service</t>
  </si>
  <si>
    <t>Edge of Care Staffing Pressure</t>
  </si>
  <si>
    <t xml:space="preserve">Increasing costs for CLA Support </t>
  </si>
  <si>
    <t>Social Care Transport</t>
  </si>
  <si>
    <t>Increased payments made through the NRTPF and Section 17 schemes</t>
  </si>
  <si>
    <t>Increased usage of family time service</t>
  </si>
  <si>
    <t>The teams are made up of support assessment and planning team and include Social Workers, Practice Teachers and Advanced Social Worker Practioners. The types of the assessment/work undertaken include : Children in need - assessing and supporting families and their children. Child Protection - a plan is required in order that children are safeguarded.  Children in Care - either permanency care or further assessment to assess whether children can return home. Children subject to Court Orders or Directives : e.g. section 7 and section 37 of the Children's Act 1989. Families that have no re-course to public funds, unaccompanied asylum seekers, homeless 17-18 year olds, adoption for children.</t>
  </si>
  <si>
    <t>SERVICE AREA WEST</t>
  </si>
  <si>
    <t>SERVICE AREA NORTH</t>
  </si>
  <si>
    <t>SERVICE AREA EAST</t>
  </si>
  <si>
    <t xml:space="preserve">Provides Social Work support for children in care who have care plans which have currently concluded that they should remain in care. The Local Authority therefore become their corporate parent. Our work with children in care involves a multi professional network of support, whilst also hearing the voice of our children and young people and what they want and how we can support them to achieve this. </t>
  </si>
  <si>
    <t>PERMANENCE &amp; THROUGHCARE</t>
  </si>
  <si>
    <t>Sheffield Safeguarding Hub(SSH) provides a multi-agency response to the general public and other agencies, where there are concerns about a child's welfare. The SSH screens all contacts into the Children and Families Service.  Intensive support and counseling around substance abuse.  _x000D_Cost of proceedings including court fees and third party experts._x000D_ Family Time is demand led as courts impose contact requirement on service for children in care._x000D__x000D_ _x000D_Implementation and development of a service record management system. Leading and delivering the social work recruitment and retention strategy.</t>
  </si>
  <si>
    <t>FIELDWORK STRATEGY</t>
  </si>
  <si>
    <t>Responsibility for social worker and support worker for Unaccompanied Asylum Seeker Children (UASC) involves supporting and planning UASC through the asylum processes and appeals processes in tribunals and courts; working to asylum legislation and care leavers legislation.  Strong operational and strategic relationships with United Kingdom Border Agency.</t>
  </si>
  <si>
    <t>ASYLUM</t>
  </si>
  <si>
    <t>Works with families in crisis to prevent breakdown, statutory responsibility around legal orders, child protection keyworkers. Courts impose contact requirements on service for Children in Care during and after proceedings. Responsible for social worker/young person advisors for children in care and Care Leavers.    </t>
  </si>
  <si>
    <t>FIELDWORK SERVICES (Division)</t>
  </si>
  <si>
    <t>Social Care Transport pressure</t>
  </si>
  <si>
    <t>Short Breaks and Universal Clubs Fee Uplift</t>
  </si>
  <si>
    <t>This service oversees joint commissioning with NHS colleagues of healthcare and public health services for vulnerable young people and families, primarily substance misuse prevention and treatment services for under 18s, some sexual health services, direct payments and short breaks.</t>
  </si>
  <si>
    <t>This service oversees joint commissioning with NHS colleagues of some healthcare and public health services for vulnerable young people and families, primarily substance misuse prevention and treatment services for under 18s, some sexual health services, direct payments and short breaks.     </t>
  </si>
  <si>
    <t>HEALTH STRATEGY (Division)</t>
  </si>
  <si>
    <t>A targeted campaign to increase numbers of fostering places available by 40 by OCT 2023</t>
  </si>
  <si>
    <t>Sufficiency Provision - Inc of 40 Foster Places</t>
  </si>
  <si>
    <t xml:space="preserve">Sufficiency and Placement Mix - identify and transition 18 year-old Care Leavers curently in semi Independent placements into independent accommodation &amp; expedite transfer to Council  / Social Housing </t>
  </si>
  <si>
    <t>Care Leavers Flats</t>
  </si>
  <si>
    <t>Purchasing of Foster beds for Children in Care when in house facilities not available or on rare occasions when necessary, for safety reasons, to move a child out of city. Purchasing of residential block contracts and other residential placements in and out of the city. _x000D_There are a number of children and young people with disabilities who are looked after by the Local Authority who are either placed within or out of city residential home or placed with a private fostering carer. _x000D_</t>
  </si>
  <si>
    <t>Purchasing of Foster care, residential beds and Care Leaver beds for Children in Care, Children wih disabilities and Care Leavers.    </t>
  </si>
  <si>
    <t>PLACEMENTS (Division)</t>
  </si>
  <si>
    <t>This is the Portfolio Leadership Team for the People Portfolio.</t>
  </si>
  <si>
    <t>This is the Portfolio Leadership Team for People Portfolio.    </t>
  </si>
  <si>
    <t>PORTFOLIO LEADERSHIP TEAM (Division)</t>
  </si>
  <si>
    <t>Max opportunities across TS, C&amp;F and SENDSARS for collaboration work to drive efficiencies in Home to School transport</t>
  </si>
  <si>
    <t>Review of Transport provision</t>
  </si>
  <si>
    <t>Reduction to the payments for former employee pensions.</t>
  </si>
  <si>
    <t>Reduction in Former Employee Pensions</t>
  </si>
  <si>
    <t>Home to school transport increase due to additional SEN places</t>
  </si>
  <si>
    <t>Contribution to early retirement fixed cost of pension for school staff.</t>
  </si>
  <si>
    <t>PENSIONS</t>
  </si>
  <si>
    <t>This budget contains schools contingency funding and traded services with schools.</t>
  </si>
  <si>
    <t>PENSION AND LEGAL FEES</t>
  </si>
  <si>
    <t>This relates to early retirement, redundancy costs and trade union duties in schools.</t>
  </si>
  <si>
    <t>ORGANISATIONAL DEVELOPMENT</t>
  </si>
  <si>
    <t xml:space="preserve">Sickness Insurance scheme for schools funded by contribution paid by schools. </t>
  </si>
  <si>
    <t>FINANCIAL SUPPORT SERVICE</t>
  </si>
  <si>
    <t>This consists of the resources set aside from the delegated schools budget for free early learning.</t>
  </si>
  <si>
    <t>EARLY YEARS FREE ENTITLEMENT</t>
  </si>
  <si>
    <t>Contract Service provides the Schools Food Service (SFS) and Independent Travel Training. The SFS provides strategic support and advice to schools on catering and client and contract management of the Sheffield Central Schools Catering Cntract.   Transportation from home to school is commissioned for students with Special Educational Needs and Disabilities. Home to school travel passes are also commissioned from SYPTE. The Indepedent Travel Training and Assessment team work with children and young people with Special Educational Needs, who have the potential to be trained to travel independently, to and from their educational settings, rather than having to travel via taxis or minibus.</t>
  </si>
  <si>
    <t>CONTRACT SERVICES</t>
  </si>
  <si>
    <t>Delivery of the capital strategy and facilities management for Sheffield schools.</t>
  </si>
  <si>
    <t>CAPACITY PLANNING &amp;DEVELOPMENT</t>
  </si>
  <si>
    <t>These budgets support children services and wider school based activities.    </t>
  </si>
  <si>
    <t>PORTFOLIO WIDE BUDGETS (Division)</t>
  </si>
  <si>
    <t>Work already carried out in schools engagement team and school attendance service</t>
  </si>
  <si>
    <t>Rebase the MAST budget</t>
  </si>
  <si>
    <t>Rebase MAST Staffing</t>
  </si>
  <si>
    <t>Provide on-call service between 12:30am and 9am</t>
  </si>
  <si>
    <t>Childrens Emergency Duty Team Operating Model</t>
  </si>
  <si>
    <t>Engage with partner to more cost effective way of working</t>
  </si>
  <si>
    <t>Implement Integrated Front Door (Safeguarding Hub)</t>
  </si>
  <si>
    <t>The Youth Justice Service provides the city’s statutory function for the assessment, supervision and support of young people involved in the criminal justice system.   Key statutory functions include:  assessment, supervision and risk management of young people on community punishment orders and on release from custody; provision of Appropriate Adult services, provision of reports to court; pre-sentence supervision and bail support; support to parents and carers of young offenders; work with victims of youth offending. Sheffield City Council is the lead agency but the service is funded through a statutory partnership funding formula, including contributions from the Home Office, Ministry of Justice, Department for Education, Probation, Police and Health.</t>
  </si>
  <si>
    <t>YOUTH JUSTICE</t>
  </si>
  <si>
    <t>We offer a range of parenting support. Parents and carers can access a range of practical advice and support with parenting.</t>
  </si>
  <si>
    <t>PARENTING</t>
  </si>
  <si>
    <t>The Out of Hours service receives referrals from Social Care, the general public and other agencies where there is concern about a child’s welfare where there is a need for an immediate response as a result of significant harm or the risk of family breakdown.</t>
  </si>
  <si>
    <t>OUT OF HOURS - C&amp;F</t>
  </si>
  <si>
    <t>Prevention and Early Intervention's ambition is that every child, young person and family achieves their full potential by raising expectations, attainment and enriching experiences. This will be enabled by a strong commitment to high quality services, focusing on school readiness and closing the equalities gap at the end of the foundation stage.</t>
  </si>
  <si>
    <t>MAST</t>
  </si>
  <si>
    <t>Provide early help and effective high quality support to children, young people and their families. Enable children and young people to be safe, secure and nurtured within their home and community, encourage resilience, good emotional &amp; physical health, and facilitate access to positive activities, so that they can achieve their full potential.</t>
  </si>
  <si>
    <t>EARLY HELP HUB</t>
  </si>
  <si>
    <t>Prevention and Early Intervention Service provide intensive family projects, the Early Help Hub working with children on the edge of care, supporting families to achieve their full potential.Working in partnership to ensure families receive effective support, preventing families needing to progress to more intensive statutory services eg Social Care or Child &amp; Adolescent Mental Health Services. Multi Agency Support Teams work to eradicate social exclusion, improve health/wellbeing, address antisocial behaviour for those children and young people at risk    </t>
  </si>
  <si>
    <t>PREVENTION &amp; EARLY INTERVENTN (Division)</t>
  </si>
  <si>
    <t>Review of hours based on the current workload</t>
  </si>
  <si>
    <t>Review Safeguarding Service (Manager &amp; Chairs)</t>
  </si>
  <si>
    <t>Delete vacant posts</t>
  </si>
  <si>
    <t>Reduce Audit Team</t>
  </si>
  <si>
    <t>Core functions of the integrated service include: 
Convening, chairing and minuting of child protection conferences
Independent Reviewing Service. 
Managing the list of children subject to a child protection plan, performance monitoring and reporting information
Serious Case Reviews and Child Death Overview processes
Staffing to support prevention of Sexual Exploitation, Substance Misuse. Licensing and on;ine safety.
Support, advice, training, procedures and best practice guidance to enable organisations and individuals to understand, prioritise and discharge their safeguarding responsibilities to best effect.
The SSCB and other specialist services are joint funded by partner agencies</t>
  </si>
  <si>
    <t>SAFEGUARDING CHILDREN</t>
  </si>
  <si>
    <t>Improve outcomes for children and their families by enabling quality service improvement :
Ensuring the delivery of service improvement
Ofsted Inspection preparation
Establishing and maintaining policies and procedures that ensure compliance with statutory requirements
Disseminating research evidence to practitioners and managers
Supporting the service delivery of information systems e.g. Liquid Logic
Undertaking the reports required as part of the Serious Case Review process</t>
  </si>
  <si>
    <t>POLICY &amp; SERVICE IMPROVEMENT</t>
  </si>
  <si>
    <t>Quality Assurance and Service Improvement (QAIS) includes Policy and Service Improvement and Safeguarding Children service.</t>
  </si>
  <si>
    <t>QAIS (Division)</t>
  </si>
  <si>
    <t>The school budgets consists of resources set aside from the delegated schools budget, with the agreement of schools and Schools Forum, for specific purposes linked to limited term school related projects.</t>
  </si>
  <si>
    <t>This budget contains the funding for Sheffield's maintained schools, together with schools contingency funding and support for schools educational intiatives.    </t>
  </si>
  <si>
    <t>SCHOOL BUDGETS (Division)</t>
  </si>
  <si>
    <t>Use grant funding to cover pay awards</t>
  </si>
  <si>
    <t>Use of Grant Funding to Cover Pay Awards</t>
  </si>
  <si>
    <t>Inflationary increase in Energy costs/prices</t>
  </si>
  <si>
    <t xml:space="preserve">The service oversees School Improvement across the City and provides advocacy on behalf of disadvantaged learners, their families and carers.  It also provides services to schools which enrich and enhance the curriculum including:
Virtual School
Early Years Foundation Stage
EAL/New Arrivals
Participation and Engagement
Children’s University
Music Service
</t>
  </si>
  <si>
    <t>This service includes:
i) the Council's outdoor education centre at Thornbridge;
ii) school trip risk assessments;
iii) school sports</t>
  </si>
  <si>
    <t>PESOL</t>
  </si>
  <si>
    <t>The service oversees School Improvement across the City and provides advocacy on behalf of disadvantaged learners, their families and carers.  It also provides services to schools which enrich and enhance the curriculum.    </t>
  </si>
  <si>
    <t>SCHOOLS AND LEARNING (Division)</t>
  </si>
  <si>
    <t>SENDSAR staffing</t>
  </si>
  <si>
    <t>Educational Psychology</t>
  </si>
  <si>
    <t>The identification and assessment of children and young people with Special Educational Needs and disabilities in order to meet statutory duties and provide high quality services to meet their needs. This includes services to ensure that children and young people can access education with appropriate support, including addressing those at risk of underachievement or exclusion within mainstream schools.</t>
  </si>
  <si>
    <t>The identification and assessment of children and young people with Special Educational Needs and disabilities in order to meet statutory duties and provide high quality services to meet their needs. This includes services to ensure that children and young people can access education with appropriate support, including addressing those at risk of underachievement or exclusion within mainstream schools.    </t>
  </si>
  <si>
    <t>SEN (Division)</t>
  </si>
  <si>
    <t>Staff savings through VER / VS</t>
  </si>
  <si>
    <t>Housing Strategy and Policy Staff Savings</t>
  </si>
  <si>
    <t>Reductions in staffing and non-staff savings</t>
  </si>
  <si>
    <t>Housing Business Support Savings</t>
  </si>
  <si>
    <t>Reductions in the use of Bed and Breakfast (B&amp;B) placements</t>
  </si>
  <si>
    <t>Reduction in B&amp;B Placements</t>
  </si>
  <si>
    <t>Staff pay pressures can be mitigated through the annual increase to site fees.</t>
  </si>
  <si>
    <t>Increased Income</t>
  </si>
  <si>
    <t>Reductions in staffing</t>
  </si>
  <si>
    <t>Staff Savings</t>
  </si>
  <si>
    <t>Staffing pressure can be mitigated through additional grant income from UK Resettlement Scheme</t>
  </si>
  <si>
    <t>Increase in Grant Income</t>
  </si>
  <si>
    <t>Increase in costs for road fuel</t>
  </si>
  <si>
    <t>Inflationary increase in energy costs</t>
  </si>
  <si>
    <t>Additional pay award offer 2022/23</t>
  </si>
  <si>
    <t>Pay award 2023/24</t>
  </si>
  <si>
    <t>Update and action the Housing Strategy. Support other strategic work and housing demand/need projections</t>
  </si>
  <si>
    <t>STRATEGY &amp; POLICY</t>
  </si>
  <si>
    <t xml:space="preserve">Support people to resolve housing problems and homelessness. </t>
  </si>
  <si>
    <t>HOUSING OPTIONS &amp; ADVICE</t>
  </si>
  <si>
    <t>Manage two Gypsy and Traveller sites.</t>
  </si>
  <si>
    <t>GYPSIES AND TRAVELLERS</t>
  </si>
  <si>
    <t xml:space="preserve">Deliver a range of accommodation and support services to support sustainable tenancies. </t>
  </si>
  <si>
    <t>ACCOMMODATION &amp; SUPPORT</t>
  </si>
  <si>
    <t>The General Fund supports teams in the Citywide Housing Service to deliver varying functions to tenants and people in Sheffield. It supports the Accommodation and Support Services in delivering accommodation and support services to support sustainable tenancies, including working with private landlords, and supporting refugee resettlement. It also supports the service to manage two Gypsy and Traveller sites. It contributes to the Housing Options and Advice team who support people to resolve housing problems and homelessness. It also supports the Housing Strategy and Policy team who deliver the Housing Strategy and other strategic work.</t>
  </si>
  <si>
    <t>CITYWIDE HOUSING SERVICE - GEN (Division)</t>
  </si>
  <si>
    <t>HOUSING</t>
  </si>
  <si>
    <t xml:space="preserve">Use of one-off resources in 2023/24 to mitigate staffing pay pressure </t>
  </si>
  <si>
    <t>Increases in Income</t>
  </si>
  <si>
    <t>Increase in the amount charged to the loan scheme to cover administration costs</t>
  </si>
  <si>
    <t>Pay Award 2023/24</t>
  </si>
  <si>
    <t xml:space="preserve">Contribution to tackling multi-tenure community safety issues. </t>
  </si>
  <si>
    <t>SAFER COMMUNITIES PARTNERSHIP</t>
  </si>
  <si>
    <t>Providing advice and help to private rented housing landlords and tenants.</t>
  </si>
  <si>
    <t>PRIVATE SECTOR HOUSING</t>
  </si>
  <si>
    <t>Holding account for collection of water rates on behalf of Yorkshire Water.</t>
  </si>
  <si>
    <t>N-HOODS CENTRAL OVERHEADS</t>
  </si>
  <si>
    <t xml:space="preserve">Provide Loans to homeowners in need of property repair or improvement. </t>
  </si>
  <si>
    <t>LOANS</t>
  </si>
  <si>
    <t>The General Fund provides contributions to the Neighbourhoods Intervention and Tenant Support Service, helping it to deliver several functions. It supports the Private Sector Housing Team in providing advice and help to homeowners, landlords, and tenants in private housing. The Safer Communities Partnership which tackles community safety issues is also supported by the General Fund budget.</t>
  </si>
  <si>
    <t>N/HOODS INT &amp; TENANT SUPP-GEN (Division)</t>
  </si>
  <si>
    <t>Reductions in supplies and services budget, to match current spend levels and reductions in staff budget, to be managed through vacancies etc.</t>
  </si>
  <si>
    <t>Housing Growth Savings</t>
  </si>
  <si>
    <t>Reduction in CIF funding</t>
  </si>
  <si>
    <t>Proposed additional pay award offer 2022/23</t>
  </si>
  <si>
    <t>The Housing Growth team is made up of two elements. The Housing Growth Delivery Team, manages the development and delivery of the Stock Increase Programme (SIP) through direct new build and acquisitions of land and units. Identifies opportunities for strategic intervention that enables SCC to influence and control the over-arching growth in the City, as well as working alongside the Councils joint-venture Sheffield Housing Company. The team also works with external grant funders, to maximise funding into the programme. The Housing Growth Programme Team monitor, report and manage all aspects of the delivery programme, ensuring alignment with the Homes for All Delivery Plan. The team does this by supporting the development and delivery of the SIP. Monitoring and reporting on the programme expenditure, funding, outputs and risks and providing a programme overview of performance and risks.</t>
  </si>
  <si>
    <t>STRATEGIC INVESTMENT</t>
  </si>
  <si>
    <t>The purpose of the Housing Growth team is to drive and influence the growth of housing in the City in relation to tenure, location, type, mix and timing, in line with SCC’s over-arching growth ambition. This is discussed in detail in the Homes for All Delivery Plan</t>
  </si>
  <si>
    <t>HOUSING GROWTH - GEN (Division)</t>
  </si>
  <si>
    <t>Supporting joint strategic working with Registered and other social landlords in the city.</t>
  </si>
  <si>
    <t>BUS PLANNING SOCIAL HOUSING</t>
  </si>
  <si>
    <t xml:space="preserve">Ongoing indirect costs to the Service such as pension contribution and contributions to grounds maintenance. </t>
  </si>
  <si>
    <t>BUS PLANNING CENTRAL OVERHEADS</t>
  </si>
  <si>
    <t>The General Fund supports Business Planning functions within the Housing and Neighbourhoods Service. This includes related central overheads costs, pension contributions and non-HRA grounds maintenance.  It also supports strategic work with Registered Providers and other landlords in the city.</t>
  </si>
  <si>
    <t>BUSINESS PLANNING - GEN (Division)</t>
  </si>
  <si>
    <t xml:space="preserve">Delivery of repairs and maintenance work for Council homes. </t>
  </si>
  <si>
    <t>HSG REPAIRS AND MAINTENANCE</t>
  </si>
  <si>
    <t xml:space="preserve">The Repairs and Maintenance Service has over 600 staff (including 99 apprentices) and provides a comprehensive service for all trades to service, test, repair and maintain the Council’s housing stock. </t>
  </si>
  <si>
    <t>HSG REPAIRS AND MAINTENANCE (Division)</t>
  </si>
  <si>
    <t>Remote access</t>
  </si>
  <si>
    <t>Reversal of pressure</t>
  </si>
  <si>
    <t>Reversal of wifi pressure and remote network switches.</t>
  </si>
  <si>
    <t xml:space="preserve">Reversal of pressure </t>
  </si>
  <si>
    <t>MFD print contracts</t>
  </si>
  <si>
    <t>ICT Delivery pressure</t>
  </si>
  <si>
    <t>Network infrastructure refresh - core switches</t>
  </si>
  <si>
    <t>Enterprise (Microsoft increases)</t>
  </si>
  <si>
    <t>Indexation 3rd party contracts BAU 2%</t>
  </si>
  <si>
    <t>Manages the corporate telephony system and contact centre technologies.</t>
  </si>
  <si>
    <t>CORP TELEPHONY OPS TEAM</t>
  </si>
  <si>
    <t>To create the conditions for Sheffield City Council to deliver the best quality services it can to the people who live and work in our city.
Our approach is based on co-creation and collaborative and is founded on strong partnerships with other Council services and wider city organisations to ensure we deliver services that help our city and the people who live and work in it to thrive.
We will continue to be professional leads for IT, Business Change, Enterprise Architecture and digital, and ensure that the organisation is taking a joined up approach across all of those areas.</t>
  </si>
  <si>
    <t>BUSINESS STRATEGY</t>
  </si>
  <si>
    <t>• Enable the organisation to achieve its objectives using efficient and effective ICT solutions that support service delivery across the organisation
• Work with partners to deliver an up to date infrastructure that enables reliable ICT solutions that focus on customer needs
• Support business continuity with effective disaster recovery solutions that enable the organisation to function in the event of failure of IT solutions</t>
  </si>
  <si>
    <t>ICT DELIVERY</t>
  </si>
  <si>
    <t>The Digital Services Team is responsible for maintaining and developing the Council's website and intranet and supporting the delivery of digitally-enabled services to the people of Sheffield.</t>
  </si>
  <si>
    <t>DIGITAL SKILLS SERVICE</t>
  </si>
  <si>
    <t>Residual activity from previous outsourced service.</t>
  </si>
  <si>
    <t>CORE BUSINESS ICT</t>
  </si>
  <si>
    <t>Responsibility for the design and delivery of strategic, cross-cutting business change across the Council using Programme, Project Management and Business Analysis to drive and co-ordinate change. Ensuring the right approach to maximise benefits and outcomes for citizens.</t>
  </si>
  <si>
    <t>BUSINESS CHANGE DELIVERY</t>
  </si>
  <si>
    <t>Responsiblity for:
- Organisational Design - Strategic alignment of outcomes, strategies and change delivery, development of orgaisational blueprints and operating models 
- Enterprise Programme Office - Managing the Landscape of Change, change assurance and the provision of change intelligence
- Internal BCIS Service Management - Including processing financial transactions, budget monitoring, performance and ICT pipeline management</t>
  </si>
  <si>
    <t>BUSINESS ARCHITECTURE</t>
  </si>
  <si>
    <t>Director and administration support for the Service</t>
  </si>
  <si>
    <t>BCIS DIRECTOR</t>
  </si>
  <si>
    <t>The service performs the lead role for the Council and has accountability for providing the professional leadership on Business Change, Technology and Information Management including information security.  The service has responsibility for delivery of all ICT operations.</t>
  </si>
  <si>
    <t>BUSINESS CHANGE &amp; INFO SOLNS (Service)</t>
  </si>
  <si>
    <t>STRATEGY AND RESOURCES</t>
  </si>
  <si>
    <t>Reduced former employee pension costs</t>
  </si>
  <si>
    <t>Effective management of the accommodation through a programme of reducing the number of buildings leased by the council. This budget repays the investment cost of the programme.</t>
  </si>
  <si>
    <t>WORKPLACE</t>
  </si>
  <si>
    <t>Used to control major contract and other internal service level recharges to Council services.</t>
  </si>
  <si>
    <t>CONTROL ACCOUNTS</t>
  </si>
  <si>
    <t>Provision of former and current employee pension costs, audit fees, bank charges and benefit payments.</t>
  </si>
  <si>
    <t>These are costs managed centrally, some of which are outside the immediate control of the Council.  The key components of the service are: Former Employeee Pension Costs; Benefits Payments; Outsourced Services; Corporate Fees.</t>
  </si>
  <si>
    <t>CENTRAL COSTS (Service)</t>
  </si>
  <si>
    <t>Contract rebate and discounts</t>
  </si>
  <si>
    <t>The Council has a centralised procurement strategy which helps it obtain value for money using its purchasing power.  It procures a number of supplies and services through council-wide contracts which services draw off against.  As in many other businesses, these contracts contain clauses which entitle the Council to receive rebates and discounts to reflect the level of purchasing activity.</t>
  </si>
  <si>
    <t>CONTRACT REBATES &amp; DISCOUNTS (Service)</t>
  </si>
  <si>
    <t>Withdrawing the cashiering function.</t>
  </si>
  <si>
    <t>Cashiers</t>
  </si>
  <si>
    <t>As well as the proposed increase in charges, we are continually seeking ways to increase Register Office income. This may include e.g. the provision of buffets etc. following ceremonies.</t>
  </si>
  <si>
    <t>Register Office – additional income</t>
  </si>
  <si>
    <t xml:space="preserve">Register Office fees now increase year on year in line with inflation. This primarily relates to charges for marriages. </t>
  </si>
  <si>
    <t>Increased Registry Office income</t>
  </si>
  <si>
    <t xml:space="preserve">Additional Pay Award Offer 2022/23
</t>
  </si>
  <si>
    <t>The management of the customer services activity.</t>
  </si>
  <si>
    <t>RES PLANNING &amp; PERFORMANCE</t>
  </si>
  <si>
    <t>Provision of the Registrars Office</t>
  </si>
  <si>
    <t>FACE 2 FACE</t>
  </si>
  <si>
    <t>Provision of the Council’s telephone customer services through the SCC Contact Centre (including Out of Hours emergency telephone provision). Provision of in-person services via the city centre First Point office. Provision of business support services to Sheffield City Council's Resources Portfolio. Provision of the Council's Feedback and Complaints function. Provision of the Register Office. Processing of documentation (Including blue badges, parking, travel permits and school meals).</t>
  </si>
  <si>
    <t>We play a significant role in the Council's Customer Transformation Programme.</t>
  </si>
  <si>
    <t>CUSTOMER FIRST</t>
  </si>
  <si>
    <t>We provide the Council's in-person and telephone customer access services through the City Centre First Point office and the Corporate Contact Centre.  We also deliver a number of specialist services and support for internal and external customers, including the Register Office and the Council's Feedback and Complaints function . We play a significant role in the Council's Customer Transformation Programme.</t>
  </si>
  <si>
    <t>CUSTOMER SERVICES (Service)</t>
  </si>
  <si>
    <t>Saving from the closure of Moorfoot Building</t>
  </si>
  <si>
    <t>Accommodation Strategic Review</t>
  </si>
  <si>
    <t>Discontinue remaining service</t>
  </si>
  <si>
    <t>Catering</t>
  </si>
  <si>
    <t xml:space="preserve">Review to look at potential savings in support services (linked to corporate Operating Model Review)
</t>
  </si>
  <si>
    <t>DS Support services review</t>
  </si>
  <si>
    <t xml:space="preserve">Deliver second phase of Digital Mailroom project by modernising the service so it does not require delivery of physical mail. 
</t>
  </si>
  <si>
    <t>Deliver second phase of Digital Mailroom project</t>
  </si>
  <si>
    <t>Howden House UC &amp; energy increase</t>
  </si>
  <si>
    <t>Wood Lane prior year BIP</t>
  </si>
  <si>
    <t xml:space="preserve">"Management and delivery of: 
Investment of the corporate estate e.g. renewals of roofs, windows, heating and mechanical systems etc.
Procurement &amp; contract management of FM &amp; Housing Repairs supplies and services
Energy Unit management of SCC utility contracts
Decarbonisations initiatives e.g. bids for funding and administering the SALIX scheme"
</t>
  </si>
  <si>
    <t>PROJECTS AND COMMERCIAL</t>
  </si>
  <si>
    <t xml:space="preserve">General running costs of the corporate estate for example utilities, rates, waste etc including a wide range of support services e.g. janitorial, security, mail, cleaning etc
</t>
  </si>
  <si>
    <t>FM DELIVERY</t>
  </si>
  <si>
    <t xml:space="preserve">FM help desk, IT platform running costs, transactional business activities of finance, Direct Service management costs 
</t>
  </si>
  <si>
    <t>FM BUSINESS STRATEGY</t>
  </si>
  <si>
    <t xml:space="preserve">Management and delivery of repairs, maintenance, statutory risk assessment and plant servicing for the corporate estate.
</t>
  </si>
  <si>
    <t>CSSR</t>
  </si>
  <si>
    <t>Facilities services for all Council owned property excluding Housing dwellings.  Encompasses multiple disciplines to ensure functionality, comfort, safety and efficiency of the built environment by integrating a wide range of support services e.g. janitorial, security, mail, property and building management, space planning, statutory record and compliance requirements, energy,</t>
  </si>
  <si>
    <t>FACILITIES MANAGEMENT (Division)</t>
  </si>
  <si>
    <t>Financial management of the PFI projects the Council is involved in.</t>
  </si>
  <si>
    <t>PFI</t>
  </si>
  <si>
    <t xml:space="preserve">Provides a Business Partner function to the Portfolios within the Council to aid business planning, as well as providing support to major projects that the Council is delivering across the City.  Also provides Tax services and controls the receipt and management of external funding, as well as the Capital function of the Council. </t>
  </si>
  <si>
    <t>COMMERICAL BUSINESS PARTNER</t>
  </si>
  <si>
    <t>Provision of the Treasury Management Function, the System Training Function and the control and forecasting management of the Council's financial position.  Provides a key service to business unit managers across the Council.</t>
  </si>
  <si>
    <t>ACCOUNTING</t>
  </si>
  <si>
    <t xml:space="preserve">Provision of a comprehensive procurement and supplier/contract management service to ensure the Council procures goods and services at best value. </t>
  </si>
  <si>
    <t>PROCUREMENT</t>
  </si>
  <si>
    <t>The R&amp;B Service is responsible for:
• The collection of Council Tax, Business Rates and Housing Benefit Overpayments
• Processing claims for Housing Benefit, Council Tax Support, applications for Council Tax and Business Rates reliefs and other exemptions and discounts
• Income collection and management, including enforcement activity
• Payments to external parties through its Accounts Payable function</t>
  </si>
  <si>
    <t>REVENUES &amp; BENEFITS</t>
  </si>
  <si>
    <t xml:space="preserve">Leadership team of the service, administration support. </t>
  </si>
  <si>
    <t>DIR OF FINANCE &amp; COMMERCIAL</t>
  </si>
  <si>
    <t>The provision of comprehensive financial and commercial support to operating services.  The discharge of the Council's statutory financial accounting, audit and tax responsibilities.  Management of the Council's contracts for the collection of Council Tax and Business rates and disbursements of benefits.</t>
  </si>
  <si>
    <t>FINANCE &amp; COMMERCIAL SERVICES (Service)</t>
  </si>
  <si>
    <t>Council wide costs relating mainly to Housing Benefit payments.</t>
  </si>
  <si>
    <t>Council-wide costs of Housing Benefits payments.</t>
  </si>
  <si>
    <t>HOUSING BENEFIT (Service)</t>
  </si>
  <si>
    <t>Staffing pressure HR Professional Services</t>
  </si>
  <si>
    <t>Staffing pressure HR Business Services</t>
  </si>
  <si>
    <t>Costs incurred on behalf of others on activities for which HR service is the professional lead.</t>
  </si>
  <si>
    <t>HR RECHARGEABLE COSTS</t>
  </si>
  <si>
    <t>Provision of HR policy support to managers, recruitment activity and the learning and development function for the Council.</t>
  </si>
  <si>
    <t>HR PROFESSIONAL SERVICES</t>
  </si>
  <si>
    <t>The senior management team for the HR service and Council wide initiatives such as the Graduate Training Scheme and Pay Strategy.</t>
  </si>
  <si>
    <t>HR LEADERSHIP</t>
  </si>
  <si>
    <t>Provision of HR and payroll systems for the whole council.</t>
  </si>
  <si>
    <t>HR BUSINESS SERVICES</t>
  </si>
  <si>
    <t>The HR service incorporates all aspects of people management including supporting the organisation with workforce planning and employee relations. The team functions include health and safety, learning and development, payroll, HR Advice and change management.</t>
  </si>
  <si>
    <t>HUMAN RESOURCES (Service)</t>
  </si>
  <si>
    <t>Income pressure</t>
  </si>
  <si>
    <t>Staffing pressure</t>
  </si>
  <si>
    <t>Members allowances - additional duties due to committee system</t>
  </si>
  <si>
    <t>LAC Support Dem Services incl Pay Award</t>
  </si>
  <si>
    <t xml:space="preserve">New Democratic Services Structure incl Pay Award
</t>
  </si>
  <si>
    <t>Provision of Information Management advice and co-ordination for the organisation.</t>
  </si>
  <si>
    <t>IKM TEAM</t>
  </si>
  <si>
    <t>Cost of supporting councillors including remuneration.</t>
  </si>
  <si>
    <t>MEMBERS SERVICES</t>
  </si>
  <si>
    <t>Provision of legal advice to and execution of, instructions from portfolios.</t>
  </si>
  <si>
    <t>LEGAL SERVICES</t>
  </si>
  <si>
    <t>Management of the Council's democratic decision making processes.</t>
  </si>
  <si>
    <t>DEMOCRATIC SERVICES</t>
  </si>
  <si>
    <t>Senior leadership team for the legal service.</t>
  </si>
  <si>
    <t>BUSINESS SERVICES</t>
  </si>
  <si>
    <t>Legal Services provides best value services and strong leadership, making it "easy to do the right thing".  It provides a high quality legal service to meet the needs of the Council in governance and individual portfolios and to ensure the council carries out all aspects of its functions lawfully.  It responds efficiently and effectively to requests for advice and is at the heart of proactive decision making in the Council.</t>
  </si>
  <si>
    <t>LEGAL &amp; GOVERNANCE (Service)</t>
  </si>
  <si>
    <t>Non-staffing gap</t>
  </si>
  <si>
    <t xml:space="preserve">The Councillors’ Ward Pots aim to support stronger, successful communities by making grants available to local voluntary, community, and self-help groups and projects that want to make a difference in their local community and which contribute to at least one of the ward priorities
These priorities, identified by local Members, build upon the broad area wide LAC priorities set out in LAC plans. 
</t>
  </si>
  <si>
    <t>WARD POTS AND PROJECTS</t>
  </si>
  <si>
    <t xml:space="preserve">LAC staff support the operation of the 7 Local Area Committees, which are made up of the elected ward councillors across the city. 
Staff facilitate Members briefings and formal LAC meetings where decisions are taken. They work with Members to agree and then develop and support community projects which in 2021/23 had a £100k budget per LAC. Members also allocate Ward Pots and CIL on a ward basis (see below) 
Projects are based upon priorities agreed in each LAC’s community plan, which is based on community engagement. 
All of this work is founded upon a partnership approach where teams bring together service providers, inside and outside the council and voluntary sector groups to identify tangible ways to address priorities set out in the LAC plans. </t>
  </si>
  <si>
    <t>LAC STAFFING</t>
  </si>
  <si>
    <t>Dedicated Business Support providing administrative support to Community Services.    </t>
  </si>
  <si>
    <t>LOCAL AREA COMMITTEES (Division)</t>
  </si>
  <si>
    <t>The Policy and Partnerships team supports the organisation to develop strategy and policy across a wide range of areas, as well as providing support to cross-city partnership activity, including the City Partnership Board. It also coordinates the Council’s relationship with the Sheffield City Region, Core Cities and other sectoral bodies. It also includes the budget for PPC business support. 
The Equalities and Engagement Team brings together support for policy development on social justice, fairness, equality and involvement issues, ensuring the Council meets the full range of Equalities and Consultation duties and provides advice on citizen and community involvement.</t>
  </si>
  <si>
    <t>POLICY &amp; PARTNERSHIPS</t>
  </si>
  <si>
    <t>The Performance Team is responsible for providing performance management, research and analysis functions for the Council. This covers a wide range of areas, including internal performance management, service and business planning, workforce opinion survey, demographic and other statistical analysis, survey &amp; consultation support, and spatial analysis. We support work carried out across all portfolios in the council.</t>
  </si>
  <si>
    <t>PERFORMANCE &amp; INTELLIGENCE</t>
  </si>
  <si>
    <t>Portfolio level costs such as support services costs from the rest of the council and the senior management and support staff for the Policy, Performance and Comms portfolio.</t>
  </si>
  <si>
    <t>MANAGEMENT &amp; DEVELOPMENT</t>
  </si>
  <si>
    <t>Electoral Services is responsible for all aspects of the elections process, including ensuring that the electoral register is accurate and complete and for organising and running the full range of elections, including parliamentary, local, parish, Police and Crime Commissioner,and city region mayoral elections, and national and local referenda when called.</t>
  </si>
  <si>
    <t>ELECTIONS</t>
  </si>
  <si>
    <t>The Communications team helps the Council get its message across, to make sure the people of Sheffield know what their Council is doing for them and what services and support are available to them. We provide a full range of communications support for the Council including liaison with the media; development and implementation of marketing campaigns; design and print services; and internal communications with staff.</t>
  </si>
  <si>
    <t>COMMUNICATIONS</t>
  </si>
  <si>
    <t>Costs relating to the Chief Executive office and function.</t>
  </si>
  <si>
    <t>CEX</t>
  </si>
  <si>
    <t>Sheffield City Council acts as the Accountable Body for the provision of a number of services in partnership with organisations including Sheffield First Partnership.</t>
  </si>
  <si>
    <t>ACCOUNTABLE BODY ORGANISATIONS</t>
  </si>
  <si>
    <t>Policy, Performance and Communications provides a number of strategic support services for the organisation, including policy advice, performance management, partnership development, research and analysis, business intelligence and all aspects of communications (including internal, campaigns, print and design, and media relations).  It is also responsible for supporting the Council's statutory scrutiny function, and for running the electoral service.</t>
  </si>
  <si>
    <t>POLICY, PERFORMANCE &amp; COMMS (Service)</t>
  </si>
  <si>
    <t>Increased income from change to lettings policy</t>
  </si>
  <si>
    <t>Electric Works</t>
  </si>
  <si>
    <t>Electric Works reduced income from reduced occupancy</t>
  </si>
  <si>
    <t xml:space="preserve">Costs relating to whole service management such as services and supplies (mobile phones, training, etc,) and service overheads e.g. corporate SLAs
</t>
  </si>
  <si>
    <t>MANAGEMENT</t>
  </si>
  <si>
    <t xml:space="preserve">Undertake all estate management functions associated with land and property including: Acquisitions and disposals, Management of land and property ownership issues, Management of Business Rates on the Council’s estate; valuations, wayleaves and easements, boundary disputes etc.
</t>
  </si>
  <si>
    <t>LAND AND PROPERTY</t>
  </si>
  <si>
    <t xml:space="preserve">Management of commercial lettings on the Heart of the City Development including rental income 
</t>
  </si>
  <si>
    <t>HEART OF THE CITY 2</t>
  </si>
  <si>
    <t xml:space="preserve">Strategic management of the Electric Works asset. 
</t>
  </si>
  <si>
    <t>ELECTRIC WORKS</t>
  </si>
  <si>
    <t xml:space="preserve">Provide a landlord function for the Council’s let estate. Granting and taking leases, management of lease activities including rent reviews; lease renewals, rent collection and debt management
</t>
  </si>
  <si>
    <t>COMMERCIAL ESTATE</t>
  </si>
  <si>
    <t xml:space="preserve">Provide the strategic overview and oversight of the Council’s estate
</t>
  </si>
  <si>
    <t>ASSET STRATEGY AND PERFORMANCE</t>
  </si>
  <si>
    <t xml:space="preserve">Provide the strategic overview and oversight of the Council’s estate. Provide a landlord function for the Council’s estate and general estate management function including granting and taking leases, management of lease activities including rent reviews; lease renewals, tenant liaison. Undertake all estate management functions associated with land and property including: Acquisitions and disposals, Management of land and property ownership issues, Management of Business Rates on the Council’s estate; valuations, wayleaves and easements, boundary disputes etc. Work with investors and developers to support growth and deliver major regeneration and development projects within the City centre, in neighbourhoods and economic hubs  
</t>
  </si>
  <si>
    <t>PROPERTY (Division)</t>
  </si>
  <si>
    <t>The Director of Public Health office is responsible for improving the health of the population of Sheffield. The service employs a number of specialist consultants and commissions health campaigns to reduce, for example, obesity, smoking etc.</t>
  </si>
  <si>
    <t>PUBLIC HEALTH - DPH</t>
  </si>
  <si>
    <t>The Director of Public Health is responsible for improving the health of the population of Sheffield.  The service employs a number of specialist consultants and commissions health campaigns to reduce, for example, obesity and smoking.</t>
  </si>
  <si>
    <t>PUBLIC HEALTH PPC (Service)</t>
  </si>
  <si>
    <t>22/23 In-year Pay Award Pressure</t>
  </si>
  <si>
    <t>The service includes the Executive Director for Resources and also the Business Support function for the Resources portfolio.</t>
  </si>
  <si>
    <t>RESOURCES MANAGEMENT&amp; PLANNING</t>
  </si>
  <si>
    <t>RESOURCES MANAGEMENT&amp; PLANNING (Service)</t>
  </si>
  <si>
    <t xml:space="preserve">Vehicle/plant servicing/maintenance/MOT. Taxi Compliance testing.
</t>
  </si>
  <si>
    <t>WORKSHOPS</t>
  </si>
  <si>
    <t xml:space="preserve">Vehicle procurement and Hire. Fleet compliance.
</t>
  </si>
  <si>
    <t>FLEET MANAGEMENT</t>
  </si>
  <si>
    <t xml:space="preserve">Passenger transport, SEND home to school, Chauffeur service. 
</t>
  </si>
  <si>
    <t>CENTRAL TRANSPORT</t>
  </si>
  <si>
    <t>The Transport Service provides effective management and provision of SEN home to school and adult / CYP social care transport services, procurement and hire of vehicles, management of strategic transport contracts, vehicle maintenance, servicing and MOT testing, support and advice on vehicle specifications, transport legislation and risk management.</t>
  </si>
  <si>
    <t>TRANSPORT (Division)</t>
  </si>
  <si>
    <t>Development and delivery agent for all Council-led and procured building and construction projects. The service ensures that projects, including building, construction and development projects are scoped, developed, procured, delivered and managed as efficiently and successfully as possible, whilst delivering the required outcomes to the highest possible quality and ensuring that the requisite corporate processes are followed.</t>
  </si>
  <si>
    <t xml:space="preserve">The development and delivery agent for all Council-led and procured building and construction projects. The service ensures that projects, including building, construction and development projects are scoped, developed, procured, delivered and managed as efficiently and successfully as possible, whilst delivering the required outcomes to the highest possible quality and ensuring that the requisite corporate processes are followed. </t>
  </si>
  <si>
    <t>CAPITAL DELIVERY SERVICE (Division)</t>
  </si>
  <si>
    <t>TRANSPORT, REGEN &amp; CLIMATE</t>
  </si>
  <si>
    <t>CAZ</t>
  </si>
  <si>
    <t>Operation of the government mandated Clean Air Zone. Funds from the charge will go towards the upkeep of the zone and reducing air pollution in the city. </t>
  </si>
  <si>
    <t>CLEAN AIR ZONE (Division)</t>
  </si>
  <si>
    <t xml:space="preserve">Director of Investment, Climate Change and Planning and support. </t>
  </si>
  <si>
    <t xml:space="preserve">Director of Investment, Climate Change and Planning and support.
</t>
  </si>
  <si>
    <t>DIR OF PLANNING INVEST &amp; SUS (Division)</t>
  </si>
  <si>
    <t xml:space="preserve">Increase to discretionary fees and charges to cover increased cost of service.  </t>
  </si>
  <si>
    <t>Building Control service fees and charges increase</t>
  </si>
  <si>
    <t>Planning service fees and charges increase</t>
  </si>
  <si>
    <t>Use of Planning reserve to fund balance of pay award if deemed as required</t>
  </si>
  <si>
    <t>Planning reserve</t>
  </si>
  <si>
    <t xml:space="preserve">Now split between Development Management (Design, Conservation, Public Art and Trees Team) see box above and Landscape officers now sit in CDS </t>
  </si>
  <si>
    <t>URBAN AND ENVIRONMENTAL DESIGN</t>
  </si>
  <si>
    <t>Jointly funded South Yorkshire Archaeology Service.</t>
  </si>
  <si>
    <t>SY ARCHAEOLOGY SERVICE</t>
  </si>
  <si>
    <t xml:space="preserve">Management of Planning Service budget. </t>
  </si>
  <si>
    <t>PLANNING MANAGEMENT</t>
  </si>
  <si>
    <t>Strategic function, Local Plan and general Plan making.</t>
  </si>
  <si>
    <t>FORWARD AND AREA PLANNING</t>
  </si>
  <si>
    <t xml:space="preserve">Statutory planning function, development management and projects. Support housing and economic regeneration and delivery of the growth plan. Also includes Enforcement function and Design, Conservation, Public Art and Trees Team. </t>
  </si>
  <si>
    <t>DEVELOPMENT CONTROL</t>
  </si>
  <si>
    <t xml:space="preserve">Building control function including statutory Dangerous Structures function. </t>
  </si>
  <si>
    <t>BUILDING STANDARDS</t>
  </si>
  <si>
    <t>Statutory planning and building control service, including plan making, development management and projects. Support housing and economic regeneration and delivery of the growth plan. Includes Building Standards trading account and the jointly funded South Yorkshire Archaeology Service.</t>
  </si>
  <si>
    <t>PLANNING SERVICES (Division)</t>
  </si>
  <si>
    <t>Increased cost of SYMCA transport levy</t>
  </si>
  <si>
    <t>Support SYPTE in supporting concessionary fares, including the English National Concessionary Travel Scheme (ENCTS) and tendered bus network. The Environment Agency charge SCCl a levy to cover flood defence for main rivers in the Sheffield area. Flood defence money is spent on the construction of new flood defence schemes, the maintenance of the river system and existing flood defences and the flood warning system.
SCC procures a core bus service via South Yorkshire Passenger Transport Executive to serve Sheffield on Boxing Day and New Year's Day and assist people travelling around the city, when no commercial operators run.</t>
  </si>
  <si>
    <t>The primary funding in the levy support SYPTE in supporting concessionary fares, including the English National Concessionary Travel Scheme (ENCTS) and tendered bus network. The Environment Agency charge Sheffield City Council a levy to cover flood defence for main rivers in the Sheffield area. Flood defence money is spent on the construction of new flood defence schemes, the maintenance of the river system and existing flood defences and the flood warning system.
Sheffield City Council procures a core bus service via South Yorkshire Passenger Transport Executive to serve Sheffield on Boxing Day and New Year's Day and assist people travelling around the city, when no commercial operators run</t>
  </si>
  <si>
    <t>PRECEPTS AND LEVIES (Division)</t>
  </si>
  <si>
    <t>DLUC funding for Regeneration team (year 1 of 2/3)</t>
  </si>
  <si>
    <t>DLUC funding for Regeneration team</t>
  </si>
  <si>
    <t>Funding of Regeneration team</t>
  </si>
  <si>
    <t>Regeneration team who promote physical redevelopment, particularly in the city centre</t>
  </si>
  <si>
    <t>CITY REGENERATION DIVISION</t>
  </si>
  <si>
    <t>The Council's Property and Regeneration team who promote physical redevelopment, particularly in the city centre and priority areas.</t>
  </si>
  <si>
    <t>PROPERTY REGENERATION (Division)</t>
  </si>
  <si>
    <t>Reduction in the SCC contribution to SY fund with no impact on provision.</t>
  </si>
  <si>
    <t>Reduced cost of SY Safer Roads Partnership</t>
  </si>
  <si>
    <t>Increased charge to cover pay award</t>
  </si>
  <si>
    <t>Increase charges for traded services</t>
  </si>
  <si>
    <t>Increase to base budget to reflect sustained improvement</t>
  </si>
  <si>
    <t>Highways Network Mgt income sustained improvement</t>
  </si>
  <si>
    <t xml:space="preserve">Increase price of skip permits to cover increased costs </t>
  </si>
  <si>
    <t>Increase to skip permit price</t>
  </si>
  <si>
    <t>Perm funding for Climate Change team</t>
  </si>
  <si>
    <t>Ash die back on PROW</t>
  </si>
  <si>
    <t>Clough Dyke flooding cost increase</t>
  </si>
  <si>
    <t>Strategic leadership in response to the Climate Emergency agenda; engaging with stakeholders, formulating strategy and commissioning activity to deliver the Council’s commitment to decarbonisation in support of environmental protection, sustainable development and a low carbon economy. Leadership and oversight of the Air Quality strategy and monitoring and evaluation function.</t>
  </si>
  <si>
    <t>SUSTAINABILITY &amp; CLIMATE CHANGE</t>
  </si>
  <si>
    <t>A31</t>
  </si>
  <si>
    <t>TTAPS BUSINESS MANAGEMENT</t>
  </si>
  <si>
    <t>Providing strategic oversight of the identification and development of both policy and projects to improve transport in Sheffield; developing business cases for investment and external funding bids; liaising and influencing SYMCA on regional and national transport issues; delivering Road Safety and active travel programmes</t>
  </si>
  <si>
    <t>TRANSPORT PLANNING</t>
  </si>
  <si>
    <t>To develop transportation and highways improvement projects from concept to initial engineering designs, responding to objectives and aims of the SCC Transport Strategy across a range of funding streams. Leadership and oversight of the statutory Public Rights of Way function.</t>
  </si>
  <si>
    <t>SCHEME DESIGN AND DELIVERY</t>
  </si>
  <si>
    <t>To plan, administer, co-ordinate and regulate activities on the City's highways in order to provide for the safe and efficient movement of people and goods around Sheffield.</t>
  </si>
  <si>
    <t>HIGHWAY NETWORK MANAGEMENT</t>
  </si>
  <si>
    <t>Flood and Wastewater, including flood defence programme, culvert renewals, and natural flood wastewater management, including Sustainable Urban Drainage Systems.</t>
  </si>
  <si>
    <t>FLOOD MANAGEMENT</t>
  </si>
  <si>
    <t xml:space="preserve">Strategic Transport, Sustainability and Infrastructure carries out a number of vital operational functions such as highways network management and flood management alongside supporting delivery of key strategic themes. These themes include tackling the climate emergency, improving and managing our transport infrastructure, ensuring the city is resilient and protected from flooding.   At its core the Service Area seeks to tackle inequalities, improve Sheffield's built and natural environment, and facilitate the delivery of appropriate development that aligns with the cities wider strategic direction. 
</t>
  </si>
  <si>
    <t>TRANSPORT &amp; INFRASTRUCTURE (Division)</t>
  </si>
  <si>
    <t>Reduction in night time running hours of City Centre fountains</t>
  </si>
  <si>
    <t>Reduced operation of city centre fountains</t>
  </si>
  <si>
    <t>The CCM team is made of a number of different but connected services. The maintenance team look after the public green space (Winter garden, Peace gardens, Devonshire Green and water features across the city centre). The Ambassador team from a public "custodial" role across the main shopping areas in the city centre as well as managing the Christmas lights and markets contracts and a number of "trader consents".</t>
  </si>
  <si>
    <t>The CCTV team operate out of the town hall. They monitor the city wide CCTV cameras 24/7, 365 days a year. They provide alarm monitoring for a number of SCC buildings across the city and monitor the viaduct on behalf of Highways England</t>
  </si>
  <si>
    <t>CCTV</t>
  </si>
  <si>
    <t>To manage the city centre, including the Winter and Peace Gardens To provide a city centre ambassador service.</t>
  </si>
  <si>
    <t>CITY CENTRE MANAGEMENT (Division)</t>
  </si>
  <si>
    <t>WASTE AND STREET SCENE</t>
  </si>
  <si>
    <t>5% cuts to supplies &amp; services budgets</t>
  </si>
  <si>
    <t>5% cut to supplies &amp; services budgets</t>
  </si>
  <si>
    <t>50% cut to training budgets</t>
  </si>
  <si>
    <t>Removal of underspent budget</t>
  </si>
  <si>
    <t>Director's budget sustained improvement</t>
  </si>
  <si>
    <t>Protect Duty post</t>
  </si>
  <si>
    <t>Street Tree Partnership Management and performance and improvement across Street Scene &amp; Regulation</t>
  </si>
  <si>
    <t>Portfolio wide support and costs including Exec Director, Director of Street Scene &amp; Regulation and development resource</t>
  </si>
  <si>
    <t>Portfolio wide support and costs including Exec Director, Director of Business Strategy and development resource</t>
  </si>
  <si>
    <t>DIRECTOR OF STREETSCENE AND RE (Division)</t>
  </si>
  <si>
    <t>The Emergency Planning Shared Service Rotherham &amp; Sheffield is responsible for leading and co-ordinating the Council's preparations for response to and recovery from a major incident which may affect Sheffield.  Their plans and actions comply with the Civil Contingencies Act 2004, other government guidance and also take into account the needs of our residents, the emergency services, neighbouring local authorities and other emergency responders.</t>
  </si>
  <si>
    <t>EMERGENCY PLANNING (Division)</t>
  </si>
  <si>
    <t xml:space="preserve">Statutory Trading Standards work including tackling rogue traders and scams, consumer protection, food standards eg allergen control, illicit products, weights and measures, underage sales, product safety and standards including construction products. </t>
  </si>
  <si>
    <t>SHEFF TRADING STDS</t>
  </si>
  <si>
    <t xml:space="preserve">Statutory investigation and enforcement where there are pests on land. Commercial service to domestic and business customers to reduce costs of stautory and subsidised domestic tratement for people on low incomes. Commercial specialist cleansing service eg patient discharge home cleaning and needles. </t>
  </si>
  <si>
    <t>PEST CONTROL</t>
  </si>
  <si>
    <t xml:space="preserve">Statutory Health &amp; Safety enforcement and investigation work, accidents, legionella, safety aspects of licensing applications, safety in sports grounds. </t>
  </si>
  <si>
    <t>HEALTH &amp; SAFETY ENFORCEMENTS</t>
  </si>
  <si>
    <t xml:space="preserve">Statutory food inspection and enforcement work including food business inspection and rating, infectious disease control and private water supplies. </t>
  </si>
  <si>
    <t>FOOD HYGIENE &amp; INFECTIOUS DISE</t>
  </si>
  <si>
    <t xml:space="preserve">General service wide costs, Head of Service, historic income targets, overheads </t>
  </si>
  <si>
    <t>ER MANAGEMENT &amp; BUSINESS SUPPO</t>
  </si>
  <si>
    <t>Flytipping prevention and enforcement, litter Fixed Penalty Notices, mobile CCTV</t>
  </si>
  <si>
    <t>ENVIRONMENTAL ENFORCEMENT</t>
  </si>
  <si>
    <t>Statutory environmental protection work domestic eg noise and nusiance, drainage, smoke, night enforcement team, high hedges, hoarding cases</t>
  </si>
  <si>
    <t>ENV PROTECTION - PUBLIC</t>
  </si>
  <si>
    <t xml:space="preserve">Statutory work on pollution control in industry - permit scheme, consultee on planning applications, contaminated land, industrial/commercial noise and nuisances and consultee for licence applications. </t>
  </si>
  <si>
    <t>ENV PROTECTION - COMMERCIAL</t>
  </si>
  <si>
    <t xml:space="preserve">The team deal wide range of statutory animal related matters including stray dogs, farm animal disease control and movements, illegal imports, animal nuisance, inspecting licenced animal establishments   </t>
  </si>
  <si>
    <t>ANIMALS</t>
  </si>
  <si>
    <t>Environmental Regulations  covers a range of activities including Environmental Protection, Health Protection, Trading Standards and Pest Control. The majority of activity relates to the implementation of legally enforceable measures. The service exists to keep the city safe and healthy while protecting the environment.</t>
  </si>
  <si>
    <t>ENVIRONMENTAL REGULATIONS (Division)</t>
  </si>
  <si>
    <t>Removal of vacant posts to create improved structure and service delivery</t>
  </si>
  <si>
    <t>Highways Maintenance Division restructure</t>
  </si>
  <si>
    <t>Management of the Streets Ahead contract and provision of highways related services</t>
  </si>
  <si>
    <t>NEW WORKS AND RECORDS</t>
  </si>
  <si>
    <t>HIGHWAY DEVELOPMENT</t>
  </si>
  <si>
    <t>CONTRACT PROCESS TEAM</t>
  </si>
  <si>
    <t>Management of the Streets Ahead contract and provision of highways related services.</t>
  </si>
  <si>
    <t>HIGHWAY MAINTENANCE DIVISION (Division)</t>
  </si>
  <si>
    <t>Further dimming of lighting &amp; reduction to carbon emissions</t>
  </si>
  <si>
    <t>Street light dimming</t>
  </si>
  <si>
    <t>Street lighting electricity cost increase</t>
  </si>
  <si>
    <t>Streets Ahead annual contract inflation</t>
  </si>
  <si>
    <t>CONTRACT PROCESSES</t>
  </si>
  <si>
    <t>HIGHWAYS CONTRACT (Division)</t>
  </si>
  <si>
    <t>Delivery of the Councils' legal / statutory / non-statutory licensing functions in relation to taxis.</t>
  </si>
  <si>
    <t>TAXI LICENSING</t>
  </si>
  <si>
    <t>Delivery of the Councils' legal / statutory / non-statutory licensing functions in relation to safety of sports grounds.</t>
  </si>
  <si>
    <t>SPORTS &amp; EVENTS LICENSING</t>
  </si>
  <si>
    <t>Delivery of the Councils' legal / statutory / non-statutory licensing functions in relation to safety of sports grounds, taxi's, alcohol and entertainment (pubs, clubs, theatres, cinemas. Off licence, take always etc.) gambling premises (Casino's, betting shops, bingo halls etc) sex establishments, street collections, house to house collections, pet shops, dangerous wild animals etc.</t>
  </si>
  <si>
    <t>GENERAL LICENSING</t>
  </si>
  <si>
    <t>LICENSING (Division)</t>
  </si>
  <si>
    <t>Challenge planning conditions and allow SSC to compete with private operators for commuter and longer parking
Milton street &amp; Devonshire Green car parks to reset tariffs and parking periods</t>
  </si>
  <si>
    <t>Challenge planning conditions on car parks</t>
  </si>
  <si>
    <t>Create new car park at West Lane</t>
  </si>
  <si>
    <t>New Car Park West Lane</t>
  </si>
  <si>
    <t>Provision of on and off street parking in Sheffield. Enforcement of parking restrictions, bus lanes, and soon to be implemented clean air action zones.</t>
  </si>
  <si>
    <t>Provision of on and off street parking in Sheffield. Enforcement of parking restrictions, bus Lanes, and soon to be implemented clean air action zones.</t>
  </si>
  <si>
    <t>PARKING SERVICES (Division)</t>
  </si>
  <si>
    <t>To provide an Effective and Efficient Technical Processing and Administration Service</t>
  </si>
  <si>
    <t>PLACE HUB (Division)</t>
  </si>
  <si>
    <t>Freeze the annual contribution to the lifecycle costs sinking fund</t>
  </si>
  <si>
    <t>Moor Market sinking fund</t>
  </si>
  <si>
    <t>The markets team manage both Crystal Peaks and Moor markets as well as the outdoor market stalls on the Moor precinct. They are also the "custodians" of the city's hundreds of years old "market traders" license and make sure all known markets taking place across the city have a legal license to do so.</t>
  </si>
  <si>
    <t>Provision of the City and District Markets Service, including operational and staffing costs associated with wholesale, retail, trading and visiting markets.</t>
  </si>
  <si>
    <t>SHEFFIELD CITY MARKETS (Division)</t>
  </si>
  <si>
    <t>Waste contract annual RPIX increase - assumed at 10%</t>
  </si>
  <si>
    <t>Household waste collection and treatment services provided through outsourced integrated waste management contract with Veolia. The long term contract, to 2038, included the development of the Energy Recovery Facility, enabling the city to recover energy from waste and achieve one of the highest landfill diversion rates in the country. The budget includes a small client team responsible for the management of the contract and development of the strategy for managing waste in the city</t>
  </si>
  <si>
    <t>WASTE MANAGEMENT CONTRACT</t>
  </si>
  <si>
    <t>WASTE MANAGEMENT CLIENT</t>
  </si>
  <si>
    <t>Household waste collection and treatment services provided through outsourced integrated waste management contract with Veolia. The long term contract, to 2038, included the development of the Energy Recovery Facility, enabling the city to recover energy from waste and achieve one of the highest landfill diversion rates in the country. The budget includes a small client team responsible for the management of the contract and development of the strategy for managing waste in the city.</t>
  </si>
  <si>
    <t>WASTE MANAGEMENT (Division)</t>
  </si>
  <si>
    <t>Providing a burial &amp; cremation service, managing City Road and Hutcliffe Wood Crematoria, and 16 Cemeteries across the city.</t>
  </si>
  <si>
    <t>Strategic marketing of Sheffield as a destination to key target audiences of trade, talent and tourism and commissioning of major events including World Snooker, the International Documentary Festival (DocFest). Strategic support for arts and culture in Sheffield: providing network support (Culture Consortium and Culture Collective), bid making support, service agreements with key arts organisations, relationship management inc with SYMCA, strategy development.</t>
  </si>
  <si>
    <t xml:space="preserve">Director of Economy, Skills &amp; Culture </t>
  </si>
  <si>
    <t>-</t>
  </si>
  <si>
    <t>Use grant funding to mitigate pay award pressure</t>
  </si>
  <si>
    <t xml:space="preserve">Pay Award Mitigation - use of grant funding </t>
  </si>
  <si>
    <t>Adult Health &amp; Social Care</t>
  </si>
  <si>
    <t>Clicking this blue box at the top of each individual BIP will return to the Front menu.</t>
  </si>
  <si>
    <t>Each BIP is set out in the following way:</t>
  </si>
  <si>
    <t>The numbers in the 'Reference' column will direct you to the individual BIP for the Planning Entity.
You can also find the individual tab in the ribbon at the bottom of the sheet, as below.</t>
  </si>
  <si>
    <t>The 'Front' page of the document describes the overview of the Council's proposed General Fund budget. The individual BIP pages give more detail of individual service areas.</t>
  </si>
  <si>
    <t>Budget Implementation Plans (BIPs) 2023/24 - User Guide</t>
  </si>
  <si>
    <t>CHILDREN'S PUBLIC HEALTH</t>
  </si>
  <si>
    <t>Director of Inclusive Growth and Development including oversight of Heart of the City 2.</t>
  </si>
  <si>
    <t>DIRECTOR OF INCLUSIVE GROWTH &amp;</t>
  </si>
  <si>
    <t>DIR OF INCLUSIVE GROWTH</t>
  </si>
  <si>
    <t xml:space="preserve">Director of Inclusive Geowth and Development including oversight of Heart of the City 2. </t>
  </si>
  <si>
    <t>DIRECTOR OF INCLUSIVE GROWTH &amp; DEVELOPMENT (Division)</t>
  </si>
  <si>
    <t>From Appendix 2:</t>
  </si>
  <si>
    <r>
      <t xml:space="preserve">If following the referencing from </t>
    </r>
    <r>
      <rPr>
        <b/>
        <sz val="11"/>
        <color theme="1"/>
        <rFont val="Calibri"/>
        <family val="2"/>
        <scheme val="minor"/>
      </rPr>
      <t>Appendix 1 or 2</t>
    </r>
    <r>
      <rPr>
        <sz val="11"/>
        <color theme="1"/>
        <rFont val="Calibri"/>
        <family val="2"/>
        <scheme val="minor"/>
      </rPr>
      <t xml:space="preserve"> of the 2023/24 Revenue Budget Report, the references in the 'Reference' column refer to the Line given within the BIPS.
E.g. the Reference </t>
    </r>
    <r>
      <rPr>
        <b/>
        <sz val="11"/>
        <color theme="1"/>
        <rFont val="Calibri"/>
        <family val="2"/>
        <scheme val="minor"/>
      </rPr>
      <t>60.B6</t>
    </r>
    <r>
      <rPr>
        <sz val="11"/>
        <color theme="1"/>
        <rFont val="Calibri"/>
        <family val="2"/>
        <scheme val="minor"/>
      </rPr>
      <t xml:space="preserve"> refers to the saving at </t>
    </r>
    <r>
      <rPr>
        <b/>
        <sz val="11"/>
        <color theme="1"/>
        <rFont val="Calibri"/>
        <family val="2"/>
        <scheme val="minor"/>
      </rPr>
      <t>Line B6</t>
    </r>
    <r>
      <rPr>
        <sz val="11"/>
        <color theme="1"/>
        <rFont val="Calibri"/>
        <family val="2"/>
        <scheme val="minor"/>
      </rPr>
      <t xml:space="preserve"> within </t>
    </r>
    <r>
      <rPr>
        <b/>
        <sz val="11"/>
        <color theme="1"/>
        <rFont val="Calibri"/>
        <family val="2"/>
        <scheme val="minor"/>
      </rPr>
      <t>BIP 60.</t>
    </r>
  </si>
  <si>
    <r>
      <rPr>
        <b/>
        <sz val="11"/>
        <color theme="1"/>
        <rFont val="Calibri"/>
        <family val="2"/>
        <scheme val="minor"/>
      </rPr>
      <t>Form A</t>
    </r>
    <r>
      <rPr>
        <sz val="11"/>
        <color theme="1"/>
        <rFont val="Calibri"/>
        <family val="2"/>
        <scheme val="minor"/>
      </rPr>
      <t xml:space="preserve"> - a description of the function of the relevant parts of the Council, and its FTE and summary budget.
</t>
    </r>
    <r>
      <rPr>
        <b/>
        <sz val="11"/>
        <color theme="1"/>
        <rFont val="Calibri"/>
        <family val="2"/>
        <scheme val="minor"/>
      </rPr>
      <t xml:space="preserve">Form E </t>
    </r>
    <r>
      <rPr>
        <sz val="11"/>
        <color theme="1"/>
        <rFont val="Calibri"/>
        <family val="2"/>
        <scheme val="minor"/>
      </rPr>
      <t xml:space="preserve">- a description and valuation of any relevant pressures, e.g. a loss of funding, or pressures due to pay award.
</t>
    </r>
    <r>
      <rPr>
        <b/>
        <sz val="11"/>
        <color theme="1"/>
        <rFont val="Calibri"/>
        <family val="2"/>
        <scheme val="minor"/>
      </rPr>
      <t>Form B</t>
    </r>
    <r>
      <rPr>
        <sz val="11"/>
        <color theme="1"/>
        <rFont val="Calibri"/>
        <family val="2"/>
        <scheme val="minor"/>
      </rPr>
      <t xml:space="preserve"> - a description and valuation (and FTE impact) of any savings to be made within the service area.</t>
    </r>
  </si>
  <si>
    <t>Recomission Exclusion Provision</t>
  </si>
  <si>
    <t xml:space="preserve">Recomission short term AP and intervention offers around Exclusion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</si>
</sst>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0\);\-_)"/>
    <numFmt numFmtId="166" formatCode="#,##0.00_);\(#,##0.00\);\-_)"/>
  </numFmts>
  <fonts count="19"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i/>
      <sz val="11"/>
      <color theme="1"/>
      <name val="Calibri"/>
      <family val="2"/>
      <scheme val="minor"/>
    </font>
    <font>
      <u/>
      <sz val="11"/>
      <color theme="10"/>
      <name val="Calibri"/>
      <family val="2"/>
      <scheme val="minor"/>
    </font>
    <font>
      <i/>
      <sz val="9"/>
      <color theme="1"/>
      <name val="Calibri"/>
      <family val="2"/>
      <scheme val="minor"/>
    </font>
    <font>
      <b/>
      <sz val="18"/>
      <color theme="0"/>
      <name val="Calibri"/>
      <family val="2"/>
      <scheme val="minor"/>
    </font>
    <font>
      <b/>
      <sz val="22"/>
      <color theme="0"/>
      <name val="Calibri"/>
      <family val="2"/>
      <scheme val="minor"/>
    </font>
    <font>
      <sz val="18"/>
      <color theme="0"/>
      <name val="Calibri"/>
      <family val="2"/>
      <scheme val="minor"/>
    </font>
    <font>
      <b/>
      <sz val="14"/>
      <color indexed="9"/>
      <name val="Arial"/>
      <family val="2"/>
    </font>
    <font>
      <b/>
      <sz val="10"/>
      <color indexed="9"/>
      <name val="Arial"/>
      <family val="2"/>
    </font>
    <font>
      <sz val="11"/>
      <name val="Calibri"/>
      <family val="2"/>
      <scheme val="minor"/>
    </font>
    <font>
      <b/>
      <sz val="11"/>
      <name val="Calibri"/>
      <family val="2"/>
      <scheme val="minor"/>
    </font>
    <font>
      <sz val="11"/>
      <color theme="1"/>
      <name val="Calibri"/>
      <family val="2"/>
      <scheme val="minor"/>
    </font>
    <font>
      <sz val="12"/>
      <color theme="1"/>
      <name val="Calibri"/>
      <family val="2"/>
      <scheme val="minor"/>
    </font>
    <font>
      <b/>
      <i/>
      <sz val="11"/>
      <color theme="1"/>
      <name val="Calibri"/>
      <family val="2"/>
      <scheme val="minor"/>
    </font>
    <font>
      <sz val="10"/>
      <name val="Arial"/>
      <family val="2"/>
    </font>
    <font>
      <sz val="10"/>
      <name val="Arial"/>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249977111117893"/>
        <bgColor indexed="64"/>
      </patternFill>
    </fill>
    <fill>
      <patternFill patternType="solid">
        <fgColor indexed="55"/>
        <bgColor indexed="64"/>
      </patternFill>
    </fill>
    <fill>
      <patternFill patternType="solid">
        <fgColor indexed="23"/>
        <bgColor indexed="64"/>
      </patternFill>
    </fill>
    <fill>
      <patternFill patternType="solid">
        <fgColor theme="5" tint="-0.499984740745262"/>
        <bgColor indexed="64"/>
      </patternFill>
    </fill>
    <fill>
      <patternFill patternType="solid">
        <fgColor theme="8" tint="-0.249977111117893"/>
        <bgColor indexed="64"/>
      </patternFill>
    </fill>
    <fill>
      <patternFill patternType="solid">
        <fgColor theme="5" tint="-0.24994659260841701"/>
        <bgColor indexed="64"/>
      </patternFill>
    </fill>
    <fill>
      <patternFill patternType="solid">
        <fgColor theme="8" tint="0.39997558519241921"/>
        <bgColor indexed="64"/>
      </patternFill>
    </fill>
  </fills>
  <borders count="36">
    <border>
      <left/>
      <right/>
      <top/>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23"/>
      </left>
      <right style="medium">
        <color indexed="64"/>
      </right>
      <top style="medium">
        <color indexed="23"/>
      </top>
      <bottom style="medium">
        <color indexed="64"/>
      </bottom>
      <diagonal/>
    </border>
    <border>
      <left style="medium">
        <color indexed="23"/>
      </left>
      <right style="medium">
        <color indexed="23"/>
      </right>
      <top style="medium">
        <color indexed="23"/>
      </top>
      <bottom style="medium">
        <color indexed="64"/>
      </bottom>
      <diagonal/>
    </border>
    <border>
      <left style="medium">
        <color indexed="64"/>
      </left>
      <right style="medium">
        <color indexed="23"/>
      </right>
      <top style="medium">
        <color indexed="23"/>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23"/>
      </top>
      <bottom style="medium">
        <color indexed="23"/>
      </bottom>
      <diagonal/>
    </border>
    <border>
      <left/>
      <right/>
      <top style="medium">
        <color indexed="23"/>
      </top>
      <bottom style="medium">
        <color indexed="23"/>
      </bottom>
      <diagonal/>
    </border>
    <border>
      <left style="medium">
        <color indexed="23"/>
      </left>
      <right/>
      <top style="medium">
        <color indexed="23"/>
      </top>
      <bottom style="medium">
        <color indexed="23"/>
      </bottom>
      <diagonal/>
    </border>
    <border>
      <left style="medium">
        <color indexed="64"/>
      </left>
      <right style="medium">
        <color indexed="23"/>
      </right>
      <top style="medium">
        <color indexed="23"/>
      </top>
      <bottom style="medium">
        <color indexed="23"/>
      </bottom>
      <diagonal/>
    </border>
    <border>
      <left/>
      <right style="medium">
        <color indexed="64"/>
      </right>
      <top style="medium">
        <color indexed="64"/>
      </top>
      <bottom style="medium">
        <color indexed="23"/>
      </bottom>
      <diagonal/>
    </border>
    <border>
      <left/>
      <right/>
      <top style="medium">
        <color indexed="64"/>
      </top>
      <bottom style="medium">
        <color indexed="23"/>
      </bottom>
      <diagonal/>
    </border>
    <border>
      <left style="medium">
        <color indexed="23"/>
      </left>
      <right/>
      <top style="medium">
        <color indexed="64"/>
      </top>
      <bottom style="medium">
        <color indexed="23"/>
      </bottom>
      <diagonal/>
    </border>
    <border>
      <left style="medium">
        <color indexed="64"/>
      </left>
      <right style="medium">
        <color indexed="23"/>
      </right>
      <top style="medium">
        <color indexed="64"/>
      </top>
      <bottom style="medium">
        <color indexed="23"/>
      </bottom>
      <diagonal/>
    </border>
    <border>
      <left style="medium">
        <color indexed="23"/>
      </left>
      <right style="medium">
        <color indexed="64"/>
      </right>
      <top/>
      <bottom style="medium">
        <color indexed="23"/>
      </bottom>
      <diagonal/>
    </border>
    <border>
      <left style="medium">
        <color indexed="23"/>
      </left>
      <right style="medium">
        <color indexed="23"/>
      </right>
      <top/>
      <bottom style="medium">
        <color indexed="23"/>
      </bottom>
      <diagonal/>
    </border>
    <border>
      <left style="medium">
        <color indexed="64"/>
      </left>
      <right style="medium">
        <color indexed="23"/>
      </right>
      <top/>
      <bottom style="medium">
        <color indexed="23"/>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top style="thin">
        <color indexed="23"/>
      </top>
      <bottom style="thin">
        <color indexed="23"/>
      </bottom>
      <diagonal/>
    </border>
    <border>
      <left/>
      <right style="medium">
        <color indexed="64"/>
      </right>
      <top style="thin">
        <color indexed="64"/>
      </top>
      <bottom/>
      <diagonal/>
    </border>
  </borders>
  <cellStyleXfs count="6">
    <xf numFmtId="0" fontId="0" fillId="0" borderId="0"/>
    <xf numFmtId="0" fontId="3" fillId="0" borderId="0"/>
    <xf numFmtId="0" fontId="5" fillId="0" borderId="0" applyNumberFormat="0" applyFill="0" applyBorder="0" applyAlignment="0" applyProtection="0"/>
    <xf numFmtId="0" fontId="3" fillId="0" borderId="0"/>
    <xf numFmtId="0" fontId="17" fillId="0" borderId="0"/>
    <xf numFmtId="0" fontId="18" fillId="0" borderId="0"/>
  </cellStyleXfs>
  <cellXfs count="176">
    <xf numFmtId="0" fontId="0" fillId="0" borderId="0" xfId="0"/>
    <xf numFmtId="0" fontId="0" fillId="2" borderId="0" xfId="0" applyFill="1"/>
    <xf numFmtId="164" fontId="0" fillId="2" borderId="0" xfId="0" applyNumberFormat="1" applyFill="1"/>
    <xf numFmtId="0" fontId="0" fillId="4" borderId="0" xfId="0" applyFill="1" applyAlignment="1">
      <alignment horizontal="center"/>
    </xf>
    <xf numFmtId="164" fontId="2" fillId="2" borderId="1" xfId="0" applyNumberFormat="1" applyFont="1" applyFill="1" applyBorder="1"/>
    <xf numFmtId="0" fontId="2" fillId="2" borderId="1" xfId="0" applyFont="1" applyFill="1" applyBorder="1"/>
    <xf numFmtId="0" fontId="2" fillId="2" borderId="0" xfId="0" applyFont="1" applyFill="1"/>
    <xf numFmtId="3" fontId="0" fillId="2" borderId="0" xfId="0" applyNumberFormat="1" applyFill="1"/>
    <xf numFmtId="164" fontId="2" fillId="2" borderId="0" xfId="0" applyNumberFormat="1" applyFont="1" applyFill="1"/>
    <xf numFmtId="0" fontId="0" fillId="4" borderId="0" xfId="0" applyFill="1" applyAlignment="1" applyProtection="1">
      <alignment horizontal="center"/>
      <protection locked="0"/>
    </xf>
    <xf numFmtId="165" fontId="0" fillId="0" borderId="0" xfId="0" applyNumberFormat="1"/>
    <xf numFmtId="0" fontId="4" fillId="2" borderId="0" xfId="0" applyFont="1" applyFill="1" applyAlignment="1">
      <alignment horizontal="left" indent="1"/>
    </xf>
    <xf numFmtId="0" fontId="5" fillId="4" borderId="0" xfId="2" applyFill="1" applyAlignment="1" applyProtection="1">
      <alignment horizontal="center"/>
      <protection locked="0"/>
    </xf>
    <xf numFmtId="164" fontId="0" fillId="2" borderId="0" xfId="0" applyNumberFormat="1" applyFill="1" applyAlignment="1">
      <alignment horizontal="right"/>
    </xf>
    <xf numFmtId="164" fontId="2" fillId="2" borderId="0" xfId="0" applyNumberFormat="1" applyFont="1" applyFill="1" applyAlignment="1">
      <alignment horizontal="right"/>
    </xf>
    <xf numFmtId="0" fontId="6" fillId="4" borderId="0" xfId="0" applyFont="1" applyFill="1" applyAlignment="1">
      <alignment horizontal="center"/>
    </xf>
    <xf numFmtId="0" fontId="4" fillId="2" borderId="0" xfId="0" applyFont="1" applyFill="1"/>
    <xf numFmtId="0" fontId="7" fillId="5" borderId="0" xfId="0" applyFont="1" applyFill="1"/>
    <xf numFmtId="164" fontId="7" fillId="5" borderId="0" xfId="0" applyNumberFormat="1" applyFont="1" applyFill="1"/>
    <xf numFmtId="0" fontId="8" fillId="5" borderId="0" xfId="0" applyFont="1" applyFill="1"/>
    <xf numFmtId="0" fontId="9" fillId="5" borderId="0" xfId="0" applyFont="1" applyFill="1" applyAlignment="1">
      <alignment horizontal="center"/>
    </xf>
    <xf numFmtId="164" fontId="7" fillId="6" borderId="0" xfId="0" applyNumberFormat="1" applyFont="1" applyFill="1" applyAlignment="1">
      <alignment horizontal="right"/>
    </xf>
    <xf numFmtId="164" fontId="0" fillId="6" borderId="0" xfId="0" applyNumberFormat="1" applyFill="1" applyAlignment="1">
      <alignment horizontal="right"/>
    </xf>
    <xf numFmtId="164" fontId="2" fillId="6" borderId="0" xfId="0" applyNumberFormat="1" applyFont="1" applyFill="1" applyAlignment="1">
      <alignment horizontal="right"/>
    </xf>
    <xf numFmtId="164" fontId="2" fillId="6" borderId="1" xfId="0" applyNumberFormat="1" applyFont="1" applyFill="1" applyBorder="1" applyAlignment="1">
      <alignment horizontal="right"/>
    </xf>
    <xf numFmtId="0" fontId="0" fillId="0" borderId="2" xfId="0" applyBorder="1"/>
    <xf numFmtId="165" fontId="0" fillId="0" borderId="6" xfId="0" applyNumberFormat="1" applyBorder="1"/>
    <xf numFmtId="165" fontId="0" fillId="0" borderId="7" xfId="0" applyNumberFormat="1" applyBorder="1"/>
    <xf numFmtId="2" fontId="0" fillId="0" borderId="8" xfId="0" applyNumberFormat="1" applyBorder="1" applyAlignment="1">
      <alignment horizontal="center"/>
    </xf>
    <xf numFmtId="0" fontId="11" fillId="8" borderId="9" xfId="0" applyFont="1" applyFill="1" applyBorder="1" applyAlignment="1">
      <alignment horizontal="center" wrapText="1"/>
    </xf>
    <xf numFmtId="0" fontId="11" fillId="8" borderId="0" xfId="0" applyFont="1" applyFill="1" applyAlignment="1">
      <alignment horizontal="center"/>
    </xf>
    <xf numFmtId="0" fontId="11" fillId="8" borderId="0" xfId="0" applyFont="1" applyFill="1" applyAlignment="1">
      <alignment horizontal="center" wrapText="1"/>
    </xf>
    <xf numFmtId="0" fontId="11" fillId="8" borderId="10" xfId="0" applyFont="1" applyFill="1" applyBorder="1" applyAlignment="1">
      <alignment horizontal="center"/>
    </xf>
    <xf numFmtId="0" fontId="0" fillId="0" borderId="0" xfId="0" applyAlignment="1">
      <alignment wrapText="1"/>
    </xf>
    <xf numFmtId="0" fontId="0" fillId="0" borderId="9" xfId="0" applyBorder="1"/>
    <xf numFmtId="0" fontId="0" fillId="0" borderId="10" xfId="0" applyBorder="1"/>
    <xf numFmtId="0" fontId="11" fillId="8" borderId="14" xfId="0" applyFont="1" applyFill="1" applyBorder="1" applyAlignment="1">
      <alignment horizontal="right" vertical="top"/>
    </xf>
    <xf numFmtId="0" fontId="11" fillId="8" borderId="18" xfId="0" applyFont="1" applyFill="1" applyBorder="1" applyAlignment="1">
      <alignment horizontal="right" vertical="top"/>
    </xf>
    <xf numFmtId="165" fontId="0" fillId="0" borderId="19" xfId="0" applyNumberFormat="1" applyBorder="1"/>
    <xf numFmtId="165" fontId="0" fillId="0" borderId="20" xfId="0" applyNumberFormat="1" applyBorder="1"/>
    <xf numFmtId="165" fontId="0" fillId="0" borderId="21" xfId="0" applyNumberFormat="1" applyBorder="1" applyAlignment="1">
      <alignment horizontal="center"/>
    </xf>
    <xf numFmtId="2" fontId="0" fillId="0" borderId="22" xfId="0" applyNumberFormat="1" applyBorder="1"/>
    <xf numFmtId="0" fontId="0" fillId="0" borderId="23" xfId="0" applyBorder="1"/>
    <xf numFmtId="165" fontId="3" fillId="0" borderId="24" xfId="0" applyNumberFormat="1" applyFont="1" applyBorder="1" applyAlignment="1">
      <alignment wrapText="1"/>
    </xf>
    <xf numFmtId="0" fontId="0" fillId="0" borderId="23" xfId="0" applyBorder="1" applyAlignment="1">
      <alignment horizontal="left"/>
    </xf>
    <xf numFmtId="0" fontId="11" fillId="8" borderId="25" xfId="0" applyFont="1" applyFill="1" applyBorder="1" applyAlignment="1">
      <alignment horizontal="left"/>
    </xf>
    <xf numFmtId="0" fontId="0" fillId="0" borderId="26" xfId="0" applyBorder="1"/>
    <xf numFmtId="165" fontId="11" fillId="0" borderId="27" xfId="0" applyNumberFormat="1" applyFont="1" applyBorder="1"/>
    <xf numFmtId="0" fontId="11" fillId="8" borderId="10" xfId="0" applyFont="1" applyFill="1" applyBorder="1" applyAlignment="1">
      <alignment horizontal="left"/>
    </xf>
    <xf numFmtId="2" fontId="0" fillId="0" borderId="26" xfId="0" applyNumberFormat="1" applyBorder="1"/>
    <xf numFmtId="165" fontId="0" fillId="0" borderId="27" xfId="0" applyNumberFormat="1" applyBorder="1"/>
    <xf numFmtId="0" fontId="11" fillId="8" borderId="28" xfId="0" applyFont="1" applyFill="1" applyBorder="1" applyAlignment="1">
      <alignment horizontal="center"/>
    </xf>
    <xf numFmtId="0" fontId="0" fillId="8" borderId="29" xfId="0" applyFill="1" applyBorder="1"/>
    <xf numFmtId="0" fontId="11" fillId="8" borderId="30" xfId="0" applyFont="1" applyFill="1" applyBorder="1" applyAlignment="1">
      <alignment horizontal="center" wrapText="1"/>
    </xf>
    <xf numFmtId="0" fontId="11" fillId="8" borderId="29" xfId="0" applyFont="1" applyFill="1" applyBorder="1" applyAlignment="1">
      <alignment horizontal="center"/>
    </xf>
    <xf numFmtId="0" fontId="11" fillId="8" borderId="29" xfId="0" applyFont="1" applyFill="1" applyBorder="1" applyAlignment="1">
      <alignment horizontal="center" wrapText="1"/>
    </xf>
    <xf numFmtId="0" fontId="11" fillId="8" borderId="31" xfId="0" applyFont="1" applyFill="1" applyBorder="1" applyAlignment="1">
      <alignment horizontal="left" wrapText="1"/>
    </xf>
    <xf numFmtId="0" fontId="11" fillId="8" borderId="0" xfId="0" applyFont="1" applyFill="1" applyAlignment="1">
      <alignment horizontal="right" vertical="top" wrapText="1"/>
    </xf>
    <xf numFmtId="0" fontId="0" fillId="0" borderId="32" xfId="0" applyBorder="1"/>
    <xf numFmtId="0" fontId="0" fillId="0" borderId="33" xfId="0" applyBorder="1" applyAlignment="1">
      <alignment horizontal="left"/>
    </xf>
    <xf numFmtId="0" fontId="11" fillId="8" borderId="0" xfId="0" applyFont="1" applyFill="1" applyAlignment="1">
      <alignment horizontal="right"/>
    </xf>
    <xf numFmtId="0" fontId="0" fillId="0" borderId="33" xfId="0" applyBorder="1"/>
    <xf numFmtId="0" fontId="11" fillId="0" borderId="0" xfId="0" applyFont="1" applyAlignment="1">
      <alignment horizontal="right"/>
    </xf>
    <xf numFmtId="0" fontId="5" fillId="4" borderId="0" xfId="2" applyFill="1" applyAlignment="1">
      <alignment horizontal="center"/>
    </xf>
    <xf numFmtId="164" fontId="0" fillId="2" borderId="0" xfId="0" applyNumberFormat="1" applyFill="1" applyBorder="1"/>
    <xf numFmtId="164" fontId="7" fillId="3" borderId="0" xfId="0" applyNumberFormat="1" applyFont="1" applyFill="1" applyBorder="1" applyAlignment="1">
      <alignment horizontal="right"/>
    </xf>
    <xf numFmtId="0" fontId="0" fillId="0" borderId="33" xfId="0" applyBorder="1" applyAlignment="1">
      <alignment horizontal="left"/>
    </xf>
    <xf numFmtId="165" fontId="13" fillId="2" borderId="0" xfId="0" applyNumberFormat="1" applyFont="1" applyFill="1" applyBorder="1"/>
    <xf numFmtId="164" fontId="2" fillId="2" borderId="1" xfId="0" applyNumberFormat="1" applyFont="1" applyFill="1" applyBorder="1" applyAlignment="1">
      <alignment horizontal="right"/>
    </xf>
    <xf numFmtId="164" fontId="2" fillId="6" borderId="0" xfId="0" applyNumberFormat="1" applyFont="1" applyFill="1"/>
    <xf numFmtId="1" fontId="0" fillId="2" borderId="0" xfId="0" applyNumberFormat="1" applyFill="1"/>
    <xf numFmtId="164" fontId="0" fillId="2" borderId="0" xfId="0" applyNumberFormat="1" applyFill="1" applyBorder="1" applyAlignment="1">
      <alignment horizontal="right"/>
    </xf>
    <xf numFmtId="165" fontId="12" fillId="2" borderId="0" xfId="0" applyNumberFormat="1" applyFont="1" applyFill="1" applyBorder="1" applyAlignment="1">
      <alignment horizontal="right"/>
    </xf>
    <xf numFmtId="165" fontId="13" fillId="2" borderId="0" xfId="0" applyNumberFormat="1" applyFont="1" applyFill="1" applyBorder="1" applyAlignment="1">
      <alignment horizontal="right"/>
    </xf>
    <xf numFmtId="165" fontId="0" fillId="0" borderId="0" xfId="0" applyNumberFormat="1" applyBorder="1"/>
    <xf numFmtId="165" fontId="0" fillId="2" borderId="0" xfId="0" applyNumberFormat="1" applyFill="1" applyBorder="1"/>
    <xf numFmtId="164" fontId="1" fillId="9" borderId="0" xfId="0" applyNumberFormat="1" applyFont="1" applyFill="1" applyAlignment="1">
      <alignment horizontal="right"/>
    </xf>
    <xf numFmtId="164" fontId="1" fillId="10" borderId="0" xfId="0" applyNumberFormat="1" applyFont="1" applyFill="1" applyBorder="1" applyAlignment="1">
      <alignment horizontal="right"/>
    </xf>
    <xf numFmtId="0" fontId="0" fillId="2" borderId="0" xfId="0" applyFill="1" applyAlignment="1">
      <alignment wrapText="1"/>
    </xf>
    <xf numFmtId="0" fontId="0" fillId="2" borderId="0" xfId="0" applyFill="1" applyAlignment="1">
      <alignment horizontal="left" wrapText="1" indent="3"/>
    </xf>
    <xf numFmtId="0" fontId="0" fillId="2" borderId="0" xfId="0" applyFill="1" applyAlignment="1">
      <alignment horizontal="center"/>
    </xf>
    <xf numFmtId="0" fontId="0" fillId="0" borderId="33" xfId="0" applyBorder="1" applyAlignment="1">
      <alignment horizontal="left"/>
    </xf>
    <xf numFmtId="0" fontId="16" fillId="2" borderId="0" xfId="0" applyFont="1" applyFill="1"/>
    <xf numFmtId="165" fontId="12" fillId="0" borderId="0" xfId="0" applyNumberFormat="1" applyFont="1" applyFill="1" applyBorder="1" applyAlignment="1">
      <alignment horizontal="right"/>
    </xf>
    <xf numFmtId="0" fontId="0" fillId="0" borderId="33" xfId="0" applyBorder="1" applyAlignment="1">
      <alignment horizontal="left"/>
    </xf>
    <xf numFmtId="0" fontId="0" fillId="0" borderId="33" xfId="0" applyBorder="1" applyAlignment="1">
      <alignment horizontal="left"/>
    </xf>
    <xf numFmtId="0" fontId="0" fillId="0" borderId="33" xfId="0" applyBorder="1" applyAlignment="1">
      <alignment horizontal="left"/>
    </xf>
    <xf numFmtId="0" fontId="0" fillId="0" borderId="33" xfId="0" applyBorder="1" applyAlignment="1">
      <alignment horizontal="left"/>
    </xf>
    <xf numFmtId="0" fontId="0" fillId="0" borderId="33" xfId="0" applyBorder="1" applyAlignment="1">
      <alignment horizontal="left"/>
    </xf>
    <xf numFmtId="164" fontId="2" fillId="0" borderId="0" xfId="0" applyNumberFormat="1" applyFont="1" applyFill="1" applyAlignment="1">
      <alignment horizontal="right"/>
    </xf>
    <xf numFmtId="165" fontId="13" fillId="0" borderId="0" xfId="0" applyNumberFormat="1" applyFont="1" applyFill="1" applyBorder="1" applyAlignment="1">
      <alignment horizontal="right"/>
    </xf>
    <xf numFmtId="165" fontId="0" fillId="0" borderId="0" xfId="0" applyNumberFormat="1" applyFill="1"/>
    <xf numFmtId="165" fontId="0" fillId="0" borderId="27" xfId="0" applyNumberFormat="1" applyFill="1" applyBorder="1"/>
    <xf numFmtId="0" fontId="0" fillId="0" borderId="0" xfId="0" applyFill="1"/>
    <xf numFmtId="165" fontId="11" fillId="0" borderId="27" xfId="0" applyNumberFormat="1" applyFont="1" applyFill="1" applyBorder="1"/>
    <xf numFmtId="0" fontId="0" fillId="0" borderId="23" xfId="0" applyFill="1" applyBorder="1"/>
    <xf numFmtId="165" fontId="3" fillId="0" borderId="24" xfId="0" applyNumberFormat="1" applyFont="1" applyFill="1" applyBorder="1" applyAlignment="1">
      <alignment wrapText="1"/>
    </xf>
    <xf numFmtId="166" fontId="12" fillId="2" borderId="0" xfId="0" applyNumberFormat="1" applyFont="1" applyFill="1" applyBorder="1" applyAlignment="1">
      <alignment horizontal="right"/>
    </xf>
    <xf numFmtId="164" fontId="0" fillId="11" borderId="0" xfId="0" applyNumberFormat="1" applyFill="1" applyAlignment="1">
      <alignment horizontal="right"/>
    </xf>
    <xf numFmtId="0" fontId="11" fillId="6" borderId="18" xfId="0" applyFont="1" applyFill="1" applyBorder="1" applyAlignment="1">
      <alignment horizontal="right" vertical="top"/>
    </xf>
    <xf numFmtId="0" fontId="11" fillId="6" borderId="14" xfId="0" applyFont="1" applyFill="1" applyBorder="1" applyAlignment="1">
      <alignment horizontal="right" vertical="top"/>
    </xf>
    <xf numFmtId="0" fontId="11" fillId="6" borderId="10" xfId="0" applyFont="1" applyFill="1" applyBorder="1" applyAlignment="1">
      <alignment horizontal="center"/>
    </xf>
    <xf numFmtId="0" fontId="11" fillId="6" borderId="0" xfId="0" applyFont="1" applyFill="1" applyAlignment="1">
      <alignment horizontal="center"/>
    </xf>
    <xf numFmtId="0" fontId="11" fillId="6" borderId="0" xfId="0" applyFont="1" applyFill="1" applyAlignment="1">
      <alignment horizontal="center" wrapText="1"/>
    </xf>
    <xf numFmtId="0" fontId="11" fillId="6" borderId="9" xfId="0" applyFont="1" applyFill="1" applyBorder="1" applyAlignment="1">
      <alignment horizontal="center" wrapText="1"/>
    </xf>
    <xf numFmtId="0" fontId="0" fillId="0" borderId="0" xfId="0" applyBorder="1"/>
    <xf numFmtId="0" fontId="11" fillId="12" borderId="18" xfId="0" applyFont="1" applyFill="1" applyBorder="1" applyAlignment="1">
      <alignment horizontal="right" vertical="top"/>
    </xf>
    <xf numFmtId="0" fontId="11" fillId="12" borderId="14" xfId="0" applyFont="1" applyFill="1" applyBorder="1" applyAlignment="1">
      <alignment horizontal="right" vertical="top"/>
    </xf>
    <xf numFmtId="0" fontId="11" fillId="12" borderId="10" xfId="0" applyFont="1" applyFill="1" applyBorder="1" applyAlignment="1">
      <alignment horizontal="center"/>
    </xf>
    <xf numFmtId="0" fontId="11" fillId="12" borderId="0" xfId="0" applyFont="1" applyFill="1" applyAlignment="1">
      <alignment horizontal="center"/>
    </xf>
    <xf numFmtId="0" fontId="11" fillId="12" borderId="0" xfId="0" applyFont="1" applyFill="1" applyAlignment="1">
      <alignment horizontal="center" wrapText="1"/>
    </xf>
    <xf numFmtId="0" fontId="11" fillId="12" borderId="9" xfId="0" applyFont="1" applyFill="1" applyBorder="1" applyAlignment="1">
      <alignment horizontal="center" wrapText="1"/>
    </xf>
    <xf numFmtId="164" fontId="2" fillId="12" borderId="0" xfId="0" applyNumberFormat="1" applyFont="1" applyFill="1" applyBorder="1" applyAlignment="1">
      <alignment horizontal="right"/>
    </xf>
    <xf numFmtId="164" fontId="0" fillId="12" borderId="0" xfId="0" applyNumberFormat="1" applyFont="1" applyFill="1" applyBorder="1" applyAlignment="1">
      <alignment horizontal="right"/>
    </xf>
    <xf numFmtId="164" fontId="2" fillId="12" borderId="0" xfId="0" applyNumberFormat="1" applyFont="1" applyFill="1"/>
    <xf numFmtId="165" fontId="12" fillId="12" borderId="0" xfId="0" applyNumberFormat="1" applyFont="1" applyFill="1" applyBorder="1" applyAlignment="1">
      <alignment wrapText="1"/>
    </xf>
    <xf numFmtId="165" fontId="12" fillId="12" borderId="0" xfId="0" applyNumberFormat="1" applyFont="1" applyFill="1" applyBorder="1" applyAlignment="1">
      <alignment horizontal="right" wrapText="1"/>
    </xf>
    <xf numFmtId="165" fontId="13" fillId="12" borderId="0" xfId="0" applyNumberFormat="1" applyFont="1" applyFill="1" applyBorder="1"/>
    <xf numFmtId="164" fontId="15" fillId="12" borderId="0" xfId="0" applyNumberFormat="1" applyFont="1" applyFill="1" applyBorder="1" applyAlignment="1">
      <alignment horizontal="right"/>
    </xf>
    <xf numFmtId="165" fontId="12" fillId="12" borderId="0" xfId="1" applyNumberFormat="1" applyFont="1" applyFill="1" applyBorder="1"/>
    <xf numFmtId="164" fontId="14" fillId="12" borderId="0" xfId="0" applyNumberFormat="1" applyFont="1" applyFill="1" applyBorder="1" applyAlignment="1">
      <alignment horizontal="right"/>
    </xf>
    <xf numFmtId="164" fontId="2" fillId="12" borderId="1" xfId="0" applyNumberFormat="1" applyFont="1" applyFill="1" applyBorder="1" applyAlignment="1">
      <alignment horizontal="right"/>
    </xf>
    <xf numFmtId="164" fontId="0" fillId="0" borderId="0" xfId="0" applyNumberFormat="1" applyFill="1"/>
    <xf numFmtId="0" fontId="0" fillId="0" borderId="0" xfId="0" applyFill="1" applyAlignment="1">
      <alignment horizontal="center"/>
    </xf>
    <xf numFmtId="164" fontId="0" fillId="0" borderId="0" xfId="0" applyNumberFormat="1" applyFill="1" applyAlignment="1">
      <alignment horizontal="right"/>
    </xf>
    <xf numFmtId="164" fontId="2" fillId="0" borderId="0" xfId="0" applyNumberFormat="1" applyFont="1" applyFill="1" applyBorder="1" applyAlignment="1">
      <alignment horizontal="right"/>
    </xf>
    <xf numFmtId="0" fontId="7" fillId="0" borderId="0" xfId="0" applyFont="1" applyFill="1"/>
    <xf numFmtId="0" fontId="18" fillId="0" borderId="10" xfId="5" applyBorder="1"/>
    <xf numFmtId="0" fontId="18" fillId="0" borderId="9" xfId="5" applyBorder="1"/>
    <xf numFmtId="0" fontId="18" fillId="0" borderId="0" xfId="5" applyBorder="1"/>
    <xf numFmtId="165" fontId="18" fillId="0" borderId="7" xfId="5" applyNumberFormat="1" applyFill="1" applyBorder="1"/>
    <xf numFmtId="165" fontId="18" fillId="0" borderId="6" xfId="5" applyNumberFormat="1" applyFill="1" applyBorder="1"/>
    <xf numFmtId="2" fontId="18" fillId="0" borderId="8" xfId="5" applyNumberFormat="1" applyBorder="1" applyAlignment="1">
      <alignment horizontal="center"/>
    </xf>
    <xf numFmtId="0" fontId="11" fillId="12" borderId="18" xfId="5" applyFont="1" applyFill="1" applyBorder="1" applyAlignment="1">
      <alignment horizontal="right" vertical="top"/>
    </xf>
    <xf numFmtId="0" fontId="11" fillId="12" borderId="14" xfId="5" applyFont="1" applyFill="1" applyBorder="1" applyAlignment="1">
      <alignment horizontal="right" vertical="top"/>
    </xf>
    <xf numFmtId="0" fontId="11" fillId="12" borderId="10" xfId="5" applyFont="1" applyFill="1" applyBorder="1" applyAlignment="1">
      <alignment horizontal="center"/>
    </xf>
    <xf numFmtId="0" fontId="11" fillId="12" borderId="0" xfId="5" applyFont="1" applyFill="1" applyBorder="1" applyAlignment="1">
      <alignment horizontal="center"/>
    </xf>
    <xf numFmtId="0" fontId="11" fillId="12" borderId="0" xfId="5" applyFont="1" applyFill="1" applyBorder="1" applyAlignment="1">
      <alignment horizontal="center" wrapText="1"/>
    </xf>
    <xf numFmtId="0" fontId="11" fillId="12" borderId="9" xfId="5" applyFont="1" applyFill="1" applyBorder="1" applyAlignment="1">
      <alignment horizontal="center"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17" xfId="0" applyBorder="1" applyAlignment="1">
      <alignment horizontal="left" vertical="top" wrapText="1"/>
    </xf>
    <xf numFmtId="0" fontId="0" fillId="0" borderId="16" xfId="0" applyBorder="1" applyAlignment="1">
      <alignment horizontal="left" vertical="top" wrapText="1"/>
    </xf>
    <xf numFmtId="0" fontId="0" fillId="0" borderId="16" xfId="0" applyBorder="1" applyAlignment="1">
      <alignment vertical="top"/>
    </xf>
    <xf numFmtId="0" fontId="0" fillId="0" borderId="15" xfId="0" applyBorder="1" applyAlignment="1">
      <alignment vertical="top"/>
    </xf>
    <xf numFmtId="0" fontId="0" fillId="0" borderId="10" xfId="0" applyBorder="1" applyAlignment="1">
      <alignment horizontal="left"/>
    </xf>
    <xf numFmtId="0" fontId="0" fillId="0" borderId="0" xfId="0" applyAlignment="1">
      <alignment horizontal="left"/>
    </xf>
    <xf numFmtId="0" fontId="0" fillId="0" borderId="0" xfId="0" applyAlignment="1">
      <alignment horizontal="left" wrapText="1"/>
    </xf>
    <xf numFmtId="0" fontId="0" fillId="0" borderId="9" xfId="0" applyBorder="1" applyAlignment="1">
      <alignment horizontal="left" wrapText="1"/>
    </xf>
    <xf numFmtId="0" fontId="10" fillId="12" borderId="5" xfId="0" applyFont="1" applyFill="1" applyBorder="1" applyAlignment="1">
      <alignment horizontal="center"/>
    </xf>
    <xf numFmtId="0" fontId="10" fillId="12" borderId="4" xfId="0" applyFont="1" applyFill="1" applyBorder="1" applyAlignment="1">
      <alignment horizontal="center"/>
    </xf>
    <xf numFmtId="0" fontId="10" fillId="12" borderId="3" xfId="0" applyFont="1" applyFill="1" applyBorder="1" applyAlignment="1">
      <alignment horizontal="center"/>
    </xf>
    <xf numFmtId="0" fontId="10" fillId="6" borderId="0" xfId="0" applyFont="1" applyFill="1" applyAlignment="1">
      <alignment horizontal="center"/>
    </xf>
    <xf numFmtId="0" fontId="0" fillId="0" borderId="33" xfId="0" applyBorder="1" applyAlignment="1">
      <alignment horizontal="left"/>
    </xf>
    <xf numFmtId="0" fontId="0" fillId="0" borderId="34" xfId="0" applyBorder="1" applyAlignment="1">
      <alignment horizontal="left" vertical="top" wrapText="1"/>
    </xf>
    <xf numFmtId="0" fontId="0" fillId="0" borderId="33" xfId="0" applyBorder="1" applyAlignment="1">
      <alignment horizontal="left" vertical="top" wrapText="1"/>
    </xf>
    <xf numFmtId="0" fontId="0" fillId="0" borderId="32" xfId="0" applyBorder="1" applyAlignment="1">
      <alignment horizontal="left" vertical="top" wrapText="1"/>
    </xf>
    <xf numFmtId="0" fontId="10" fillId="8" borderId="5" xfId="0" applyFont="1" applyFill="1" applyBorder="1" applyAlignment="1">
      <alignment horizontal="center"/>
    </xf>
    <xf numFmtId="0" fontId="10" fillId="8" borderId="4" xfId="0" applyFont="1" applyFill="1" applyBorder="1" applyAlignment="1">
      <alignment horizontal="center"/>
    </xf>
    <xf numFmtId="0" fontId="10" fillId="8" borderId="3" xfId="0" applyFont="1" applyFill="1" applyBorder="1" applyAlignment="1">
      <alignment horizontal="center"/>
    </xf>
    <xf numFmtId="0" fontId="18" fillId="0" borderId="17" xfId="5" applyFill="1" applyBorder="1" applyAlignment="1">
      <alignment horizontal="left" vertical="top" wrapText="1"/>
    </xf>
    <xf numFmtId="0" fontId="18" fillId="0" borderId="16" xfId="5" applyFill="1" applyBorder="1" applyAlignment="1">
      <alignment horizontal="left" vertical="top" wrapText="1"/>
    </xf>
    <xf numFmtId="0" fontId="18" fillId="0" borderId="16" xfId="5" applyBorder="1" applyAlignment="1">
      <alignment vertical="top"/>
    </xf>
    <xf numFmtId="0" fontId="18" fillId="0" borderId="15" xfId="5" applyBorder="1" applyAlignment="1">
      <alignment vertical="top"/>
    </xf>
    <xf numFmtId="0" fontId="18" fillId="0" borderId="10" xfId="5" applyBorder="1" applyAlignment="1">
      <alignment horizontal="left"/>
    </xf>
    <xf numFmtId="0" fontId="18" fillId="0" borderId="0" xfId="5" applyBorder="1" applyAlignment="1">
      <alignment horizontal="left"/>
    </xf>
    <xf numFmtId="0" fontId="18" fillId="0" borderId="2" xfId="5" applyFill="1" applyBorder="1" applyAlignment="1">
      <alignment horizontal="left" wrapText="1"/>
    </xf>
    <xf numFmtId="0" fontId="18" fillId="0" borderId="35" xfId="5" applyFill="1" applyBorder="1" applyAlignment="1">
      <alignment horizontal="left" wrapText="1"/>
    </xf>
    <xf numFmtId="0" fontId="18" fillId="0" borderId="13" xfId="5" applyFill="1" applyBorder="1" applyAlignment="1">
      <alignment horizontal="left" vertical="top" wrapText="1"/>
    </xf>
    <xf numFmtId="0" fontId="18" fillId="0" borderId="12" xfId="5" applyFill="1" applyBorder="1" applyAlignment="1">
      <alignment horizontal="left" vertical="top" wrapText="1"/>
    </xf>
    <xf numFmtId="0" fontId="18" fillId="0" borderId="11" xfId="5" applyFill="1" applyBorder="1" applyAlignment="1">
      <alignment horizontal="left" vertical="top" wrapText="1"/>
    </xf>
    <xf numFmtId="0" fontId="10" fillId="8" borderId="0" xfId="0" applyFont="1" applyFill="1" applyAlignment="1">
      <alignment horizontal="center"/>
    </xf>
    <xf numFmtId="0" fontId="10" fillId="7" borderId="5" xfId="0" applyFont="1" applyFill="1" applyBorder="1" applyAlignment="1">
      <alignment horizontal="center"/>
    </xf>
    <xf numFmtId="0" fontId="10" fillId="7" borderId="4" xfId="0" applyFont="1" applyFill="1" applyBorder="1" applyAlignment="1">
      <alignment horizontal="center"/>
    </xf>
    <xf numFmtId="0" fontId="10" fillId="7" borderId="3" xfId="0" applyFont="1" applyFill="1" applyBorder="1" applyAlignment="1">
      <alignment horizontal="center"/>
    </xf>
  </cellXfs>
  <cellStyles count="6">
    <cellStyle name="Hyperlink" xfId="2" builtinId="8"/>
    <cellStyle name="Normal" xfId="0" builtinId="0"/>
    <cellStyle name="Normal 2" xfId="4" xr:uid="{813664F4-7C4C-4ECE-AF01-C20A49FC6DD9}"/>
    <cellStyle name="Normal 2 2" xfId="1" xr:uid="{234C7949-89DD-42BF-81B7-7B01AA34731A}"/>
    <cellStyle name="Normal 3" xfId="3" xr:uid="{35161BE8-84C0-438F-94C1-26C7EAFEB8DE}"/>
    <cellStyle name="Normal 4" xfId="5" xr:uid="{66F73BB7-2082-4922-8CCA-1E6520D09E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User Guide'!A1"/></Relationships>
</file>

<file path=xl/drawings/_rels/drawing1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1.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2.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19.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xml.rels><?xml version="1.0" encoding="UTF-8" standalone="yes"?>
<Relationships xmlns="http://schemas.openxmlformats.org/package/2006/relationships"><Relationship Id="rId3" Type="http://schemas.openxmlformats.org/officeDocument/2006/relationships/hyperlink" Target="#'Front '!Front"/><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1.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2.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29.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1.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2.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39.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1.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2.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49.xml.rels><?xml version="1.0" encoding="UTF-8" standalone="yes"?>
<Relationships xmlns="http://schemas.openxmlformats.org/package/2006/relationships"><Relationship Id="rId1" Type="http://schemas.openxmlformats.org/officeDocument/2006/relationships/hyperlink" Target="#'Front '!A1"/></Relationships>
</file>

<file path=xl/drawings/_rels/drawing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1.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2.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59.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1.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2.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69.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1.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2.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79.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1.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2.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3.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4.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5.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6.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7.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8.xml.rels><?xml version="1.0" encoding="UTF-8" standalone="yes"?>
<Relationships xmlns="http://schemas.openxmlformats.org/package/2006/relationships"><Relationship Id="rId1" Type="http://schemas.openxmlformats.org/officeDocument/2006/relationships/hyperlink" Target="#'Front '!Front"/></Relationships>
</file>

<file path=xl/drawings/_rels/drawing89.xml.rels><?xml version="1.0" encoding="UTF-8" standalone="yes"?>
<Relationships xmlns="http://schemas.openxmlformats.org/package/2006/relationships"><Relationship Id="rId1" Type="http://schemas.openxmlformats.org/officeDocument/2006/relationships/hyperlink" Target="#'Front '!Front"/></Relationships>
</file>

<file path=xl/drawings/_rels/drawing9.xml.rels><?xml version="1.0" encoding="UTF-8" standalone="yes"?>
<Relationships xmlns="http://schemas.openxmlformats.org/package/2006/relationships"><Relationship Id="rId1" Type="http://schemas.openxmlformats.org/officeDocument/2006/relationships/hyperlink" Target="#'Front '!Front"/></Relationships>
</file>

<file path=xl/drawings/_rels/drawing90.xml.rels><?xml version="1.0" encoding="UTF-8" standalone="yes"?>
<Relationships xmlns="http://schemas.openxmlformats.org/package/2006/relationships"><Relationship Id="rId1" Type="http://schemas.openxmlformats.org/officeDocument/2006/relationships/hyperlink" Target="#'Front '!Front"/></Relationships>
</file>

<file path=xl/drawings/_rels/drawing91.xml.rels><?xml version="1.0" encoding="UTF-8" standalone="yes"?>
<Relationships xmlns="http://schemas.openxmlformats.org/package/2006/relationships"><Relationship Id="rId1" Type="http://schemas.openxmlformats.org/officeDocument/2006/relationships/hyperlink" Target="#'Front '!Front"/></Relationships>
</file>

<file path=xl/drawings/drawing1.xml><?xml version="1.0" encoding="utf-8"?>
<xdr:wsDr xmlns:xdr="http://schemas.openxmlformats.org/drawingml/2006/spreadsheetDrawing" xmlns:a="http://schemas.openxmlformats.org/drawingml/2006/main">
  <xdr:twoCellAnchor>
    <xdr:from>
      <xdr:col>7</xdr:col>
      <xdr:colOff>536574</xdr:colOff>
      <xdr:row>0</xdr:row>
      <xdr:rowOff>150812</xdr:rowOff>
    </xdr:from>
    <xdr:to>
      <xdr:col>11</xdr:col>
      <xdr:colOff>19051</xdr:colOff>
      <xdr:row>2</xdr:row>
      <xdr:rowOff>47625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620E875A-2359-4DFD-A2A0-32B188618DE5}"/>
            </a:ext>
          </a:extLst>
        </xdr:cNvPr>
        <xdr:cNvSpPr txBox="1"/>
      </xdr:nvSpPr>
      <xdr:spPr>
        <a:xfrm>
          <a:off x="9042399" y="150812"/>
          <a:ext cx="1816102" cy="439738"/>
        </a:xfrm>
        <a:prstGeom prst="rect">
          <a:avLst/>
        </a:prstGeom>
        <a:solidFill>
          <a:schemeClr val="bg1">
            <a:lumMod val="75000"/>
          </a:schemeClr>
        </a:solidFill>
        <a:ln>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800" b="1">
              <a:solidFill>
                <a:schemeClr val="bg1"/>
              </a:solidFill>
            </a:rPr>
            <a:t>User Guide</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FD959F1E-D850-4FDB-9660-1A57AE815E95}"/>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140013</xdr:rowOff>
    </xdr:to>
    <xdr:sp macro="" textlink="">
      <xdr:nvSpPr>
        <xdr:cNvPr id="2" name="TextBox 1">
          <a:hlinkClick xmlns:r="http://schemas.openxmlformats.org/officeDocument/2006/relationships" r:id="rId1"/>
          <a:extLst>
            <a:ext uri="{FF2B5EF4-FFF2-40B4-BE49-F238E27FC236}">
              <a16:creationId xmlns:a16="http://schemas.microsoft.com/office/drawing/2014/main" id="{92103E03-6952-468E-BC14-572ECFFFFAD8}"/>
            </a:ext>
          </a:extLst>
        </xdr:cNvPr>
        <xdr:cNvSpPr txBox="1"/>
      </xdr:nvSpPr>
      <xdr:spPr>
        <a:xfrm>
          <a:off x="8096250" y="178594"/>
          <a:ext cx="1363614" cy="532919"/>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3" name="TextBox 2">
          <a:hlinkClick xmlns:r="http://schemas.openxmlformats.org/officeDocument/2006/relationships" r:id="rId1"/>
          <a:extLst>
            <a:ext uri="{FF2B5EF4-FFF2-40B4-BE49-F238E27FC236}">
              <a16:creationId xmlns:a16="http://schemas.microsoft.com/office/drawing/2014/main" id="{503564A9-367D-4DAE-8045-8113E88463B2}"/>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5</xdr:row>
      <xdr:rowOff>6928</xdr:rowOff>
    </xdr:to>
    <xdr:sp macro="" textlink="">
      <xdr:nvSpPr>
        <xdr:cNvPr id="2" name="TextBox 1">
          <a:hlinkClick xmlns:r="http://schemas.openxmlformats.org/officeDocument/2006/relationships" r:id="rId1"/>
          <a:extLst>
            <a:ext uri="{FF2B5EF4-FFF2-40B4-BE49-F238E27FC236}">
              <a16:creationId xmlns:a16="http://schemas.microsoft.com/office/drawing/2014/main" id="{41AB6B86-B0F1-4378-B3C8-48D3FE32B4BA}"/>
            </a:ext>
          </a:extLst>
        </xdr:cNvPr>
        <xdr:cNvSpPr txBox="1"/>
      </xdr:nvSpPr>
      <xdr:spPr>
        <a:xfrm>
          <a:off x="8117417" y="179917"/>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C3E79493-7E7D-41D7-BA40-05398C96F540}"/>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52BB022F-ABD0-4C52-A47D-445CE159B779}"/>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38869EE7-A7EB-49BA-B993-E6EA1C1870EE}"/>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C08E02A3-5E88-4CA9-AA18-036D650D4817}"/>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242D4BDB-7C27-4354-9018-EDC86D58586A}"/>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3E2C1004-3801-40C0-A3AC-61673DBC4339}"/>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33338</xdr:colOff>
      <xdr:row>5</xdr:row>
      <xdr:rowOff>246062</xdr:rowOff>
    </xdr:from>
    <xdr:ext cx="2409825" cy="866269"/>
    <xdr:pic>
      <xdr:nvPicPr>
        <xdr:cNvPr id="2" name="Picture 1">
          <a:extLst>
            <a:ext uri="{FF2B5EF4-FFF2-40B4-BE49-F238E27FC236}">
              <a16:creationId xmlns:a16="http://schemas.microsoft.com/office/drawing/2014/main" id="{FE346F47-9B85-410F-BD1F-330AE61E3598}"/>
            </a:ext>
          </a:extLst>
        </xdr:cNvPr>
        <xdr:cNvPicPr>
          <a:picLocks noChangeAspect="1"/>
        </xdr:cNvPicPr>
      </xdr:nvPicPr>
      <xdr:blipFill>
        <a:blip xmlns:r="http://schemas.openxmlformats.org/officeDocument/2006/relationships" r:embed="rId1"/>
        <a:stretch>
          <a:fillRect/>
        </a:stretch>
      </xdr:blipFill>
      <xdr:spPr>
        <a:xfrm>
          <a:off x="7986713" y="1329531"/>
          <a:ext cx="2409825" cy="866269"/>
        </a:xfrm>
        <a:prstGeom prst="rect">
          <a:avLst/>
        </a:prstGeom>
      </xdr:spPr>
    </xdr:pic>
    <xdr:clientData/>
  </xdr:oneCellAnchor>
  <xdr:oneCellAnchor>
    <xdr:from>
      <xdr:col>3</xdr:col>
      <xdr:colOff>600075</xdr:colOff>
      <xdr:row>9</xdr:row>
      <xdr:rowOff>28576</xdr:rowOff>
    </xdr:from>
    <xdr:ext cx="7544594" cy="191229"/>
    <xdr:pic>
      <xdr:nvPicPr>
        <xdr:cNvPr id="3" name="Picture 2">
          <a:extLst>
            <a:ext uri="{FF2B5EF4-FFF2-40B4-BE49-F238E27FC236}">
              <a16:creationId xmlns:a16="http://schemas.microsoft.com/office/drawing/2014/main" id="{E2C3E5A9-3C81-41FA-B3C6-295B410079E7}"/>
            </a:ext>
          </a:extLst>
        </xdr:cNvPr>
        <xdr:cNvPicPr>
          <a:picLocks noChangeAspect="1"/>
        </xdr:cNvPicPr>
      </xdr:nvPicPr>
      <xdr:blipFill>
        <a:blip xmlns:r="http://schemas.openxmlformats.org/officeDocument/2006/relationships" r:embed="rId2"/>
        <a:stretch>
          <a:fillRect/>
        </a:stretch>
      </xdr:blipFill>
      <xdr:spPr>
        <a:xfrm>
          <a:off x="2425700" y="1654176"/>
          <a:ext cx="7544594" cy="191229"/>
        </a:xfrm>
        <a:prstGeom prst="rect">
          <a:avLst/>
        </a:prstGeom>
      </xdr:spPr>
    </xdr:pic>
    <xdr:clientData/>
  </xdr:oneCellAnchor>
  <xdr:twoCellAnchor>
    <xdr:from>
      <xdr:col>7</xdr:col>
      <xdr:colOff>247650</xdr:colOff>
      <xdr:row>1</xdr:row>
      <xdr:rowOff>0</xdr:rowOff>
    </xdr:from>
    <xdr:to>
      <xdr:col>9</xdr:col>
      <xdr:colOff>392064</xdr:colOff>
      <xdr:row>2</xdr:row>
      <xdr:rowOff>164619</xdr:rowOff>
    </xdr:to>
    <xdr:sp macro="" textlink="">
      <xdr:nvSpPr>
        <xdr:cNvPr id="4" name="TextBox 3">
          <a:hlinkClick xmlns:r="http://schemas.openxmlformats.org/officeDocument/2006/relationships" r:id="rId3"/>
          <a:extLst>
            <a:ext uri="{FF2B5EF4-FFF2-40B4-BE49-F238E27FC236}">
              <a16:creationId xmlns:a16="http://schemas.microsoft.com/office/drawing/2014/main" id="{0C33CC55-AFE2-4606-9FA1-4956745E2F03}"/>
            </a:ext>
          </a:extLst>
        </xdr:cNvPr>
        <xdr:cNvSpPr txBox="1"/>
      </xdr:nvSpPr>
      <xdr:spPr>
        <a:xfrm>
          <a:off x="4514850" y="180975"/>
          <a:ext cx="1360439" cy="342419"/>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4</xdr:col>
      <xdr:colOff>3610769</xdr:colOff>
      <xdr:row>21</xdr:row>
      <xdr:rowOff>107155</xdr:rowOff>
    </xdr:from>
    <xdr:to>
      <xdr:col>11</xdr:col>
      <xdr:colOff>404812</xdr:colOff>
      <xdr:row>22</xdr:row>
      <xdr:rowOff>130968</xdr:rowOff>
    </xdr:to>
    <xdr:cxnSp macro="">
      <xdr:nvCxnSpPr>
        <xdr:cNvPr id="5" name="Connector: Elbow 4">
          <a:extLst>
            <a:ext uri="{FF2B5EF4-FFF2-40B4-BE49-F238E27FC236}">
              <a16:creationId xmlns:a16="http://schemas.microsoft.com/office/drawing/2014/main" id="{3DFCAF86-B126-4092-AA87-BC43AAF35E1B}"/>
            </a:ext>
          </a:extLst>
        </xdr:cNvPr>
        <xdr:cNvCxnSpPr/>
      </xdr:nvCxnSpPr>
      <xdr:spPr>
        <a:xfrm>
          <a:off x="3045619" y="3904455"/>
          <a:ext cx="4067968" cy="207963"/>
        </a:xfrm>
        <a:prstGeom prst="bentConnector3">
          <a:avLst>
            <a:gd name="adj1" fmla="val -7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226218</xdr:colOff>
      <xdr:row>27</xdr:row>
      <xdr:rowOff>35719</xdr:rowOff>
    </xdr:from>
    <xdr:to>
      <xdr:col>8</xdr:col>
      <xdr:colOff>370632</xdr:colOff>
      <xdr:row>30</xdr:row>
      <xdr:rowOff>30476</xdr:rowOff>
    </xdr:to>
    <xdr:sp macro="" textlink="">
      <xdr:nvSpPr>
        <xdr:cNvPr id="6" name="TextBox 5">
          <a:hlinkClick xmlns:r="http://schemas.openxmlformats.org/officeDocument/2006/relationships" r:id="rId3"/>
          <a:extLst>
            <a:ext uri="{FF2B5EF4-FFF2-40B4-BE49-F238E27FC236}">
              <a16:creationId xmlns:a16="http://schemas.microsoft.com/office/drawing/2014/main" id="{2B76CF47-75C7-411D-A771-5B96B9F15CDC}"/>
            </a:ext>
          </a:extLst>
        </xdr:cNvPr>
        <xdr:cNvSpPr txBox="1"/>
      </xdr:nvSpPr>
      <xdr:spPr>
        <a:xfrm>
          <a:off x="3883818" y="4922044"/>
          <a:ext cx="1366789" cy="534507"/>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4</xdr:col>
      <xdr:colOff>7935</xdr:colOff>
      <xdr:row>19</xdr:row>
      <xdr:rowOff>30160</xdr:rowOff>
    </xdr:from>
    <xdr:ext cx="8430421" cy="338933"/>
    <xdr:pic>
      <xdr:nvPicPr>
        <xdr:cNvPr id="7" name="Picture 6">
          <a:extLst>
            <a:ext uri="{FF2B5EF4-FFF2-40B4-BE49-F238E27FC236}">
              <a16:creationId xmlns:a16="http://schemas.microsoft.com/office/drawing/2014/main" id="{7A0F3DD9-346C-4009-92CF-A5DBD77237E0}"/>
            </a:ext>
          </a:extLst>
        </xdr:cNvPr>
        <xdr:cNvPicPr>
          <a:picLocks noChangeAspect="1"/>
        </xdr:cNvPicPr>
      </xdr:nvPicPr>
      <xdr:blipFill>
        <a:blip xmlns:r="http://schemas.openxmlformats.org/officeDocument/2006/relationships" r:embed="rId4"/>
        <a:stretch>
          <a:fillRect/>
        </a:stretch>
      </xdr:blipFill>
      <xdr:spPr>
        <a:xfrm>
          <a:off x="2449510" y="3465510"/>
          <a:ext cx="8430421" cy="338933"/>
        </a:xfrm>
        <a:prstGeom prst="rect">
          <a:avLst/>
        </a:prstGeom>
      </xdr:spPr>
    </xdr:pic>
    <xdr:clientData/>
  </xdr:oneCellAnchor>
  <xdr:oneCellAnchor>
    <xdr:from>
      <xdr:col>11</xdr:col>
      <xdr:colOff>523874</xdr:colOff>
      <xdr:row>21</xdr:row>
      <xdr:rowOff>133351</xdr:rowOff>
    </xdr:from>
    <xdr:ext cx="8307937" cy="1577780"/>
    <xdr:pic>
      <xdr:nvPicPr>
        <xdr:cNvPr id="8" name="Picture 7">
          <a:extLst>
            <a:ext uri="{FF2B5EF4-FFF2-40B4-BE49-F238E27FC236}">
              <a16:creationId xmlns:a16="http://schemas.microsoft.com/office/drawing/2014/main" id="{00B45FB5-0BCB-4902-87DC-480337EC79CD}"/>
            </a:ext>
          </a:extLst>
        </xdr:cNvPr>
        <xdr:cNvPicPr>
          <a:picLocks noChangeAspect="1"/>
        </xdr:cNvPicPr>
      </xdr:nvPicPr>
      <xdr:blipFill>
        <a:blip xmlns:r="http://schemas.openxmlformats.org/officeDocument/2006/relationships" r:embed="rId5"/>
        <a:stretch>
          <a:fillRect/>
        </a:stretch>
      </xdr:blipFill>
      <xdr:spPr>
        <a:xfrm>
          <a:off x="7232649" y="3933826"/>
          <a:ext cx="8307937" cy="157778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CAD0429C-75AA-4347-9416-88EE5D35739E}"/>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1E6538CB-C78F-484D-AD5B-729E9D153D0F}"/>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918BAE8D-E81C-405F-B578-08D54E61B8C7}"/>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3" name="TextBox 2">
          <a:hlinkClick xmlns:r="http://schemas.openxmlformats.org/officeDocument/2006/relationships" r:id="rId1"/>
          <a:extLst>
            <a:ext uri="{FF2B5EF4-FFF2-40B4-BE49-F238E27FC236}">
              <a16:creationId xmlns:a16="http://schemas.microsoft.com/office/drawing/2014/main" id="{8861336C-6DCF-42D5-AFCA-D4E58D672C1A}"/>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FF2DA1B2-4D6D-4C89-9006-25269967C09A}"/>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95DFA05D-BDE0-4C0C-B26A-1BBDEC0E1E23}"/>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B36CA411-D916-417A-A320-9220424B2972}"/>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D4A77B11-98C2-44A7-A54A-8B962F9A0240}"/>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20BF70CD-82E5-469E-85E4-3CC67BCB898D}"/>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831BA227-D5B0-486C-A716-5DB585766A63}"/>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8659</xdr:colOff>
      <xdr:row>1</xdr:row>
      <xdr:rowOff>1251</xdr:rowOff>
    </xdr:from>
    <xdr:to>
      <xdr:col>7</xdr:col>
      <xdr:colOff>1375448</xdr:colOff>
      <xdr:row>4</xdr:row>
      <xdr:rowOff>142586</xdr:rowOff>
    </xdr:to>
    <xdr:sp macro="" textlink="">
      <xdr:nvSpPr>
        <xdr:cNvPr id="6" name="TextBox 5">
          <a:hlinkClick xmlns:r="http://schemas.openxmlformats.org/officeDocument/2006/relationships" r:id="rId1"/>
          <a:extLst>
            <a:ext uri="{FF2B5EF4-FFF2-40B4-BE49-F238E27FC236}">
              <a16:creationId xmlns:a16="http://schemas.microsoft.com/office/drawing/2014/main" id="{548480CD-CADA-444D-8B1B-0543E76E6B7A}"/>
            </a:ext>
          </a:extLst>
        </xdr:cNvPr>
        <xdr:cNvSpPr txBox="1"/>
      </xdr:nvSpPr>
      <xdr:spPr>
        <a:xfrm>
          <a:off x="8126076" y="170584"/>
          <a:ext cx="1366789" cy="532919"/>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D7144F20-9EC9-477D-84CA-7A8BB21E84FD}"/>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13535EB5-ACDE-4A98-9C6D-E2CDE43777E8}"/>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3" name="TextBox 2">
          <a:hlinkClick xmlns:r="http://schemas.openxmlformats.org/officeDocument/2006/relationships" r:id="rId1"/>
          <a:extLst>
            <a:ext uri="{FF2B5EF4-FFF2-40B4-BE49-F238E27FC236}">
              <a16:creationId xmlns:a16="http://schemas.microsoft.com/office/drawing/2014/main" id="{BB5A85C6-E921-4D64-853A-862D4184C43C}"/>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AE7C37BE-ED43-4E06-B017-95645C8E0B68}"/>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585177C5-E3E5-4DCC-83F9-77222533E255}"/>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E5F216FF-E329-466E-9221-7F74C663CB18}"/>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B84AADF3-98C5-4AC8-AB79-837A23C1E13C}"/>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D2B8B8B-ABCD-428E-BF58-E06CCAACE188}"/>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9995D7D6-DC04-4BA9-8945-32A854A1BB46}"/>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3AE19778-6FEF-4C5A-92FB-DE2CBA49DA9C}"/>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34925</xdr:colOff>
      <xdr:row>1</xdr:row>
      <xdr:rowOff>6350</xdr:rowOff>
    </xdr:from>
    <xdr:to>
      <xdr:col>8</xdr:col>
      <xdr:colOff>7889</xdr:colOff>
      <xdr:row>5</xdr:row>
      <xdr:rowOff>2694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6C747F71-6BE5-4C61-8A3A-563CCB01F8DA}"/>
            </a:ext>
          </a:extLst>
        </xdr:cNvPr>
        <xdr:cNvSpPr txBox="1"/>
      </xdr:nvSpPr>
      <xdr:spPr>
        <a:xfrm>
          <a:off x="8131175" y="187325"/>
          <a:ext cx="1363614" cy="539269"/>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3" name="TextBox 2">
          <a:hlinkClick xmlns:r="http://schemas.openxmlformats.org/officeDocument/2006/relationships" r:id="rId1"/>
          <a:extLst>
            <a:ext uri="{FF2B5EF4-FFF2-40B4-BE49-F238E27FC236}">
              <a16:creationId xmlns:a16="http://schemas.microsoft.com/office/drawing/2014/main" id="{57222C88-7ED8-40B0-91C2-FFFF9561D4AA}"/>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3" name="TextBox 2">
          <a:hlinkClick xmlns:r="http://schemas.openxmlformats.org/officeDocument/2006/relationships" r:id="rId1"/>
          <a:extLst>
            <a:ext uri="{FF2B5EF4-FFF2-40B4-BE49-F238E27FC236}">
              <a16:creationId xmlns:a16="http://schemas.microsoft.com/office/drawing/2014/main" id="{10E42719-74E1-4FFB-AFF6-7B0144F873D3}"/>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197951C8-32C3-4D1A-A76F-D8F81FB59A25}"/>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64702E9C-720C-4B92-934B-6F931A5BC84A}"/>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DDD886C8-5E81-406D-9829-5BB327D84047}"/>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5AD92211-001B-477D-8EEB-AB1E9DD626CA}"/>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E58CC25B-2692-47D1-9394-B6DC804C2CB2}"/>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DAB41557-FB84-4C8A-93A7-C6405E45A4B5}"/>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BC7A4D64-FC57-497E-B7FD-AD37DB062098}"/>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6D5AABAF-8ACC-46C1-9ACB-971B1B0D76F3}"/>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3" name="TextBox 2">
          <a:hlinkClick xmlns:r="http://schemas.openxmlformats.org/officeDocument/2006/relationships" r:id="rId1"/>
          <a:extLst>
            <a:ext uri="{FF2B5EF4-FFF2-40B4-BE49-F238E27FC236}">
              <a16:creationId xmlns:a16="http://schemas.microsoft.com/office/drawing/2014/main" id="{A33B4788-8E91-4243-8274-5691853462AF}"/>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40A1F90B-CD7D-487E-BB7B-06B7D0E0A5B7}"/>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3" name="TextBox 2">
          <a:hlinkClick xmlns:r="http://schemas.openxmlformats.org/officeDocument/2006/relationships" r:id="rId1"/>
          <a:extLst>
            <a:ext uri="{FF2B5EF4-FFF2-40B4-BE49-F238E27FC236}">
              <a16:creationId xmlns:a16="http://schemas.microsoft.com/office/drawing/2014/main" id="{3DC60EC2-D361-4AE9-A257-9B8F367E68F9}"/>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90E704E4-3D52-48D7-A617-6E8F337FD7BA}"/>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1360439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EDC1897A-AE95-4F12-87C1-692DF507C6F3}"/>
            </a:ext>
          </a:extLst>
        </xdr:cNvPr>
        <xdr:cNvSpPr txBox="1"/>
      </xdr:nvSpPr>
      <xdr:spPr>
        <a:xfrm>
          <a:off x="8096250" y="180975"/>
          <a:ext cx="136043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EB92E013-F30C-4F25-88A8-3A4CBA4A7132}"/>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5D47014E-E070-450D-AE0D-A0FCFE32C925}"/>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9857FB87-8D6B-475D-9139-9A31ABA247D6}"/>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2BAE8F7C-A56E-4C37-903D-60DF4494240F}"/>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ACB9E6A8-2BA7-4B7F-8165-406D32359BC4}"/>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E7A76B15-EAAE-4B9D-BF3A-084B5A5AF548}"/>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151919</xdr:rowOff>
    </xdr:to>
    <xdr:sp macro="" textlink="">
      <xdr:nvSpPr>
        <xdr:cNvPr id="3" name="TextBox 2">
          <a:hlinkClick xmlns:r="http://schemas.openxmlformats.org/officeDocument/2006/relationships" r:id="rId1"/>
          <a:extLst>
            <a:ext uri="{FF2B5EF4-FFF2-40B4-BE49-F238E27FC236}">
              <a16:creationId xmlns:a16="http://schemas.microsoft.com/office/drawing/2014/main" id="{A89A2364-D157-45CE-A329-9B11DE0BF899}"/>
            </a:ext>
          </a:extLst>
        </xdr:cNvPr>
        <xdr:cNvSpPr txBox="1"/>
      </xdr:nvSpPr>
      <xdr:spPr>
        <a:xfrm>
          <a:off x="8096250" y="180975"/>
          <a:ext cx="1366789" cy="532919"/>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7110EDB4-CA56-4E2D-BCED-F6D1239B1E1E}"/>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A5AAD9DB-AE7A-4800-86F0-3480B0584BAD}"/>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D56E6DF1-0F1E-4852-8E69-BDB7A701661A}"/>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3" name="TextBox 2">
          <a:hlinkClick xmlns:r="http://schemas.openxmlformats.org/officeDocument/2006/relationships" r:id="rId1"/>
          <a:extLst>
            <a:ext uri="{FF2B5EF4-FFF2-40B4-BE49-F238E27FC236}">
              <a16:creationId xmlns:a16="http://schemas.microsoft.com/office/drawing/2014/main" id="{CF28C659-9857-4BD6-B171-994CFA1FE90F}"/>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885431C2-7A53-42C1-A68F-290019C2A498}"/>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64B1908A-0F1D-47D3-AB61-578FB9E01B74}"/>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AE83D74D-DE22-4118-A8A5-3FF9FAFB8875}"/>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2EB55A4D-C62C-43F4-8B78-FC4701185504}"/>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8ABD250E-94B9-4CF2-9B36-37A4C5C28A4A}"/>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E6A5CFF7-2300-4D8D-9511-87876D794C58}"/>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151919</xdr:rowOff>
    </xdr:to>
    <xdr:sp macro="" textlink="">
      <xdr:nvSpPr>
        <xdr:cNvPr id="3" name="TextBox 2">
          <a:hlinkClick xmlns:r="http://schemas.openxmlformats.org/officeDocument/2006/relationships" r:id="rId1"/>
          <a:extLst>
            <a:ext uri="{FF2B5EF4-FFF2-40B4-BE49-F238E27FC236}">
              <a16:creationId xmlns:a16="http://schemas.microsoft.com/office/drawing/2014/main" id="{66FF1BD9-0E2E-487F-923A-7DDB7E1995EE}"/>
            </a:ext>
          </a:extLst>
        </xdr:cNvPr>
        <xdr:cNvSpPr txBox="1"/>
      </xdr:nvSpPr>
      <xdr:spPr>
        <a:xfrm>
          <a:off x="8096250" y="180975"/>
          <a:ext cx="1366789" cy="532919"/>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E45E0714-B8F5-4EF0-9F25-376DE9A15F75}"/>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3353308-DB7E-466E-9884-DAF5E192E36E}"/>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C450952D-FDC0-4563-8F38-C0A59F4CFA6F}"/>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A7B2B666-3DF5-42A5-9B5C-8FE5D0AC381E}"/>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722DD1D7-4CDA-484A-8EE5-C70D72FE0079}"/>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151991</xdr:rowOff>
    </xdr:to>
    <xdr:sp macro="" textlink="">
      <xdr:nvSpPr>
        <xdr:cNvPr id="2" name="TextBox 1">
          <a:hlinkClick xmlns:r="http://schemas.openxmlformats.org/officeDocument/2006/relationships" r:id="rId1"/>
          <a:extLst>
            <a:ext uri="{FF2B5EF4-FFF2-40B4-BE49-F238E27FC236}">
              <a16:creationId xmlns:a16="http://schemas.microsoft.com/office/drawing/2014/main" id="{495B4C13-F14B-493D-A45D-68F619C41A33}"/>
            </a:ext>
          </a:extLst>
        </xdr:cNvPr>
        <xdr:cNvSpPr txBox="1"/>
      </xdr:nvSpPr>
      <xdr:spPr>
        <a:xfrm>
          <a:off x="8096250" y="180975"/>
          <a:ext cx="1363614" cy="532991"/>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1360439</xdr:colOff>
      <xdr:row>4</xdr:row>
      <xdr:rowOff>143260</xdr:rowOff>
    </xdr:to>
    <xdr:sp macro="" textlink="">
      <xdr:nvSpPr>
        <xdr:cNvPr id="2" name="TextBox 1">
          <a:hlinkClick xmlns:r="http://schemas.openxmlformats.org/officeDocument/2006/relationships" r:id="rId1"/>
          <a:extLst>
            <a:ext uri="{FF2B5EF4-FFF2-40B4-BE49-F238E27FC236}">
              <a16:creationId xmlns:a16="http://schemas.microsoft.com/office/drawing/2014/main" id="{4B11C635-4A74-4CB0-88E6-039C6B18C8F3}"/>
            </a:ext>
          </a:extLst>
        </xdr:cNvPr>
        <xdr:cNvSpPr txBox="1"/>
      </xdr:nvSpPr>
      <xdr:spPr>
        <a:xfrm>
          <a:off x="8078932" y="181841"/>
          <a:ext cx="1360439" cy="532919"/>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59DBE408-D02D-4246-AA5E-94F35767AA44}"/>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1928D3A8-A3B1-4366-8CE7-0400182E872B}"/>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793DA6C8-B0FA-42D9-AFDB-683B350B5796}"/>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151919</xdr:rowOff>
    </xdr:to>
    <xdr:sp macro="" textlink="">
      <xdr:nvSpPr>
        <xdr:cNvPr id="3" name="TextBox 2">
          <a:hlinkClick xmlns:r="http://schemas.openxmlformats.org/officeDocument/2006/relationships" r:id="rId1"/>
          <a:extLst>
            <a:ext uri="{FF2B5EF4-FFF2-40B4-BE49-F238E27FC236}">
              <a16:creationId xmlns:a16="http://schemas.microsoft.com/office/drawing/2014/main" id="{40FA8DA2-E512-401A-87FB-16AA1908B83E}"/>
            </a:ext>
          </a:extLst>
        </xdr:cNvPr>
        <xdr:cNvSpPr txBox="1"/>
      </xdr:nvSpPr>
      <xdr:spPr>
        <a:xfrm>
          <a:off x="8096250" y="180975"/>
          <a:ext cx="1366789" cy="532919"/>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BDAC3C24-4C6E-4ABC-8D81-99F417EA1E83}"/>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E75D72FC-9C21-4DDA-B0D9-180A3153C76F}"/>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4F5BC52F-7DF4-4C26-80CD-2B958B3B34E0}"/>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3.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78B1507B-3542-4514-9964-743C9CB5B69E}"/>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4.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928E9C95-8E89-4A29-8545-54B37A651CE2}"/>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5.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A92EF0DD-FDD7-4972-B33E-C55C240E832E}"/>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A198E41C-B5BF-497F-9EF8-267910DA369C}"/>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4E8ED2CC-5B0D-4B38-A7EE-104B4C3757FA}"/>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8.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4AE21E2A-E7A9-4CAF-ADEE-E77B510748A6}"/>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B22DD970-37C1-4BE1-BB48-EA4474340CCD}"/>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1366789</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E9FD4819-ADC1-40B0-B216-8C5ABA9AA162}"/>
            </a:ext>
          </a:extLst>
        </xdr:cNvPr>
        <xdr:cNvSpPr txBox="1"/>
      </xdr:nvSpPr>
      <xdr:spPr>
        <a:xfrm>
          <a:off x="8096250" y="180975"/>
          <a:ext cx="1366789"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90.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ED0BAB03-2AF6-44D3-9460-C11FB7151520}"/>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9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1363614</xdr:colOff>
      <xdr:row>4</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5DC8DF81-561A-42C1-8620-085E3515FD57}"/>
            </a:ext>
          </a:extLst>
        </xdr:cNvPr>
        <xdr:cNvSpPr txBox="1"/>
      </xdr:nvSpPr>
      <xdr:spPr>
        <a:xfrm>
          <a:off x="8096250" y="180975"/>
          <a:ext cx="1363614" cy="536094"/>
        </a:xfrm>
        <a:prstGeom prst="rect">
          <a:avLst/>
        </a:prstGeom>
        <a:solidFill>
          <a:srgbClr val="4472C4"/>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 lastClr="FFFFFF"/>
              </a:solidFill>
              <a:effectLst/>
              <a:uLnTx/>
              <a:uFillTx/>
              <a:latin typeface="Calibri" panose="020F0502020204030204"/>
              <a:ea typeface="+mn-ea"/>
              <a:cs typeface="+mn-cs"/>
            </a:rPr>
            <a:t>Return to front page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B75A3-75B6-4954-B7B6-53C7DC5BAC94}">
  <sheetPr codeName="Sheet1">
    <tabColor theme="1" tint="0.499984740745262"/>
    <pageSetUpPr fitToPage="1"/>
  </sheetPr>
  <dimension ref="A1:N129"/>
  <sheetViews>
    <sheetView showGridLines="0" showRowColHeaders="0" tabSelected="1" zoomScale="85" zoomScaleNormal="85" zoomScaleSheetLayoutView="100" workbookViewId="0">
      <pane ySplit="5" topLeftCell="A18" activePane="bottomLeft" state="frozen"/>
      <selection activeCell="D9" sqref="D9:F9"/>
      <selection pane="bottomLeft" activeCell="O34" sqref="O34"/>
    </sheetView>
  </sheetViews>
  <sheetFormatPr defaultColWidth="9.1796875" defaultRowHeight="14.5" x14ac:dyDescent="0.35"/>
  <cols>
    <col min="1" max="1" width="3.1796875" style="1" customWidth="1"/>
    <col min="2" max="2" width="8.453125" style="123" customWidth="1"/>
    <col min="3" max="3" width="10.7265625" style="1" customWidth="1"/>
    <col min="4" max="4" width="40.08984375" style="1" bestFit="1" customWidth="1"/>
    <col min="5" max="7" width="20.26953125" style="2" customWidth="1"/>
    <col min="8" max="8" width="9.1796875" style="2"/>
    <col min="9" max="9" width="10.7265625" style="124" customWidth="1"/>
    <col min="10" max="10" width="2.7265625" style="122" customWidth="1"/>
    <col min="11" max="11" width="10.7265625" style="125" customWidth="1"/>
    <col min="12" max="16384" width="9.1796875" style="1"/>
  </cols>
  <sheetData>
    <row r="1" spans="1:12" x14ac:dyDescent="0.35">
      <c r="B1" s="3"/>
      <c r="I1" s="22"/>
      <c r="J1" s="2"/>
      <c r="K1" s="112"/>
    </row>
    <row r="2" spans="1:12" s="126" customFormat="1" ht="28.5" x14ac:dyDescent="0.65">
      <c r="A2" s="17"/>
      <c r="B2" s="20"/>
      <c r="C2" s="19" t="s">
        <v>101</v>
      </c>
      <c r="D2" s="19"/>
      <c r="E2" s="18"/>
      <c r="F2" s="18"/>
      <c r="G2" s="18"/>
      <c r="H2" s="18"/>
      <c r="I2" s="21"/>
      <c r="J2" s="18"/>
      <c r="K2" s="65"/>
    </row>
    <row r="3" spans="1:12" x14ac:dyDescent="0.35">
      <c r="B3" s="3"/>
      <c r="C3" s="16" t="s">
        <v>100</v>
      </c>
      <c r="I3" s="22"/>
      <c r="J3" s="2"/>
      <c r="K3" s="112"/>
    </row>
    <row r="4" spans="1:12" x14ac:dyDescent="0.35">
      <c r="B4" s="3"/>
      <c r="I4" s="22"/>
      <c r="J4" s="2"/>
      <c r="K4" s="112"/>
    </row>
    <row r="5" spans="1:12" s="6" customFormat="1" x14ac:dyDescent="0.35">
      <c r="B5" s="15" t="s">
        <v>99</v>
      </c>
      <c r="C5" s="6" t="s">
        <v>171</v>
      </c>
      <c r="D5" s="6" t="s">
        <v>98</v>
      </c>
      <c r="E5" s="14" t="s">
        <v>97</v>
      </c>
      <c r="F5" s="14" t="s">
        <v>96</v>
      </c>
      <c r="G5" s="14" t="s">
        <v>95</v>
      </c>
      <c r="H5" s="8"/>
      <c r="I5" s="76" t="s">
        <v>94</v>
      </c>
      <c r="J5" s="8"/>
      <c r="K5" s="77" t="s">
        <v>93</v>
      </c>
    </row>
    <row r="6" spans="1:12" x14ac:dyDescent="0.35">
      <c r="B6" s="3"/>
      <c r="E6" s="13"/>
      <c r="F6" s="13"/>
      <c r="G6" s="13"/>
      <c r="I6" s="22"/>
      <c r="J6" s="2"/>
      <c r="K6" s="113"/>
    </row>
    <row r="7" spans="1:12" s="6" customFormat="1" x14ac:dyDescent="0.35">
      <c r="B7" s="3"/>
      <c r="E7" s="8"/>
      <c r="F7" s="8"/>
      <c r="G7" s="8"/>
      <c r="H7" s="8"/>
      <c r="I7" s="23"/>
      <c r="J7" s="8"/>
      <c r="K7" s="113"/>
      <c r="L7" s="8"/>
    </row>
    <row r="8" spans="1:12" s="6" customFormat="1" x14ac:dyDescent="0.35">
      <c r="B8" s="3"/>
      <c r="E8" s="8"/>
      <c r="F8" s="8"/>
      <c r="G8" s="8"/>
      <c r="H8" s="8"/>
      <c r="I8" s="23"/>
      <c r="J8" s="8"/>
      <c r="K8" s="113"/>
      <c r="L8" s="8"/>
    </row>
    <row r="9" spans="1:12" x14ac:dyDescent="0.35">
      <c r="B9" s="9"/>
      <c r="C9" s="6" t="s">
        <v>1108</v>
      </c>
      <c r="D9" s="6"/>
      <c r="E9" s="14">
        <f>SUM(E11:E19)</f>
        <v>311658.90899999999</v>
      </c>
      <c r="F9" s="89">
        <f t="shared" ref="F9:K9" si="0">SUM(F11:F19)</f>
        <v>-169710.19999999998</v>
      </c>
      <c r="G9" s="14">
        <f t="shared" si="0"/>
        <v>141948.709</v>
      </c>
      <c r="H9" s="8"/>
      <c r="I9" s="69">
        <f t="shared" si="0"/>
        <v>32676</v>
      </c>
      <c r="J9" s="8"/>
      <c r="K9" s="114">
        <f t="shared" si="0"/>
        <v>-31552</v>
      </c>
      <c r="L9" s="8"/>
    </row>
    <row r="10" spans="1:12" x14ac:dyDescent="0.35">
      <c r="B10" s="12"/>
      <c r="C10" s="6"/>
      <c r="D10" s="6"/>
      <c r="E10" s="71"/>
      <c r="F10" s="71"/>
      <c r="G10" s="71"/>
      <c r="H10" s="8"/>
      <c r="I10" s="98"/>
      <c r="J10" s="2"/>
      <c r="K10" s="113"/>
      <c r="L10" s="8"/>
    </row>
    <row r="11" spans="1:12" x14ac:dyDescent="0.35">
      <c r="B11" s="12">
        <v>1</v>
      </c>
      <c r="D11" s="1" t="s">
        <v>92</v>
      </c>
      <c r="E11" s="72">
        <f>'ACCESS, MH &amp; WELLBEING (Divisio'!D9</f>
        <v>24510.400000000001</v>
      </c>
      <c r="F11" s="72">
        <f>'ACCESS, MH &amp; WELLBEING (Divisio'!E9</f>
        <v>-7700.8</v>
      </c>
      <c r="G11" s="72">
        <f>SUM(E11:F11)</f>
        <v>16809.600000000002</v>
      </c>
      <c r="H11" s="8"/>
      <c r="I11" s="22">
        <f>'ACCESS, MH &amp; WELLBEING (Divisio'!H54+'ACCESS, MH &amp; WELLBEING (Divisio'!H62+'ACCESS, MH &amp; WELLBEING (Divisio'!H70+'ACCESS, MH &amp; WELLBEING (Divisio'!H78+'ACCESS, MH &amp; WELLBEING (Divisio'!H86+'ACCESS, MH &amp; WELLBEING (Divisio'!H94</f>
        <v>4079</v>
      </c>
      <c r="J11" s="2"/>
      <c r="K11" s="115">
        <f>'ACCESS, MH &amp; WELLBEING (Divisio'!H103+'ACCESS, MH &amp; WELLBEING (Divisio'!H110+'ACCESS, MH &amp; WELLBEING (Divisio'!H117+'ACCESS, MH &amp; WELLBEING (Divisio'!H124+'ACCESS, MH &amp; WELLBEING (Divisio'!H131+'ACCESS, MH &amp; WELLBEING (Divisio'!H138+'ACCESS, MH &amp; WELLBEING (Divisio'!H145+'ACCESS, MH &amp; WELLBEING (Divisio'!H152</f>
        <v>-3496</v>
      </c>
      <c r="L11" s="8"/>
    </row>
    <row r="12" spans="1:12" x14ac:dyDescent="0.35">
      <c r="B12" s="12">
        <v>2</v>
      </c>
      <c r="D12" s="1" t="s">
        <v>91</v>
      </c>
      <c r="E12" s="72">
        <f>'ADULTS WITH A DISABILITY (Divis'!D9</f>
        <v>116548.90000000001</v>
      </c>
      <c r="F12" s="72">
        <f>'ADULTS WITH A DISABILITY (Divis'!E9</f>
        <v>-58061.599999999999</v>
      </c>
      <c r="G12" s="72">
        <f t="shared" ref="G12:G19" si="1">SUM(E12:F12)</f>
        <v>58487.30000000001</v>
      </c>
      <c r="H12" s="8"/>
      <c r="I12" s="22">
        <f>'ADULTS WITH A DISABILITY (Divis'!H75+'ADULTS WITH A DISABILITY (Divis'!H83+'ADULTS WITH A DISABILITY (Divis'!H91+'ADULTS WITH A DISABILITY (Divis'!H99+'ADULTS WITH A DISABILITY (Divis'!H107</f>
        <v>15331</v>
      </c>
      <c r="J12" s="2"/>
      <c r="K12" s="115">
        <f>'ADULTS WITH A DISABILITY (Divis'!H116+'ADULTS WITH A DISABILITY (Divis'!H123+'ADULTS WITH A DISABILITY (Divis'!H130+'ADULTS WITH A DISABILITY (Divis'!H137+'ADULTS WITH A DISABILITY (Divis'!H144+'ADULTS WITH A DISABILITY (Divis'!H151+'ADULTS WITH A DISABILITY (Divis'!H158+'ADULTS WITH A DISABILITY (Divis'!H165+'ADULTS WITH A DISABILITY (Divis'!H172+'ADULTS WITH A DISABILITY (Divis'!H179+'ADULTS WITH A DISABILITY (Divis'!H186+'ADULTS WITH A DISABILITY (Divis'!H193+'ADULTS WITH A DISABILITY (Divis'!H200+'ADULTS WITH A DISABILITY (Divis'!H207+'ADULTS WITH A DISABILITY (Divis'!H214</f>
        <v>-10044</v>
      </c>
      <c r="L12" s="8"/>
    </row>
    <row r="13" spans="1:12" x14ac:dyDescent="0.35">
      <c r="B13" s="12">
        <v>3</v>
      </c>
      <c r="D13" s="1" t="s">
        <v>90</v>
      </c>
      <c r="E13" s="72">
        <f>'CHIEF SOCIAL WORKER (Division)'!D9</f>
        <v>2142</v>
      </c>
      <c r="F13" s="72">
        <f>'CHIEF SOCIAL WORKER (Division)'!E9</f>
        <v>-372.1</v>
      </c>
      <c r="G13" s="72">
        <f t="shared" si="1"/>
        <v>1769.9</v>
      </c>
      <c r="H13" s="8"/>
      <c r="I13" s="22">
        <f>'CHIEF SOCIAL WORKER (Division)'!H47+'CHIEF SOCIAL WORKER (Division)'!H55+'CHIEF SOCIAL WORKER (Division)'!H63+'CHIEF SOCIAL WORKER (Division)'!H71</f>
        <v>167</v>
      </c>
      <c r="J13" s="2"/>
      <c r="K13" s="116" t="s">
        <v>1105</v>
      </c>
      <c r="L13" s="8"/>
    </row>
    <row r="14" spans="1:12" x14ac:dyDescent="0.35">
      <c r="B14" s="12">
        <v>4</v>
      </c>
      <c r="D14" s="1" t="s">
        <v>89</v>
      </c>
      <c r="E14" s="72">
        <f>'COMMISSIONING AND PARTNERSHIPS '!D9</f>
        <v>3993.8</v>
      </c>
      <c r="F14" s="72">
        <f>'COMMISSIONING AND PARTNERSHIPS '!E9</f>
        <v>-685</v>
      </c>
      <c r="G14" s="72">
        <f t="shared" si="1"/>
        <v>3308.8</v>
      </c>
      <c r="H14" s="8"/>
      <c r="I14" s="22">
        <f>'COMMISSIONING AND PARTNERSHIPS '!H33+'COMMISSIONING AND PARTNERSHIPS '!H41+'COMMISSIONING AND PARTNERSHIPS '!H49</f>
        <v>359</v>
      </c>
      <c r="J14" s="2"/>
      <c r="K14" s="115">
        <f>'COMMISSIONING AND PARTNERSHIPS '!H58+'COMMISSIONING AND PARTNERSHIPS '!H65+'COMMISSIONING AND PARTNERSHIPS '!H72</f>
        <v>-468</v>
      </c>
      <c r="L14" s="8"/>
    </row>
    <row r="15" spans="1:12" x14ac:dyDescent="0.35">
      <c r="B15" s="12">
        <v>5</v>
      </c>
      <c r="D15" s="1" t="s">
        <v>88</v>
      </c>
      <c r="E15" s="72">
        <f>'GOVERNANCE &amp; FINANCIAL INCL''N ('!D9</f>
        <v>5223.7089999999998</v>
      </c>
      <c r="F15" s="72">
        <f>'GOVERNANCE &amp; FINANCIAL INCL''N ('!E9</f>
        <v>-346.59999999999997</v>
      </c>
      <c r="G15" s="72">
        <f t="shared" si="1"/>
        <v>4877.1089999999995</v>
      </c>
      <c r="H15" s="8"/>
      <c r="I15" s="22">
        <f>'GOVERNANCE &amp; FINANCIAL INCL''N ('!H61+'GOVERNANCE &amp; FINANCIAL INCL''N ('!H69</f>
        <v>287</v>
      </c>
      <c r="J15" s="2"/>
      <c r="K15" s="115">
        <f>'GOVERNANCE &amp; FINANCIAL INCL''N ('!H78</f>
        <v>-15</v>
      </c>
      <c r="L15" s="8"/>
    </row>
    <row r="16" spans="1:12" x14ac:dyDescent="0.35">
      <c r="B16" s="12">
        <v>6</v>
      </c>
      <c r="D16" s="1" t="s">
        <v>87</v>
      </c>
      <c r="E16" s="72">
        <f>'LIVING &amp; AGEING WELL (NORTH) (D'!D9</f>
        <v>123262.1</v>
      </c>
      <c r="F16" s="72">
        <f>'LIVING &amp; AGEING WELL (NORTH) (D'!E9</f>
        <v>-83735.400000000009</v>
      </c>
      <c r="G16" s="72">
        <f t="shared" si="1"/>
        <v>39526.699999999997</v>
      </c>
      <c r="H16" s="8"/>
      <c r="I16" s="22">
        <f>'LIVING &amp; AGEING WELL (NORTH) (D'!H68+'LIVING &amp; AGEING WELL (NORTH) (D'!H76+'LIVING &amp; AGEING WELL (NORTH) (D'!H84+'LIVING &amp; AGEING WELL (NORTH) (D'!H92+'LIVING &amp; AGEING WELL (NORTH) (D'!H100+'LIVING &amp; AGEING WELL (NORTH) (D'!H108+'LIVING &amp; AGEING WELL (NORTH) (D'!H116+'LIVING &amp; AGEING WELL (NORTH) (D'!H124</f>
        <v>11609</v>
      </c>
      <c r="J16" s="2"/>
      <c r="K16" s="115">
        <f>'LIVING &amp; AGEING WELL (NORTH) (D'!H133+'LIVING &amp; AGEING WELL (NORTH) (D'!H140+'LIVING &amp; AGEING WELL (NORTH) (D'!H147+'LIVING &amp; AGEING WELL (NORTH) (D'!H154+'LIVING &amp; AGEING WELL (NORTH) (D'!H161+'LIVING &amp; AGEING WELL (NORTH) (D'!H168+'LIVING &amp; AGEING WELL (NORTH) (D'!H175+'LIVING &amp; AGEING WELL (NORTH) (D'!H182+'LIVING &amp; AGEING WELL (NORTH) (D'!H189+'LIVING &amp; AGEING WELL (NORTH) (D'!H196+'LIVING &amp; AGEING WELL (NORTH) (D'!H203+'LIVING &amp; AGEING WELL (NORTH) (D'!H210+'LIVING &amp; AGEING WELL (NORTH) (D'!H217+'LIVING &amp; AGEING WELL (NORTH) (D'!H224+'LIVING &amp; AGEING WELL (NORTH) (D'!H231+'LIVING &amp; AGEING WELL (NORTH) (D'!H238+'LIVING &amp; AGEING WELL (NORTH) (D'!H245+'LIVING &amp; AGEING WELL (NORTH) (D'!H252</f>
        <v>-16026</v>
      </c>
      <c r="L16" s="8"/>
    </row>
    <row r="17" spans="2:12" x14ac:dyDescent="0.35">
      <c r="B17" s="12">
        <v>7</v>
      </c>
      <c r="D17" s="1" t="s">
        <v>86</v>
      </c>
      <c r="E17" s="72">
        <f>'LIVING &amp; AGEING WELL (SOUTH) (D'!D9</f>
        <v>17787.300000000003</v>
      </c>
      <c r="F17" s="72">
        <f>'LIVING &amp; AGEING WELL (SOUTH) (D'!E9</f>
        <v>-8530.5</v>
      </c>
      <c r="G17" s="72">
        <f t="shared" si="1"/>
        <v>9256.8000000000029</v>
      </c>
      <c r="H17" s="8"/>
      <c r="I17" s="22">
        <f>'LIVING &amp; AGEING WELL (SOUTH) (D'!H61+'LIVING &amp; AGEING WELL (SOUTH) (D'!H69+'LIVING &amp; AGEING WELL (SOUTH) (D'!H77</f>
        <v>624</v>
      </c>
      <c r="J17" s="2"/>
      <c r="K17" s="115">
        <f>'LIVING &amp; AGEING WELL (SOUTH) (D'!H86+'LIVING &amp; AGEING WELL (SOUTH) (D'!H93+'LIVING &amp; AGEING WELL (SOUTH) (D'!H100</f>
        <v>-1503</v>
      </c>
      <c r="L17" s="8"/>
    </row>
    <row r="18" spans="2:12" x14ac:dyDescent="0.35">
      <c r="B18" s="12">
        <v>8</v>
      </c>
      <c r="D18" s="1" t="s">
        <v>85</v>
      </c>
      <c r="E18" s="72">
        <f>'PARTNERSHIP FUNDING (Division)'!D9</f>
        <v>1645</v>
      </c>
      <c r="F18" s="72">
        <f>'PARTNERSHIP FUNDING (Division)'!E9</f>
        <v>-829.3</v>
      </c>
      <c r="G18" s="72">
        <f t="shared" si="1"/>
        <v>815.7</v>
      </c>
      <c r="H18" s="8"/>
      <c r="I18" s="22">
        <f>'PARTNERSHIP FUNDING (Division)'!H33</f>
        <v>200</v>
      </c>
      <c r="J18" s="8"/>
      <c r="K18" s="113" t="s">
        <v>1105</v>
      </c>
      <c r="L18" s="8"/>
    </row>
    <row r="19" spans="2:12" x14ac:dyDescent="0.35">
      <c r="B19" s="12">
        <v>9</v>
      </c>
      <c r="D19" s="1" t="s">
        <v>84</v>
      </c>
      <c r="E19" s="83">
        <f>'SUPPORTING VULNERABLE PEOPLE (D'!D9</f>
        <v>16545.7</v>
      </c>
      <c r="F19" s="83">
        <f>'SUPPORTING VULNERABLE PEOPLE (D'!E9</f>
        <v>-9448.9</v>
      </c>
      <c r="G19" s="72">
        <f t="shared" si="1"/>
        <v>7096.8000000000011</v>
      </c>
      <c r="H19" s="8"/>
      <c r="I19" s="22">
        <f>'SUPPORTING VULNERABLE PEOPLE (D'!H40</f>
        <v>20</v>
      </c>
      <c r="J19" s="8"/>
      <c r="K19" s="113" t="s">
        <v>1105</v>
      </c>
      <c r="L19" s="8"/>
    </row>
    <row r="20" spans="2:12" x14ac:dyDescent="0.35">
      <c r="B20" s="9"/>
      <c r="E20" s="72"/>
      <c r="F20" s="72"/>
      <c r="G20" s="72"/>
      <c r="H20" s="8"/>
      <c r="I20" s="23"/>
      <c r="J20" s="2"/>
      <c r="K20" s="113"/>
      <c r="L20" s="8"/>
    </row>
    <row r="21" spans="2:12" x14ac:dyDescent="0.35">
      <c r="B21" s="9"/>
      <c r="C21" s="6" t="s">
        <v>83</v>
      </c>
      <c r="E21" s="90">
        <f>SUM(E23:E35)</f>
        <v>57551.701999999997</v>
      </c>
      <c r="F21" s="90">
        <f t="shared" ref="F21:K21" si="2">SUM(F23:F35)</f>
        <v>-22068.634000000002</v>
      </c>
      <c r="G21" s="73">
        <f t="shared" si="2"/>
        <v>35483.067999999999</v>
      </c>
      <c r="H21" s="67"/>
      <c r="I21" s="69">
        <f t="shared" si="2"/>
        <v>2303</v>
      </c>
      <c r="J21" s="67"/>
      <c r="K21" s="117">
        <f t="shared" si="2"/>
        <v>-2049</v>
      </c>
      <c r="L21" s="8"/>
    </row>
    <row r="22" spans="2:12" x14ac:dyDescent="0.35">
      <c r="B22" s="9"/>
      <c r="E22" s="72"/>
      <c r="F22" s="72"/>
      <c r="G22" s="72"/>
      <c r="H22" s="8"/>
      <c r="I22" s="22"/>
      <c r="J22" s="2"/>
      <c r="K22" s="113"/>
      <c r="L22" s="8"/>
    </row>
    <row r="23" spans="2:12" x14ac:dyDescent="0.35">
      <c r="B23" s="12">
        <v>10</v>
      </c>
      <c r="D23" s="1" t="s">
        <v>82</v>
      </c>
      <c r="E23" s="72">
        <f>'BEREAVEMENT SERVICES (Division)'!D9</f>
        <v>3403.3</v>
      </c>
      <c r="F23" s="72">
        <f>'BEREAVEMENT SERVICES (Division)'!E9</f>
        <v>-4890.8</v>
      </c>
      <c r="G23" s="72">
        <f>SUM(E23:F23)</f>
        <v>-1487.5</v>
      </c>
      <c r="H23" s="8"/>
      <c r="I23" s="22">
        <f>'BEREAVEMENT SERVICES (Division)'!H33+'BEREAVEMENT SERVICES (Division)'!H41</f>
        <v>234</v>
      </c>
      <c r="J23" s="2"/>
      <c r="K23" s="115">
        <f>'BEREAVEMENT SERVICES (Division)'!H50</f>
        <v>-150</v>
      </c>
      <c r="L23" s="8"/>
    </row>
    <row r="24" spans="2:12" x14ac:dyDescent="0.35">
      <c r="B24" s="12">
        <v>11</v>
      </c>
      <c r="D24" s="1" t="s">
        <v>81</v>
      </c>
      <c r="E24" s="74">
        <f>'COMMUNITIES MANAGEMENT (Divisio'!D9</f>
        <v>606</v>
      </c>
      <c r="F24" s="74">
        <f>'COMMUNITIES MANAGEMENT (Divisio'!E9</f>
        <v>-27</v>
      </c>
      <c r="G24" s="72">
        <f t="shared" ref="G24:G35" si="3">SUM(E24:F24)</f>
        <v>579</v>
      </c>
      <c r="H24" s="8"/>
      <c r="I24" s="22">
        <f>'COMMUNITIES MANAGEMENT (Divisio'!H40+'COMMUNITIES MANAGEMENT (Divisio'!H48</f>
        <v>40</v>
      </c>
      <c r="J24" s="2"/>
      <c r="K24" s="115">
        <f>'COMMUNITIES MANAGEMENT (Divisio'!H57+'COMMUNITIES MANAGEMENT (Divisio'!H64</f>
        <v>-40</v>
      </c>
      <c r="L24" s="8"/>
    </row>
    <row r="25" spans="2:12" x14ac:dyDescent="0.35">
      <c r="B25" s="12">
        <v>12</v>
      </c>
      <c r="D25" s="1" t="s">
        <v>80</v>
      </c>
      <c r="E25" s="10">
        <f>'COMMUNITIES PREVENTION (Divisio'!D9</f>
        <v>4094.8</v>
      </c>
      <c r="F25" s="10">
        <f>'COMMUNITIES PREVENTION (Divisio'!E9</f>
        <v>-2450.9</v>
      </c>
      <c r="G25" s="72">
        <f t="shared" si="3"/>
        <v>1643.9</v>
      </c>
      <c r="H25" s="8"/>
      <c r="I25" s="22">
        <f>'COMMUNITIES PREVENTION (Divisio'!H54+'COMMUNITIES PREVENTION (Divisio'!H62+'COMMUNITIES PREVENTION (Divisio'!H70</f>
        <v>304</v>
      </c>
      <c r="J25" s="2"/>
      <c r="K25" s="115">
        <f>'COMMUNITIES PREVENTION (Divisio'!H79+'COMMUNITIES PREVENTION (Divisio'!H86</f>
        <v>-84</v>
      </c>
      <c r="L25" s="8"/>
    </row>
    <row r="26" spans="2:12" x14ac:dyDescent="0.35">
      <c r="B26" s="12">
        <v>13</v>
      </c>
      <c r="D26" s="1" t="s">
        <v>79</v>
      </c>
      <c r="E26" s="72">
        <f>'COMMUNITY SAFETY (Division)'!D9</f>
        <v>2521</v>
      </c>
      <c r="F26" s="72">
        <f>'COMMUNITY SAFETY (Division)'!E9</f>
        <v>-1105.2</v>
      </c>
      <c r="G26" s="72">
        <f t="shared" si="3"/>
        <v>1415.8</v>
      </c>
      <c r="H26" s="8"/>
      <c r="I26" s="22">
        <f>'COMMUNITY SAFETY (Division)'!H40</f>
        <v>94</v>
      </c>
      <c r="J26" s="2"/>
      <c r="K26" s="115">
        <f>'COMMUNITY SAFETY (Division)'!H49</f>
        <v>-94</v>
      </c>
      <c r="L26" s="8"/>
    </row>
    <row r="27" spans="2:12" x14ac:dyDescent="0.35">
      <c r="B27" s="12">
        <v>14</v>
      </c>
      <c r="D27" s="1" t="s">
        <v>78</v>
      </c>
      <c r="E27" s="72">
        <f>'CORONER &amp; MEDICO LEGAL (Divisio'!D9</f>
        <v>1972.1</v>
      </c>
      <c r="F27" s="72">
        <f>'CORONER &amp; MEDICO LEGAL (Divisio'!E9</f>
        <v>-573.1</v>
      </c>
      <c r="G27" s="72">
        <f t="shared" si="3"/>
        <v>1399</v>
      </c>
      <c r="H27" s="8"/>
      <c r="I27" s="22">
        <f>'CORONER &amp; MEDICO LEGAL (Divisio'!H40+'CORONER &amp; MEDICO LEGAL (Divisio'!H48</f>
        <v>89</v>
      </c>
      <c r="J27" s="2"/>
      <c r="K27" s="116" t="s">
        <v>1105</v>
      </c>
      <c r="L27" s="8"/>
    </row>
    <row r="28" spans="2:12" x14ac:dyDescent="0.35">
      <c r="B28" s="12">
        <v>15</v>
      </c>
      <c r="D28" s="1" t="s">
        <v>77</v>
      </c>
      <c r="E28" s="72">
        <f>'DIRECTOR CULTURE &amp; ENVIRONMENT '!D9</f>
        <v>164.82499999999999</v>
      </c>
      <c r="F28" s="72">
        <f>'DIRECTOR CULTURE &amp; ENVIRONMENT '!E9</f>
        <v>0</v>
      </c>
      <c r="G28" s="72">
        <f t="shared" si="3"/>
        <v>164.82499999999999</v>
      </c>
      <c r="H28" s="8"/>
      <c r="I28" s="22">
        <f>'DIRECTOR CULTURE &amp; ENVIRONMENT '!H33</f>
        <v>5</v>
      </c>
      <c r="J28" s="2"/>
      <c r="K28" s="116" t="s">
        <v>1105</v>
      </c>
      <c r="L28" s="8"/>
    </row>
    <row r="29" spans="2:12" x14ac:dyDescent="0.35">
      <c r="B29" s="12">
        <v>16</v>
      </c>
      <c r="D29" s="1" t="s">
        <v>76</v>
      </c>
      <c r="E29" s="72">
        <f>'LIBRARIES, ARCHIVES &amp; INFORMAT '!D9</f>
        <v>5393.3</v>
      </c>
      <c r="F29" s="72">
        <f>'LIBRARIES, ARCHIVES &amp; INFORMAT '!E9</f>
        <v>-965.5</v>
      </c>
      <c r="G29" s="72">
        <f t="shared" si="3"/>
        <v>4427.8</v>
      </c>
      <c r="H29" s="8"/>
      <c r="I29" s="22">
        <f>'LIBRARIES, ARCHIVES &amp; INFORMAT '!H75+'LIBRARIES, ARCHIVES &amp; INFORMAT '!H83</f>
        <v>352</v>
      </c>
      <c r="J29" s="2"/>
      <c r="K29" s="116">
        <f>'LIBRARIES, ARCHIVES &amp; INFORMAT '!H92</f>
        <v>-585</v>
      </c>
      <c r="L29" s="8"/>
    </row>
    <row r="30" spans="2:12" x14ac:dyDescent="0.35">
      <c r="B30" s="12">
        <v>17</v>
      </c>
      <c r="D30" s="1" t="s">
        <v>75</v>
      </c>
      <c r="E30" s="83">
        <f>'PARKS AND COUNTRYSIDE (Division'!D9</f>
        <v>13425.199999999999</v>
      </c>
      <c r="F30" s="10">
        <f>'PARKS AND COUNTRYSIDE (Division'!E9</f>
        <v>-7002.3</v>
      </c>
      <c r="G30" s="72">
        <f t="shared" si="3"/>
        <v>6422.8999999999987</v>
      </c>
      <c r="H30" s="8"/>
      <c r="I30" s="22">
        <f>'PARKS AND COUNTRYSIDE (Division'!H68+'PARKS AND COUNTRYSIDE (Division'!H76+'PARKS AND COUNTRYSIDE (Division'!H84+'PARKS AND COUNTRYSIDE (Division'!H92</f>
        <v>869</v>
      </c>
      <c r="J30" s="2"/>
      <c r="K30" s="115">
        <f>'PARKS AND COUNTRYSIDE (Division'!H101+'PARKS AND COUNTRYSIDE (Division'!H108</f>
        <v>-600</v>
      </c>
      <c r="L30" s="8"/>
    </row>
    <row r="31" spans="2:12" x14ac:dyDescent="0.35">
      <c r="B31" s="12">
        <v>18</v>
      </c>
      <c r="D31" s="1" t="s">
        <v>74</v>
      </c>
      <c r="E31" s="83">
        <f>'PARTNERSHIPS &amp; SPECIAL PROJECT '!D9</f>
        <v>13941.6</v>
      </c>
      <c r="F31" s="72">
        <f>'PARTNERSHIPS &amp; SPECIAL PROJECT '!E9</f>
        <v>-709.7</v>
      </c>
      <c r="G31" s="72">
        <f t="shared" si="3"/>
        <v>13231.9</v>
      </c>
      <c r="H31" s="8"/>
      <c r="I31" s="22">
        <f>'PARTNERSHIPS &amp; SPECIAL PROJECT '!H40</f>
        <v>19</v>
      </c>
      <c r="J31" s="2"/>
      <c r="K31" s="115">
        <f>'PARTNERSHIPS &amp; SPECIAL PROJECT '!H49</f>
        <v>-300</v>
      </c>
      <c r="L31" s="8"/>
    </row>
    <row r="32" spans="2:12" x14ac:dyDescent="0.35">
      <c r="B32" s="12">
        <v>19</v>
      </c>
      <c r="D32" s="1" t="s">
        <v>73</v>
      </c>
      <c r="E32" s="72">
        <f>'PLACE STRATEGY AND CHANGE (Divi'!D9</f>
        <v>2154.377</v>
      </c>
      <c r="F32" s="72">
        <f>'PLACE STRATEGY AND CHANGE (Divi'!E9</f>
        <v>-669.83399999999995</v>
      </c>
      <c r="G32" s="72">
        <f t="shared" si="3"/>
        <v>1484.5430000000001</v>
      </c>
      <c r="H32" s="8"/>
      <c r="I32" s="22">
        <f>'PLACE STRATEGY AND CHANGE (Divi'!H54+'PLACE STRATEGY AND CHANGE (Divi'!H62</f>
        <v>153</v>
      </c>
      <c r="J32" s="2"/>
      <c r="K32" s="115">
        <f>'PLACE STRATEGY AND CHANGE (Divi'!H71</f>
        <v>-57</v>
      </c>
      <c r="L32" s="8"/>
    </row>
    <row r="33" spans="2:14" x14ac:dyDescent="0.35">
      <c r="B33" s="12">
        <v>20</v>
      </c>
      <c r="D33" s="1" t="s">
        <v>72</v>
      </c>
      <c r="E33" s="83">
        <f>'PUBLIC HEALTH (Division)'!D9</f>
        <v>2512.6</v>
      </c>
      <c r="F33" s="83">
        <f>'PUBLIC HEALTH (Division)'!E9</f>
        <v>-2501.6</v>
      </c>
      <c r="G33" s="72">
        <f t="shared" si="3"/>
        <v>11</v>
      </c>
      <c r="H33" s="8"/>
      <c r="I33" s="22" t="s">
        <v>1105</v>
      </c>
      <c r="J33" s="8"/>
      <c r="K33" s="115">
        <v>0</v>
      </c>
      <c r="L33" s="8"/>
    </row>
    <row r="34" spans="2:14" x14ac:dyDescent="0.35">
      <c r="B34" s="12">
        <v>21</v>
      </c>
      <c r="D34" s="1" t="s">
        <v>71</v>
      </c>
      <c r="E34" s="83">
        <f>'VOLUNTARY SECTOR (Division)'!D9</f>
        <v>1839.1999999999998</v>
      </c>
      <c r="F34" s="83">
        <f>'VOLUNTARY SECTOR (Division)'!E9</f>
        <v>-1005.7</v>
      </c>
      <c r="G34" s="72">
        <f t="shared" si="3"/>
        <v>833.49999999999977</v>
      </c>
      <c r="H34" s="8"/>
      <c r="I34" s="22">
        <f>'VOLUNTARY SECTOR (Division)'!H33</f>
        <v>5</v>
      </c>
      <c r="J34" s="2"/>
      <c r="K34" s="115">
        <v>0</v>
      </c>
      <c r="L34" s="8"/>
    </row>
    <row r="35" spans="2:14" x14ac:dyDescent="0.35">
      <c r="B35" s="12">
        <v>22</v>
      </c>
      <c r="D35" s="1" t="s">
        <v>70</v>
      </c>
      <c r="E35" s="72">
        <f>'YOUTH SERVICES (Division)'!D9</f>
        <v>5523.4000000000005</v>
      </c>
      <c r="F35" s="72">
        <f>'YOUTH SERVICES (Division)'!E9</f>
        <v>-167</v>
      </c>
      <c r="G35" s="72">
        <f t="shared" si="3"/>
        <v>5356.4000000000005</v>
      </c>
      <c r="H35" s="8"/>
      <c r="I35" s="22">
        <f>'YOUTH SERVICES (Division)'!H75</f>
        <v>139</v>
      </c>
      <c r="J35" s="2"/>
      <c r="K35" s="115">
        <f>'YOUTH SERVICES (Division)'!H84</f>
        <v>-139</v>
      </c>
      <c r="L35" s="8"/>
    </row>
    <row r="36" spans="2:14" x14ac:dyDescent="0.35">
      <c r="B36" s="9"/>
      <c r="E36" s="72"/>
      <c r="F36" s="72"/>
      <c r="G36" s="13"/>
      <c r="H36" s="8"/>
      <c r="I36" s="22"/>
      <c r="J36" s="2"/>
      <c r="K36" s="115"/>
      <c r="L36" s="8"/>
    </row>
    <row r="37" spans="2:14" x14ac:dyDescent="0.35">
      <c r="B37" s="9"/>
      <c r="C37" s="6" t="s">
        <v>69</v>
      </c>
      <c r="E37" s="90">
        <f>SUM(E39:E45)</f>
        <v>16240.222999999998</v>
      </c>
      <c r="F37" s="90">
        <f t="shared" ref="F37:K37" si="4">SUM(F39:F45)</f>
        <v>-8024.1910000000007</v>
      </c>
      <c r="G37" s="73">
        <f t="shared" si="4"/>
        <v>8216.0319999999992</v>
      </c>
      <c r="H37" s="67"/>
      <c r="I37" s="69">
        <f t="shared" si="4"/>
        <v>643</v>
      </c>
      <c r="J37" s="67"/>
      <c r="K37" s="117">
        <f t="shared" si="4"/>
        <v>-512</v>
      </c>
      <c r="L37" s="8"/>
    </row>
    <row r="38" spans="2:14" x14ac:dyDescent="0.35">
      <c r="B38" s="9"/>
      <c r="D38" s="6"/>
      <c r="E38" s="72"/>
      <c r="F38" s="72"/>
      <c r="G38" s="72"/>
      <c r="H38" s="8"/>
      <c r="I38" s="22"/>
      <c r="J38" s="2"/>
      <c r="K38" s="113"/>
      <c r="L38" s="8"/>
    </row>
    <row r="39" spans="2:14" ht="15.5" x14ac:dyDescent="0.35">
      <c r="B39" s="12">
        <v>23</v>
      </c>
      <c r="D39" s="1" t="s">
        <v>68</v>
      </c>
      <c r="E39" s="72">
        <f>'BUSINESS DEVELOPMENT &amp; FUND MA '!D9</f>
        <v>233.084</v>
      </c>
      <c r="F39" s="72">
        <f>'BUSINESS DEVELOPMENT &amp; FUND MA '!E9</f>
        <v>-129.96</v>
      </c>
      <c r="G39" s="72">
        <f>SUM(E39:F39)</f>
        <v>103.124</v>
      </c>
      <c r="H39" s="8"/>
      <c r="I39" s="22" t="s">
        <v>1105</v>
      </c>
      <c r="J39" s="2"/>
      <c r="K39" s="118" t="s">
        <v>1105</v>
      </c>
      <c r="L39" s="8"/>
    </row>
    <row r="40" spans="2:14" ht="15.5" x14ac:dyDescent="0.35">
      <c r="B40" s="12">
        <v>24</v>
      </c>
      <c r="D40" s="1" t="s">
        <v>67</v>
      </c>
      <c r="E40" s="72">
        <f>'CULTURE, TOURISM &amp; EVENTS (Divi'!D9</f>
        <v>3911.6570000000002</v>
      </c>
      <c r="F40" s="72">
        <f>'CULTURE, TOURISM &amp; EVENTS (Divi'!E9</f>
        <v>-155.9</v>
      </c>
      <c r="G40" s="72">
        <f t="shared" ref="G40:G45" si="5">SUM(E40:F40)</f>
        <v>3755.7570000000001</v>
      </c>
      <c r="H40" s="8"/>
      <c r="I40" s="22">
        <f>'CULTURE, TOURISM &amp; EVENTS (Divi'!H40</f>
        <v>21</v>
      </c>
      <c r="J40" s="2"/>
      <c r="K40" s="118" t="s">
        <v>1105</v>
      </c>
      <c r="L40" s="8"/>
    </row>
    <row r="41" spans="2:14" x14ac:dyDescent="0.35">
      <c r="B41" s="12">
        <v>25</v>
      </c>
      <c r="D41" s="1" t="s">
        <v>66</v>
      </c>
      <c r="E41" s="72">
        <f>'DIRECTOR OF ECON DEV &amp; CULTURE '!D9</f>
        <v>448.53299999999996</v>
      </c>
      <c r="F41" s="83">
        <f>'DIRECTOR OF ECON DEV &amp; CULTURE '!E9</f>
        <v>-107.4</v>
      </c>
      <c r="G41" s="72">
        <f t="shared" si="5"/>
        <v>341.13299999999992</v>
      </c>
      <c r="H41" s="8"/>
      <c r="I41" s="22">
        <f>'DIRECTOR OF ECON DEV &amp; CULTURE '!H47</f>
        <v>13</v>
      </c>
      <c r="J41" s="8"/>
      <c r="K41" s="119">
        <f>'DIRECTOR OF ECON DEV &amp; CULTURE '!H56+'DIRECTOR OF ECON DEV &amp; CULTURE '!H63</f>
        <v>-130</v>
      </c>
      <c r="L41" s="8"/>
    </row>
    <row r="42" spans="2:14" x14ac:dyDescent="0.35">
      <c r="B42" s="12">
        <v>26</v>
      </c>
      <c r="D42" s="1" t="s">
        <v>65</v>
      </c>
      <c r="E42" s="72">
        <f>'ECONOMY &amp; BUSINESS SUPPORT (Div'!D9</f>
        <v>1326.2169999999999</v>
      </c>
      <c r="F42" s="72">
        <f>'ECONOMY &amp; BUSINESS SUPPORT (Div'!E9</f>
        <v>-296.93100000000004</v>
      </c>
      <c r="G42" s="72">
        <f t="shared" si="5"/>
        <v>1029.2859999999998</v>
      </c>
      <c r="H42" s="8"/>
      <c r="I42" s="22">
        <f>'ECONOMY &amp; BUSINESS SUPPORT (Div'!H40+'ECONOMY &amp; BUSINESS SUPPORT (Div'!H48</f>
        <v>148</v>
      </c>
      <c r="J42" s="2"/>
      <c r="K42" s="120" t="s">
        <v>1105</v>
      </c>
      <c r="L42" s="8"/>
    </row>
    <row r="43" spans="2:14" x14ac:dyDescent="0.35">
      <c r="B43" s="12">
        <v>27</v>
      </c>
      <c r="D43" s="1" t="s">
        <v>64</v>
      </c>
      <c r="E43" s="10">
        <f>'EMPLOYMENT &amp; SKILLS (Division)'!D9</f>
        <v>4359.3999999999996</v>
      </c>
      <c r="F43" s="10">
        <f>'EMPLOYMENT &amp; SKILLS (Division)'!E9</f>
        <v>-2681.1</v>
      </c>
      <c r="G43" s="72">
        <f t="shared" si="5"/>
        <v>1678.2999999999997</v>
      </c>
      <c r="H43" s="8"/>
      <c r="I43" s="22">
        <f>'EMPLOYMENT &amp; SKILLS (Division)'!H33</f>
        <v>70</v>
      </c>
      <c r="J43" s="2"/>
      <c r="K43" s="120" t="s">
        <v>1105</v>
      </c>
      <c r="L43" s="8"/>
    </row>
    <row r="44" spans="2:14" x14ac:dyDescent="0.35">
      <c r="B44" s="12">
        <v>28</v>
      </c>
      <c r="D44" s="1" t="s">
        <v>63</v>
      </c>
      <c r="E44" s="72">
        <f>'EVENTS (Division)'!D9</f>
        <v>878.53199999999993</v>
      </c>
      <c r="F44" s="72">
        <f>'EVENTS (Division)'!E9</f>
        <v>-508.4</v>
      </c>
      <c r="G44" s="72">
        <f t="shared" si="5"/>
        <v>370.13199999999995</v>
      </c>
      <c r="H44" s="8"/>
      <c r="I44" s="22">
        <f>'EVENTS (Division)'!H33</f>
        <v>20</v>
      </c>
      <c r="J44" s="2"/>
      <c r="K44" s="120" t="s">
        <v>1105</v>
      </c>
      <c r="L44" s="8"/>
      <c r="M44" s="6"/>
      <c r="N44" s="6"/>
    </row>
    <row r="45" spans="2:14" x14ac:dyDescent="0.35">
      <c r="B45" s="12">
        <v>29</v>
      </c>
      <c r="D45" s="1" t="s">
        <v>62</v>
      </c>
      <c r="E45" s="83">
        <f>'FAMILY &amp; COMMUNITY LEARNING'!D9</f>
        <v>5082.8</v>
      </c>
      <c r="F45" s="83">
        <f>'FAMILY &amp; COMMUNITY LEARNING'!E9</f>
        <v>-4144.5</v>
      </c>
      <c r="G45" s="72">
        <f t="shared" si="5"/>
        <v>938.30000000000018</v>
      </c>
      <c r="H45" s="8"/>
      <c r="I45" s="22">
        <f>'FAMILY &amp; COMMUNITY LEARNING'!H40+'FAMILY &amp; COMMUNITY LEARNING'!H48</f>
        <v>371</v>
      </c>
      <c r="J45" s="2"/>
      <c r="K45" s="119">
        <f>'FAMILY &amp; COMMUNITY LEARNING'!H57+'FAMILY &amp; COMMUNITY LEARNING'!H64</f>
        <v>-382</v>
      </c>
      <c r="L45" s="8"/>
    </row>
    <row r="46" spans="2:14" ht="15.5" x14ac:dyDescent="0.35">
      <c r="B46" s="9"/>
      <c r="D46" s="11"/>
      <c r="E46" s="72"/>
      <c r="F46" s="72"/>
      <c r="G46" s="72"/>
      <c r="H46" s="8"/>
      <c r="I46" s="22"/>
      <c r="J46" s="2"/>
      <c r="K46" s="118"/>
      <c r="L46" s="8"/>
    </row>
    <row r="47" spans="2:14" x14ac:dyDescent="0.35">
      <c r="B47" s="9"/>
      <c r="C47" s="6" t="s">
        <v>61</v>
      </c>
      <c r="D47" s="6"/>
      <c r="E47" s="73">
        <f>SUM(E49:E69)</f>
        <v>421005.4</v>
      </c>
      <c r="F47" s="73">
        <f t="shared" ref="F47:K47" si="6">SUM(F49:F69)</f>
        <v>-303200.10000000003</v>
      </c>
      <c r="G47" s="73">
        <f t="shared" si="6"/>
        <v>117805.30000000002</v>
      </c>
      <c r="H47" s="67"/>
      <c r="I47" s="23">
        <f t="shared" si="6"/>
        <v>10263</v>
      </c>
      <c r="J47" s="67"/>
      <c r="K47" s="117">
        <f t="shared" si="6"/>
        <v>-6897</v>
      </c>
      <c r="L47" s="8"/>
    </row>
    <row r="48" spans="2:14" x14ac:dyDescent="0.35">
      <c r="B48" s="9"/>
      <c r="E48" s="72"/>
      <c r="F48" s="72"/>
      <c r="G48" s="72"/>
      <c r="H48" s="8"/>
      <c r="I48" s="22"/>
      <c r="J48" s="8"/>
      <c r="K48" s="113"/>
      <c r="L48" s="8"/>
    </row>
    <row r="49" spans="2:14" x14ac:dyDescent="0.35">
      <c r="B49" s="12">
        <v>30</v>
      </c>
      <c r="D49" s="1" t="s">
        <v>60</v>
      </c>
      <c r="E49" s="72">
        <f>'14-24 PARTNERSHIP (Division)'!D9</f>
        <v>1308.9000000000001</v>
      </c>
      <c r="F49" s="72">
        <f>'14-24 PARTNERSHIP (Division)'!E9</f>
        <v>-1005.9</v>
      </c>
      <c r="G49" s="72">
        <f>SUM(E49:F49)</f>
        <v>303.00000000000011</v>
      </c>
      <c r="H49" s="8"/>
      <c r="I49" s="22">
        <f>'14-24 PARTNERSHIP (Division)'!H33</f>
        <v>13</v>
      </c>
      <c r="J49" s="2"/>
      <c r="K49" s="119">
        <f>'14-24 PARTNERSHIP (Division)'!H42</f>
        <v>-13</v>
      </c>
      <c r="L49" s="8"/>
    </row>
    <row r="50" spans="2:14" x14ac:dyDescent="0.35">
      <c r="B50" s="12">
        <v>31</v>
      </c>
      <c r="D50" s="1" t="s">
        <v>59</v>
      </c>
      <c r="E50" s="83">
        <f>'ACCESS &amp; INCLUSION (Division)'!D9</f>
        <v>6546.5</v>
      </c>
      <c r="F50" s="83">
        <f>'ACCESS &amp; INCLUSION (Division)'!E9</f>
        <v>-5809.7</v>
      </c>
      <c r="G50" s="72">
        <f t="shared" ref="G50:G69" si="7">SUM(E50:F50)</f>
        <v>736.80000000000018</v>
      </c>
      <c r="H50" s="8"/>
      <c r="I50" s="22">
        <f>'ACCESS &amp; INCLUSION (Division)'!H68+'ACCESS &amp; INCLUSION (Division)'!H76</f>
        <v>121</v>
      </c>
      <c r="J50" s="2"/>
      <c r="K50" s="119">
        <f>'ACCESS &amp; INCLUSION (Division)'!H85+'ACCESS &amp; INCLUSION (Division)'!H93</f>
        <v>-200</v>
      </c>
      <c r="L50" s="8"/>
    </row>
    <row r="51" spans="2:14" ht="15.5" x14ac:dyDescent="0.35">
      <c r="B51" s="12">
        <v>32</v>
      </c>
      <c r="D51" s="1" t="s">
        <v>58</v>
      </c>
      <c r="E51" s="83">
        <f>'BUSINESS STRATEGY OP BUDGETS (D'!D9</f>
        <v>2504.4</v>
      </c>
      <c r="F51" s="83">
        <f>'BUSINESS STRATEGY OP BUDGETS (D'!E9</f>
        <v>-2633.6</v>
      </c>
      <c r="G51" s="72">
        <f t="shared" si="7"/>
        <v>-129.19999999999982</v>
      </c>
      <c r="H51" s="8"/>
      <c r="I51" s="22">
        <f>'BUSINESS STRATEGY OP BUDGETS (D'!H40</f>
        <v>23</v>
      </c>
      <c r="J51" s="2"/>
      <c r="K51" s="118" t="s">
        <v>1105</v>
      </c>
      <c r="L51" s="8"/>
    </row>
    <row r="52" spans="2:14" ht="15.5" x14ac:dyDescent="0.35">
      <c r="B52" s="12">
        <v>33</v>
      </c>
      <c r="D52" s="1" t="s">
        <v>57</v>
      </c>
      <c r="E52" s="72">
        <f>'C&amp;F BUSINESS SUPPORT (Division)'!D9</f>
        <v>4338.2999999999993</v>
      </c>
      <c r="F52" s="72">
        <f>'C&amp;F BUSINESS SUPPORT (Division)'!E9</f>
        <v>-932.3</v>
      </c>
      <c r="G52" s="72">
        <f t="shared" si="7"/>
        <v>3405.9999999999991</v>
      </c>
      <c r="H52" s="8"/>
      <c r="I52" s="22">
        <f>'C&amp;F BUSINESS SUPPORT (Division)'!H33+'C&amp;F BUSINESS SUPPORT (Division)'!H41</f>
        <v>539</v>
      </c>
      <c r="J52" s="2"/>
      <c r="K52" s="118" t="s">
        <v>1105</v>
      </c>
      <c r="L52" s="8"/>
    </row>
    <row r="53" spans="2:14" x14ac:dyDescent="0.35">
      <c r="B53" s="12">
        <v>34</v>
      </c>
      <c r="D53" s="1" t="s">
        <v>56</v>
      </c>
      <c r="E53" s="72">
        <f>'CENTRAL MANAGEMENT (Division)'!D9</f>
        <v>926</v>
      </c>
      <c r="F53" s="72">
        <f>'CENTRAL MANAGEMENT (Division)'!E9</f>
        <v>-1350</v>
      </c>
      <c r="G53" s="72">
        <f t="shared" si="7"/>
        <v>-424</v>
      </c>
      <c r="H53" s="8"/>
      <c r="I53" s="22">
        <f>'CENTRAL MANAGEMENT (Division)'!H33+'CENTRAL MANAGEMENT (Division)'!H41</f>
        <v>95</v>
      </c>
      <c r="J53" s="2"/>
      <c r="K53" s="119">
        <f>'CENTRAL MANAGEMENT (Division)'!H50</f>
        <v>-67</v>
      </c>
      <c r="L53" s="8"/>
    </row>
    <row r="54" spans="2:14" ht="15.5" x14ac:dyDescent="0.35">
      <c r="B54" s="12">
        <v>35</v>
      </c>
      <c r="D54" s="1" t="s">
        <v>559</v>
      </c>
      <c r="E54" s="72">
        <f>'CHILDRENS DISABILITIES SERVICE '!D9</f>
        <v>4424.2</v>
      </c>
      <c r="F54" s="72">
        <f>'CHILDRENS DISABILITIES SERVICE '!E9</f>
        <v>-36</v>
      </c>
      <c r="G54" s="72">
        <f t="shared" si="7"/>
        <v>4388.2</v>
      </c>
      <c r="H54" s="8"/>
      <c r="I54" s="22">
        <f>'CHILDRENS DISABILITIES SERVICE '!H33+'CHILDRENS DISABILITIES SERVICE '!H41+'CHILDRENS DISABILITIES SERVICE '!H49</f>
        <v>468</v>
      </c>
      <c r="J54" s="2"/>
      <c r="K54" s="118" t="s">
        <v>1105</v>
      </c>
      <c r="L54" s="8"/>
    </row>
    <row r="55" spans="2:14" x14ac:dyDescent="0.35">
      <c r="B55" s="12">
        <v>36</v>
      </c>
      <c r="D55" s="1" t="s">
        <v>1114</v>
      </c>
      <c r="E55" s="83">
        <f>'CHILDREN''S PUBLIC HEALTH (Divis'!D9</f>
        <v>15282.4</v>
      </c>
      <c r="F55" s="83">
        <f>'CHILDREN''S PUBLIC HEALTH (Divis'!E9</f>
        <v>-15168.4</v>
      </c>
      <c r="G55" s="72">
        <f t="shared" si="7"/>
        <v>114</v>
      </c>
      <c r="H55" s="8"/>
      <c r="I55" s="22" t="s">
        <v>1105</v>
      </c>
      <c r="J55" s="2"/>
      <c r="K55" s="113" t="s">
        <v>1105</v>
      </c>
      <c r="L55" s="6"/>
    </row>
    <row r="56" spans="2:14" x14ac:dyDescent="0.35">
      <c r="B56" s="12">
        <v>37</v>
      </c>
      <c r="D56" s="1" t="s">
        <v>55</v>
      </c>
      <c r="E56" s="83">
        <f>'COMMISSIONING MANAGEMENT (Divis'!D9</f>
        <v>4357.3</v>
      </c>
      <c r="F56" s="83">
        <f>'COMMISSIONING MANAGEMENT (Divis'!E9</f>
        <v>-1016.9000000000001</v>
      </c>
      <c r="G56" s="72">
        <f t="shared" si="7"/>
        <v>3340.4</v>
      </c>
      <c r="H56" s="8"/>
      <c r="I56" s="22">
        <f>'COMMISSIONING MANAGEMENT (Divis'!H54+'COMMISSIONING MANAGEMENT (Divis'!H62</f>
        <v>373</v>
      </c>
      <c r="J56" s="2"/>
      <c r="K56" s="113" t="s">
        <v>1105</v>
      </c>
      <c r="L56" s="8"/>
      <c r="N56" s="70"/>
    </row>
    <row r="57" spans="2:14" x14ac:dyDescent="0.35">
      <c r="B57" s="12">
        <v>38</v>
      </c>
      <c r="D57" s="1" t="s">
        <v>54</v>
      </c>
      <c r="E57" s="83">
        <f>'CYP PROVIDER SERVICES (Division'!D9</f>
        <v>23298.3</v>
      </c>
      <c r="F57" s="83">
        <f>'CYP PROVIDER SERVICES (Division'!E9</f>
        <v>-5844.5999999999995</v>
      </c>
      <c r="G57" s="72">
        <f t="shared" si="7"/>
        <v>17453.7</v>
      </c>
      <c r="H57" s="8"/>
      <c r="I57" s="22">
        <f>'CYP PROVIDER SERVICES (Division'!H61+'CYP PROVIDER SERVICES (Division'!H69+'CYP PROVIDER SERVICES (Division'!H77+'CYP PROVIDER SERVICES (Division'!H85+'CYP PROVIDER SERVICES (Division'!H93+'CYP PROVIDER SERVICES (Division'!H101</f>
        <v>4164</v>
      </c>
      <c r="J57" s="2"/>
      <c r="K57" s="115">
        <f>'CYP PROVIDER SERVICES (Division'!H110+'CYP PROVIDER SERVICES (Division'!H117</f>
        <v>-402</v>
      </c>
      <c r="L57" s="8"/>
    </row>
    <row r="58" spans="2:14" s="6" customFormat="1" ht="16.5" customHeight="1" x14ac:dyDescent="0.35">
      <c r="B58" s="12">
        <v>39</v>
      </c>
      <c r="C58" s="1"/>
      <c r="D58" s="1" t="s">
        <v>53</v>
      </c>
      <c r="E58" s="83">
        <f>'EARLY HELP &amp; PREVENTION (Divisi'!D9</f>
        <v>12515.300000000001</v>
      </c>
      <c r="F58" s="83">
        <f>'EARLY HELP &amp; PREVENTION (Divisi'!E9</f>
        <v>-11529.7</v>
      </c>
      <c r="G58" s="72">
        <f t="shared" si="7"/>
        <v>985.60000000000036</v>
      </c>
      <c r="H58" s="8"/>
      <c r="I58" s="22">
        <f>'EARLY HELP &amp; PREVENTION (Divisi'!H47</f>
        <v>33</v>
      </c>
      <c r="J58" s="2"/>
      <c r="K58" s="115">
        <f>'EARLY HELP &amp; PREVENTION (Divisi'!H56</f>
        <v>-85</v>
      </c>
      <c r="L58" s="8"/>
      <c r="M58" s="1"/>
      <c r="N58" s="1"/>
    </row>
    <row r="59" spans="2:14" s="6" customFormat="1" ht="16.5" customHeight="1" x14ac:dyDescent="0.35">
      <c r="B59" s="12">
        <v>40</v>
      </c>
      <c r="C59" s="1"/>
      <c r="D59" s="1" t="s">
        <v>52</v>
      </c>
      <c r="E59" s="83">
        <f>'EDUCATION &amp; SKILLS BUS SUPP (Di'!D9</f>
        <v>2159.8000000000002</v>
      </c>
      <c r="F59" s="83">
        <f>'EDUCATION &amp; SKILLS BUS SUPP (Di'!E9</f>
        <v>-1655.3</v>
      </c>
      <c r="G59" s="72">
        <f t="shared" si="7"/>
        <v>504.50000000000023</v>
      </c>
      <c r="H59" s="8"/>
      <c r="I59" s="22">
        <f>'EDUCATION &amp; SKILLS BUS SUPP (Di'!H33</f>
        <v>59</v>
      </c>
      <c r="J59" s="2"/>
      <c r="K59" s="115">
        <f>'EDUCATION &amp; SKILLS BUS SUPP (Di'!H42</f>
        <v>-67</v>
      </c>
      <c r="L59" s="8"/>
      <c r="M59" s="1"/>
      <c r="N59" s="1"/>
    </row>
    <row r="60" spans="2:14" s="6" customFormat="1" ht="16.5" customHeight="1" x14ac:dyDescent="0.35">
      <c r="B60" s="12">
        <v>41</v>
      </c>
      <c r="D60" s="1" t="s">
        <v>51</v>
      </c>
      <c r="E60" s="72">
        <f>'FIELDWORK SERVICES (Division)'!D9</f>
        <v>28254.600000000002</v>
      </c>
      <c r="F60" s="72">
        <f>'FIELDWORK SERVICES (Division)'!E9</f>
        <v>-2573.7000000000003</v>
      </c>
      <c r="G60" s="72">
        <f t="shared" si="7"/>
        <v>25680.9</v>
      </c>
      <c r="H60" s="8"/>
      <c r="I60" s="22">
        <f>'FIELDWORK SERVICES (Division)'!H68+'FIELDWORK SERVICES (Division)'!H76+'FIELDWORK SERVICES (Division)'!H84+'FIELDWORK SERVICES (Division)'!H92+'FIELDWORK SERVICES (Division)'!H100+'FIELDWORK SERVICES (Division)'!H108</f>
        <v>2277</v>
      </c>
      <c r="J60" s="8"/>
      <c r="K60" s="113">
        <f>'FIELDWORK SERVICES (Division)'!H117+'FIELDWORK SERVICES (Division)'!H124+'FIELDWORK SERVICES (Division)'!H131+'FIELDWORK SERVICES (Division)'!H138+'FIELDWORK SERVICES (Division)'!H145+'FIELDWORK SERVICES (Division)'!H152+'FIELDWORK SERVICES (Division)'!H159+'FIELDWORK SERVICES (Division)'!H166</f>
        <v>-1541</v>
      </c>
      <c r="L60" s="8"/>
      <c r="M60" s="1"/>
      <c r="N60" s="1"/>
    </row>
    <row r="61" spans="2:14" x14ac:dyDescent="0.35">
      <c r="B61" s="12">
        <v>42</v>
      </c>
      <c r="C61" s="6"/>
      <c r="D61" s="1" t="s">
        <v>50</v>
      </c>
      <c r="E61" s="72">
        <f>'HEALTH STRATEGY (Division)'!D9</f>
        <v>4626.5</v>
      </c>
      <c r="F61" s="72">
        <f>'HEALTH STRATEGY (Division)'!E9</f>
        <v>-480</v>
      </c>
      <c r="G61" s="72">
        <f t="shared" si="7"/>
        <v>4146.5</v>
      </c>
      <c r="H61" s="8"/>
      <c r="I61" s="22">
        <f>'HEALTH STRATEGY (Division)'!H33+'HEALTH STRATEGY (Division)'!H41+'HEALTH STRATEGY (Division)'!H49</f>
        <v>704</v>
      </c>
      <c r="J61" s="2"/>
      <c r="K61" s="113" t="s">
        <v>1105</v>
      </c>
      <c r="L61" s="8"/>
    </row>
    <row r="62" spans="2:14" x14ac:dyDescent="0.35">
      <c r="B62" s="12">
        <v>43</v>
      </c>
      <c r="D62" s="1" t="s">
        <v>49</v>
      </c>
      <c r="E62" s="83">
        <f>'PLACEMENTS (Division)'!D9</f>
        <v>39621.199999999997</v>
      </c>
      <c r="F62" s="83">
        <f>'PLACEMENTS (Division)'!E9</f>
        <v>-2906</v>
      </c>
      <c r="G62" s="72">
        <f t="shared" si="7"/>
        <v>36715.199999999997</v>
      </c>
      <c r="H62" s="8"/>
      <c r="I62" s="22" t="s">
        <v>1105</v>
      </c>
      <c r="J62" s="2"/>
      <c r="K62" s="113">
        <f>'PLACEMENTS (Division)'!H33+'PLACEMENTS (Division)'!H40</f>
        <v>-2073</v>
      </c>
      <c r="L62" s="8"/>
    </row>
    <row r="63" spans="2:14" x14ac:dyDescent="0.35">
      <c r="B63" s="12">
        <v>44</v>
      </c>
      <c r="D63" s="1" t="s">
        <v>48</v>
      </c>
      <c r="E63" s="72">
        <f>'PORTFOLIO LEADERSHIP TEAM (Divi'!D9</f>
        <v>974.1</v>
      </c>
      <c r="F63" s="72">
        <f>'PORTFOLIO LEADERSHIP TEAM (Divi'!E9</f>
        <v>-154.1</v>
      </c>
      <c r="G63" s="72">
        <f t="shared" si="7"/>
        <v>820</v>
      </c>
      <c r="H63" s="8"/>
      <c r="I63" s="22">
        <f>'PORTFOLIO LEADERSHIP TEAM (Divi'!H33</f>
        <v>35</v>
      </c>
      <c r="J63" s="2"/>
      <c r="K63" s="113" t="s">
        <v>1105</v>
      </c>
      <c r="L63" s="8"/>
    </row>
    <row r="64" spans="2:14" x14ac:dyDescent="0.35">
      <c r="B64" s="12">
        <v>45</v>
      </c>
      <c r="D64" s="1" t="s">
        <v>47</v>
      </c>
      <c r="E64" s="83">
        <f>'PORTFOLIO WIDE BUDGETS (Divisio'!D9</f>
        <v>71826.5</v>
      </c>
      <c r="F64" s="83">
        <f>'PORTFOLIO WIDE BUDGETS (Divisio'!E9</f>
        <v>-64256.5</v>
      </c>
      <c r="G64" s="72">
        <f t="shared" si="7"/>
        <v>7570</v>
      </c>
      <c r="H64" s="8"/>
      <c r="I64" s="22">
        <f>'PORTFOLIO WIDE BUDGETS (Divisio'!H75+'PORTFOLIO WIDE BUDGETS (Divisio'!H83</f>
        <v>381</v>
      </c>
      <c r="J64" s="2"/>
      <c r="K64" s="115">
        <f>'PORTFOLIO WIDE BUDGETS (Divisio'!H92+'PORTFOLIO WIDE BUDGETS (Divisio'!H99</f>
        <v>-555</v>
      </c>
      <c r="L64" s="8"/>
    </row>
    <row r="65" spans="2:14" x14ac:dyDescent="0.35">
      <c r="B65" s="12">
        <v>46</v>
      </c>
      <c r="D65" s="1" t="s">
        <v>46</v>
      </c>
      <c r="E65" s="10">
        <f>'PREVENTION &amp; EARLY INTERVENTN ('!D9</f>
        <v>13565.6</v>
      </c>
      <c r="F65" s="10">
        <f>'PREVENTION &amp; EARLY INTERVENTN ('!E9</f>
        <v>-6897.6</v>
      </c>
      <c r="G65" s="72">
        <f t="shared" si="7"/>
        <v>6668</v>
      </c>
      <c r="H65" s="8"/>
      <c r="I65" s="22">
        <f>'PREVENTION &amp; EARLY INTERVENTN ('!H61</f>
        <v>369</v>
      </c>
      <c r="J65" s="2"/>
      <c r="K65" s="113">
        <f>'PREVENTION &amp; EARLY INTERVENTN ('!H70+'PREVENTION &amp; EARLY INTERVENTN ('!H77+'PREVENTION &amp; EARLY INTERVENTN ('!H84</f>
        <v>-1731</v>
      </c>
      <c r="L65" s="8"/>
    </row>
    <row r="66" spans="2:14" x14ac:dyDescent="0.35">
      <c r="B66" s="12">
        <v>47</v>
      </c>
      <c r="D66" s="1" t="s">
        <v>45</v>
      </c>
      <c r="E66" s="10">
        <f>'QAIS (Division)'!D9</f>
        <v>5233.8</v>
      </c>
      <c r="F66" s="10">
        <f>'QAIS (Division)'!E9</f>
        <v>-715.7</v>
      </c>
      <c r="G66" s="72">
        <f t="shared" si="7"/>
        <v>4518.1000000000004</v>
      </c>
      <c r="H66" s="8"/>
      <c r="I66" s="22">
        <f>'QAIS (Division)'!H40</f>
        <v>203</v>
      </c>
      <c r="J66" s="2"/>
      <c r="K66" s="119">
        <f>'QAIS (Division)'!H49+'QAIS (Division)'!H56</f>
        <v>-146</v>
      </c>
      <c r="L66" s="8"/>
    </row>
    <row r="67" spans="2:14" x14ac:dyDescent="0.35">
      <c r="B67" s="12">
        <v>48</v>
      </c>
      <c r="D67" s="1" t="s">
        <v>44</v>
      </c>
      <c r="E67" s="72">
        <f>'SCHOOL BUDGETS (Division)'!D9</f>
        <v>150244.1</v>
      </c>
      <c r="F67" s="72">
        <f>'SCHOOL BUDGETS (Division)'!E9</f>
        <v>-150244.1</v>
      </c>
      <c r="G67" s="72">
        <f t="shared" si="7"/>
        <v>0</v>
      </c>
      <c r="H67" s="8"/>
      <c r="I67" s="22" t="s">
        <v>1105</v>
      </c>
      <c r="J67" s="2"/>
      <c r="K67" s="113" t="s">
        <v>1105</v>
      </c>
      <c r="L67" s="8"/>
      <c r="M67" s="6"/>
      <c r="N67" s="6"/>
    </row>
    <row r="68" spans="2:14" x14ac:dyDescent="0.35">
      <c r="B68" s="12">
        <v>49</v>
      </c>
      <c r="D68" s="1" t="s">
        <v>43</v>
      </c>
      <c r="E68" s="10">
        <f>'SCHOOLS AND LEARNING (Division)'!D9</f>
        <v>6136.5999999999995</v>
      </c>
      <c r="F68" s="10">
        <f>'SCHOOLS AND LEARNING (Division)'!E9</f>
        <v>-6048.1</v>
      </c>
      <c r="G68" s="72">
        <f t="shared" si="7"/>
        <v>88.499999999999091</v>
      </c>
      <c r="H68" s="8"/>
      <c r="I68" s="22">
        <f>'SCHOOLS AND LEARNING (Division)'!H40+'SCHOOLS AND LEARNING (Division)'!H48</f>
        <v>17</v>
      </c>
      <c r="J68" s="2"/>
      <c r="K68" s="119">
        <f>'SCHOOLS AND LEARNING (Division)'!H57</f>
        <v>-17</v>
      </c>
      <c r="L68" s="8"/>
    </row>
    <row r="69" spans="2:14" s="6" customFormat="1" x14ac:dyDescent="0.35">
      <c r="B69" s="12">
        <v>50</v>
      </c>
      <c r="C69" s="1"/>
      <c r="D69" s="1" t="s">
        <v>42</v>
      </c>
      <c r="E69" s="10">
        <f>'SEN (Division)'!D9</f>
        <v>22861</v>
      </c>
      <c r="F69" s="10">
        <f>'SEN (Division)'!E9</f>
        <v>-21941.9</v>
      </c>
      <c r="G69" s="72">
        <f t="shared" si="7"/>
        <v>919.09999999999854</v>
      </c>
      <c r="H69" s="8"/>
      <c r="I69" s="22">
        <f>'SEN (Division)'!H33+'SEN (Division)'!H41+'SEN (Division)'!H49</f>
        <v>389</v>
      </c>
      <c r="J69" s="8"/>
      <c r="K69" s="113" t="s">
        <v>1105</v>
      </c>
      <c r="L69" s="8"/>
      <c r="M69" s="1"/>
      <c r="N69" s="1"/>
    </row>
    <row r="70" spans="2:14" x14ac:dyDescent="0.35">
      <c r="B70" s="3"/>
      <c r="E70" s="72"/>
      <c r="F70" s="72"/>
      <c r="G70" s="72"/>
      <c r="H70" s="8"/>
      <c r="I70" s="23"/>
      <c r="J70" s="2"/>
      <c r="K70" s="113"/>
      <c r="L70" s="8"/>
    </row>
    <row r="71" spans="2:14" x14ac:dyDescent="0.35">
      <c r="B71" s="9"/>
      <c r="E71" s="72"/>
      <c r="F71" s="72"/>
      <c r="G71" s="72"/>
      <c r="H71" s="8"/>
      <c r="I71" s="22"/>
      <c r="J71" s="2"/>
      <c r="K71" s="113"/>
      <c r="L71" s="8"/>
      <c r="M71" s="6"/>
      <c r="N71" s="6"/>
    </row>
    <row r="72" spans="2:14" x14ac:dyDescent="0.35">
      <c r="B72" s="9"/>
      <c r="C72" s="6" t="s">
        <v>41</v>
      </c>
      <c r="E72" s="73">
        <f>SUM(E74:E78)</f>
        <v>55847.811999999998</v>
      </c>
      <c r="F72" s="73">
        <f t="shared" ref="F72:K72" si="8">SUM(F74:F78)</f>
        <v>-50584.191999999995</v>
      </c>
      <c r="G72" s="73">
        <f t="shared" si="8"/>
        <v>5263.619999999999</v>
      </c>
      <c r="H72" s="67"/>
      <c r="I72" s="69">
        <f t="shared" si="8"/>
        <v>677</v>
      </c>
      <c r="J72" s="67"/>
      <c r="K72" s="117">
        <f t="shared" si="8"/>
        <v>-627</v>
      </c>
      <c r="L72" s="8"/>
    </row>
    <row r="73" spans="2:14" x14ac:dyDescent="0.35">
      <c r="B73" s="9"/>
      <c r="E73" s="72"/>
      <c r="F73" s="72"/>
      <c r="G73" s="72"/>
      <c r="H73" s="8"/>
      <c r="I73" s="22"/>
      <c r="J73" s="14"/>
      <c r="K73" s="113"/>
      <c r="L73" s="8"/>
    </row>
    <row r="74" spans="2:14" s="6" customFormat="1" x14ac:dyDescent="0.35">
      <c r="B74" s="12">
        <v>51</v>
      </c>
      <c r="C74" s="1"/>
      <c r="D74" s="1" t="s">
        <v>40</v>
      </c>
      <c r="E74" s="72">
        <f>'BUSINESS PLANNING - GEN (Divisi'!D9</f>
        <v>1055.5459999999998</v>
      </c>
      <c r="F74" s="72">
        <f>'BUSINESS PLANNING - GEN (Divisi'!E9</f>
        <v>-375</v>
      </c>
      <c r="G74" s="74">
        <f>SUM(E74:F74)</f>
        <v>680.54599999999982</v>
      </c>
      <c r="H74" s="8"/>
      <c r="I74" s="22">
        <f>'BUSINESS PLANNING - GEN (Divisi'!H40+'BUSINESS PLANNING - GEN (Divisi'!H48</f>
        <v>3</v>
      </c>
      <c r="J74" s="2"/>
      <c r="K74" s="113" t="s">
        <v>1105</v>
      </c>
      <c r="L74" s="8"/>
      <c r="M74" s="1"/>
      <c r="N74" s="1"/>
    </row>
    <row r="75" spans="2:14" x14ac:dyDescent="0.35">
      <c r="B75" s="12">
        <v>52</v>
      </c>
      <c r="D75" s="1" t="s">
        <v>39</v>
      </c>
      <c r="E75" s="72">
        <f>'CITYWIDE HOUSING SERVICE - GEN '!D9</f>
        <v>5908.48</v>
      </c>
      <c r="F75" s="72">
        <f>'CITYWIDE HOUSING SERVICE - GEN '!E9</f>
        <v>-1931.3920000000003</v>
      </c>
      <c r="G75" s="74">
        <f t="shared" ref="G75:G78" si="9">SUM(E75:F75)</f>
        <v>3977.0879999999993</v>
      </c>
      <c r="H75" s="8"/>
      <c r="I75" s="22">
        <f>'CITYWIDE HOUSING SERVICE - GEN '!H54+'CITYWIDE HOUSING SERVICE - GEN '!H62+'CITYWIDE HOUSING SERVICE - GEN '!H70+'CITYWIDE HOUSING SERVICE - GEN '!H78</f>
        <v>366</v>
      </c>
      <c r="J75" s="2"/>
      <c r="K75" s="115">
        <f>'CITYWIDE HOUSING SERVICE - GEN '!H87+'CITYWIDE HOUSING SERVICE - GEN '!H94+'CITYWIDE HOUSING SERVICE - GEN '!H101+'CITYWIDE HOUSING SERVICE - GEN '!H108+'CITYWIDE HOUSING SERVICE - GEN '!H115+'CITYWIDE HOUSING SERVICE - GEN '!H122</f>
        <v>-319</v>
      </c>
      <c r="L75" s="8"/>
    </row>
    <row r="76" spans="2:14" x14ac:dyDescent="0.35">
      <c r="B76" s="12">
        <v>53</v>
      </c>
      <c r="C76" s="6"/>
      <c r="D76" s="1" t="s">
        <v>38</v>
      </c>
      <c r="E76" s="72">
        <f>'HOUSING GROWTH - GEN (Division)'!D9</f>
        <v>877.26499999999999</v>
      </c>
      <c r="F76" s="72">
        <f>'HOUSING GROWTH - GEN (Division)'!E9</f>
        <v>-809.1</v>
      </c>
      <c r="G76" s="74">
        <f t="shared" si="9"/>
        <v>68.164999999999964</v>
      </c>
      <c r="H76" s="8"/>
      <c r="I76" s="22">
        <f>'HOUSING GROWTH - GEN (Division)'!H33+'HOUSING GROWTH - GEN (Division)'!H41+'HOUSING GROWTH - GEN (Division)'!H49</f>
        <v>191</v>
      </c>
      <c r="J76" s="2"/>
      <c r="K76" s="115">
        <f>'HOUSING GROWTH - GEN (Division)'!H58</f>
        <v>-191</v>
      </c>
      <c r="L76" s="8"/>
    </row>
    <row r="77" spans="2:14" x14ac:dyDescent="0.35">
      <c r="B77" s="12">
        <v>54</v>
      </c>
      <c r="D77" s="1" t="s">
        <v>776</v>
      </c>
      <c r="E77" s="72">
        <f>'HSG REPAIRS AND MAINTENANCE (Di'!D9</f>
        <v>45298</v>
      </c>
      <c r="F77" s="72">
        <f>'HSG REPAIRS AND MAINTENANCE (Di'!E9</f>
        <v>-45298</v>
      </c>
      <c r="G77" s="74">
        <f t="shared" si="9"/>
        <v>0</v>
      </c>
      <c r="H77" s="8"/>
      <c r="I77" s="22" t="s">
        <v>1105</v>
      </c>
      <c r="J77" s="2"/>
      <c r="K77" s="120" t="s">
        <v>1105</v>
      </c>
      <c r="L77" s="8"/>
    </row>
    <row r="78" spans="2:14" x14ac:dyDescent="0.35">
      <c r="B78" s="12">
        <v>55</v>
      </c>
      <c r="D78" s="1" t="s">
        <v>37</v>
      </c>
      <c r="E78" s="10">
        <f>'N-HOODS INT &amp; TENANT SUPP-GEN ('!D9</f>
        <v>2708.5210000000002</v>
      </c>
      <c r="F78" s="10">
        <f>'N-HOODS INT &amp; TENANT SUPP-GEN ('!E9</f>
        <v>-2170.7000000000003</v>
      </c>
      <c r="G78" s="74">
        <f t="shared" si="9"/>
        <v>537.82099999999991</v>
      </c>
      <c r="H78" s="8"/>
      <c r="I78" s="22">
        <f>'N-HOODS INT &amp; TENANT SUPP-GEN ('!H54+'N-HOODS INT &amp; TENANT SUPP-GEN ('!H62</f>
        <v>117</v>
      </c>
      <c r="J78" s="2"/>
      <c r="K78" s="119">
        <f>'N-HOODS INT &amp; TENANT SUPP-GEN ('!H71+'N-HOODS INT &amp; TENANT SUPP-GEN ('!H78</f>
        <v>-117</v>
      </c>
      <c r="L78" s="8"/>
    </row>
    <row r="79" spans="2:14" x14ac:dyDescent="0.35">
      <c r="B79" s="9"/>
      <c r="E79" s="72"/>
      <c r="F79" s="72"/>
      <c r="G79" s="72"/>
      <c r="H79" s="8"/>
      <c r="I79" s="22"/>
      <c r="J79" s="2"/>
      <c r="K79" s="113"/>
      <c r="L79" s="8"/>
    </row>
    <row r="80" spans="2:14" x14ac:dyDescent="0.35">
      <c r="B80" s="3"/>
      <c r="C80" s="6" t="s">
        <v>36</v>
      </c>
      <c r="E80" s="90">
        <f>SUM(E82:E96)</f>
        <v>299951.97600000002</v>
      </c>
      <c r="F80" s="90">
        <f>SUM(F82:F96)</f>
        <v>-238485.41800000001</v>
      </c>
      <c r="G80" s="73">
        <f t="shared" ref="G80:K80" si="10">SUM(G82:G96)</f>
        <v>61466.558000000012</v>
      </c>
      <c r="H80" s="67"/>
      <c r="I80" s="69">
        <f t="shared" si="10"/>
        <v>7613</v>
      </c>
      <c r="J80" s="67"/>
      <c r="K80" s="117">
        <f t="shared" si="10"/>
        <v>-4135</v>
      </c>
      <c r="L80" s="8"/>
    </row>
    <row r="81" spans="2:14" x14ac:dyDescent="0.35">
      <c r="B81" s="3"/>
      <c r="E81" s="72"/>
      <c r="F81" s="72"/>
      <c r="G81" s="72"/>
      <c r="H81" s="8"/>
      <c r="I81" s="22"/>
      <c r="J81" s="2"/>
      <c r="K81" s="113"/>
      <c r="L81" s="8"/>
    </row>
    <row r="82" spans="2:14" x14ac:dyDescent="0.35">
      <c r="B82" s="63">
        <v>56</v>
      </c>
      <c r="D82" s="1" t="s">
        <v>35</v>
      </c>
      <c r="E82" s="72">
        <f>'BUSINESS CHANGE &amp; INFO SOLNS (S'!D9</f>
        <v>18904.599999999999</v>
      </c>
      <c r="F82" s="72">
        <f>'BUSINESS CHANGE &amp; INFO SOLNS (S'!E9</f>
        <v>-1825.2</v>
      </c>
      <c r="G82" s="74">
        <f>SUM(E82:F82)</f>
        <v>17079.399999999998</v>
      </c>
      <c r="H82" s="8"/>
      <c r="I82" s="22">
        <f>'BUSINESS CHANGE &amp; INFO SOLNS (S'!H82+'BUSINESS CHANGE &amp; INFO SOLNS (S'!H90+'BUSINESS CHANGE &amp; INFO SOLNS (S'!H98+'BUSINESS CHANGE &amp; INFO SOLNS (S'!H106+'BUSINESS CHANGE &amp; INFO SOLNS (S'!H114+'BUSINESS CHANGE &amp; INFO SOLNS (S'!H122+'BUSINESS CHANGE &amp; INFO SOLNS (S'!H130</f>
        <v>962</v>
      </c>
      <c r="J82" s="2"/>
      <c r="K82" s="119">
        <f>'BUSINESS CHANGE &amp; INFO SOLNS (S'!H139+'BUSINESS CHANGE &amp; INFO SOLNS (S'!H146</f>
        <v>-747</v>
      </c>
      <c r="L82" s="8"/>
    </row>
    <row r="83" spans="2:14" x14ac:dyDescent="0.35">
      <c r="B83" s="63">
        <v>57</v>
      </c>
      <c r="D83" s="1" t="s">
        <v>34</v>
      </c>
      <c r="E83" s="72">
        <f>'CENTRAL COSTS (Service)'!D9</f>
        <v>12916.3</v>
      </c>
      <c r="F83" s="72">
        <f>'CENTRAL COSTS (Service)'!E9</f>
        <v>-18118.599999999999</v>
      </c>
      <c r="G83" s="74">
        <f t="shared" ref="G83:G96" si="11">SUM(E83:F83)</f>
        <v>-5202.2999999999993</v>
      </c>
      <c r="H83" s="8"/>
      <c r="I83" s="22" t="s">
        <v>1105</v>
      </c>
      <c r="J83" s="2"/>
      <c r="K83" s="119">
        <f>'CENTRAL COSTS (Service)'!H47</f>
        <v>-250</v>
      </c>
      <c r="L83" s="8"/>
    </row>
    <row r="84" spans="2:14" x14ac:dyDescent="0.35">
      <c r="B84" s="63">
        <v>58</v>
      </c>
      <c r="D84" s="1" t="s">
        <v>33</v>
      </c>
      <c r="E84" s="72">
        <f>'CONTRACT REBATES &amp; DISCOUNTS (S'!D9</f>
        <v>0</v>
      </c>
      <c r="F84" s="72">
        <f>'CONTRACT REBATES &amp; DISCOUNTS (S'!E9</f>
        <v>-723</v>
      </c>
      <c r="G84" s="74">
        <f t="shared" si="11"/>
        <v>-723</v>
      </c>
      <c r="H84" s="8"/>
      <c r="I84" s="22" t="s">
        <v>1105</v>
      </c>
      <c r="J84" s="2"/>
      <c r="K84" s="120" t="s">
        <v>1105</v>
      </c>
      <c r="L84" s="8"/>
    </row>
    <row r="85" spans="2:14" x14ac:dyDescent="0.35">
      <c r="B85" s="63">
        <v>59</v>
      </c>
      <c r="D85" s="1" t="s">
        <v>32</v>
      </c>
      <c r="E85" s="72">
        <f>'CUSTOMER SERVICES (Service)'!D9</f>
        <v>7199.5999999999995</v>
      </c>
      <c r="F85" s="72">
        <f>'CUSTOMER SERVICES (Service)'!E9</f>
        <v>-1744.7</v>
      </c>
      <c r="G85" s="74">
        <f t="shared" si="11"/>
        <v>5454.9</v>
      </c>
      <c r="I85" s="22">
        <f>'CUSTOMER SERVICES (Service)'!H54+'CUSTOMER SERVICES (Service)'!H62</f>
        <v>393</v>
      </c>
      <c r="J85" s="8"/>
      <c r="K85" s="119">
        <f>'CUSTOMER SERVICES (Service)'!H71+'CUSTOMER SERVICES (Service)'!H78+'CUSTOMER SERVICES (Service)'!H85</f>
        <v>-128</v>
      </c>
    </row>
    <row r="86" spans="2:14" x14ac:dyDescent="0.35">
      <c r="B86" s="63">
        <v>60</v>
      </c>
      <c r="D86" s="1" t="s">
        <v>31</v>
      </c>
      <c r="E86" s="83">
        <f>'FACILITIES MANAGEMENT (Division'!D9</f>
        <v>25524.27</v>
      </c>
      <c r="F86" s="72">
        <f>'FACILITIES MANAGEMENT (Division'!E9</f>
        <v>-11444.769</v>
      </c>
      <c r="G86" s="74">
        <f t="shared" si="11"/>
        <v>14079.501</v>
      </c>
      <c r="I86" s="22">
        <f>'FACILITIES MANAGEMENT (Division'!H54+'FACILITIES MANAGEMENT (Division'!H62+'FACILITIES MANAGEMENT (Division'!H70+'FACILITIES MANAGEMENT (Division'!H78</f>
        <v>1910</v>
      </c>
      <c r="J86" s="2"/>
      <c r="K86" s="119">
        <f>'FACILITIES MANAGEMENT (Division'!H87+'FACILITIES MANAGEMENT (Division'!H94+'FACILITIES MANAGEMENT (Division'!H101+'FACILITIES MANAGEMENT (Division'!H108</f>
        <v>-2710</v>
      </c>
      <c r="N86" s="2"/>
    </row>
    <row r="87" spans="2:14" x14ac:dyDescent="0.35">
      <c r="B87" s="63">
        <v>61</v>
      </c>
      <c r="D87" s="1" t="s">
        <v>30</v>
      </c>
      <c r="E87" s="72">
        <f>'FINANCE &amp; COMMERCIAL SERVICES ('!D9</f>
        <v>61723.994999999995</v>
      </c>
      <c r="F87" s="72">
        <f>'FINANCE &amp; COMMERCIAL SERVICES ('!E9</f>
        <v>-42630.494999999995</v>
      </c>
      <c r="G87" s="74">
        <f t="shared" si="11"/>
        <v>19093.5</v>
      </c>
      <c r="I87" s="22">
        <f>'FINANCE &amp; COMMERCIAL SERVICES ('!H68+'FINANCE &amp; COMMERCIAL SERVICES ('!H76</f>
        <v>607</v>
      </c>
      <c r="J87" s="2"/>
      <c r="K87" s="120" t="s">
        <v>1105</v>
      </c>
    </row>
    <row r="88" spans="2:14" x14ac:dyDescent="0.35">
      <c r="B88" s="63">
        <v>62</v>
      </c>
      <c r="D88" s="1" t="s">
        <v>29</v>
      </c>
      <c r="E88" s="74">
        <f>'HOUSING BENEFIT (Service)'!D9</f>
        <v>128465</v>
      </c>
      <c r="F88" s="74">
        <f>'HOUSING BENEFIT (Service)'!E9</f>
        <v>-128309</v>
      </c>
      <c r="G88" s="74">
        <f t="shared" si="11"/>
        <v>156</v>
      </c>
      <c r="I88" s="22" t="s">
        <v>1105</v>
      </c>
      <c r="J88" s="2"/>
      <c r="K88" s="120" t="s">
        <v>1105</v>
      </c>
      <c r="N88" s="7"/>
    </row>
    <row r="89" spans="2:14" x14ac:dyDescent="0.35">
      <c r="B89" s="63">
        <v>63</v>
      </c>
      <c r="D89" s="1" t="s">
        <v>28</v>
      </c>
      <c r="E89" s="72">
        <f>'HUMAN RESOURCES (Service)'!D9</f>
        <v>6753.9</v>
      </c>
      <c r="F89" s="72">
        <f>'HUMAN RESOURCES (Service)'!E9</f>
        <v>-1503.6000000000001</v>
      </c>
      <c r="G89" s="74">
        <f t="shared" si="11"/>
        <v>5250.2999999999993</v>
      </c>
      <c r="I89" s="22">
        <f>'HUMAN RESOURCES (Service)'!H54+'HUMAN RESOURCES (Service)'!H62+'HUMAN RESOURCES (Service)'!H70+'HUMAN RESOURCES (Service)'!H78</f>
        <v>495</v>
      </c>
      <c r="J89" s="2"/>
      <c r="K89" s="120" t="s">
        <v>1105</v>
      </c>
    </row>
    <row r="90" spans="2:14" x14ac:dyDescent="0.35">
      <c r="B90" s="63">
        <v>64</v>
      </c>
      <c r="D90" s="1" t="s">
        <v>27</v>
      </c>
      <c r="E90" s="72">
        <f>'LEGAL &amp; GOVERNANCE (Service)'!D9</f>
        <v>9244.4660000000003</v>
      </c>
      <c r="F90" s="72">
        <f>'LEGAL &amp; GOVERNANCE (Service)'!E9</f>
        <v>-3140.0659999999998</v>
      </c>
      <c r="G90" s="74">
        <f t="shared" si="11"/>
        <v>6104.4000000000005</v>
      </c>
      <c r="I90" s="22">
        <f>'LEGAL &amp; GOVERNANCE (Service)'!H61+'LEGAL &amp; GOVERNANCE (Service)'!H69+'LEGAL &amp; GOVERNANCE (Service)'!H77+'LEGAL &amp; GOVERNANCE (Service)'!H85+'LEGAL &amp; GOVERNANCE (Service)'!H93+'LEGAL &amp; GOVERNANCE (Service)'!H101+'LEGAL &amp; GOVERNANCE (Service)'!H109+'LEGAL &amp; GOVERNANCE (Service)'!H117</f>
        <v>1622</v>
      </c>
      <c r="J90" s="2"/>
      <c r="K90" s="120" t="s">
        <v>1105</v>
      </c>
      <c r="N90" s="7"/>
    </row>
    <row r="91" spans="2:14" x14ac:dyDescent="0.35">
      <c r="B91" s="63">
        <v>65</v>
      </c>
      <c r="D91" s="1" t="s">
        <v>26</v>
      </c>
      <c r="E91" s="72">
        <f>'LOCAL AREA COMMITTEES (Division'!D9</f>
        <v>1450.8</v>
      </c>
      <c r="F91" s="72">
        <f>'LOCAL AREA COMMITTEES (Division'!E9</f>
        <v>0</v>
      </c>
      <c r="G91" s="74">
        <f t="shared" si="11"/>
        <v>1450.8</v>
      </c>
      <c r="I91" s="22">
        <f>'LOCAL AREA COMMITTEES (Division'!H40+'LOCAL AREA COMMITTEES (Division'!H48+'LOCAL AREA COMMITTEES (Division'!H56</f>
        <v>368</v>
      </c>
      <c r="J91" s="2"/>
      <c r="K91" s="120" t="s">
        <v>1105</v>
      </c>
    </row>
    <row r="92" spans="2:14" x14ac:dyDescent="0.35">
      <c r="B92" s="63">
        <v>66</v>
      </c>
      <c r="D92" s="1" t="s">
        <v>25</v>
      </c>
      <c r="E92" s="10">
        <f>'POLICY, PERFORMANCE &amp; COMMS (Se'!D9</f>
        <v>5887.4620000000004</v>
      </c>
      <c r="F92" s="10">
        <f>'POLICY, PERFORMANCE &amp; COMMS (Se'!E9</f>
        <v>-3434.4620000000004</v>
      </c>
      <c r="G92" s="74">
        <f t="shared" si="11"/>
        <v>2453</v>
      </c>
      <c r="I92" s="22">
        <f>'POLICY, PERFORMANCE &amp; COMMS (Se'!H75+'POLICY, PERFORMANCE &amp; COMMS (Se'!H83</f>
        <v>176</v>
      </c>
      <c r="J92" s="2"/>
      <c r="K92" s="120" t="s">
        <v>1105</v>
      </c>
    </row>
    <row r="93" spans="2:14" x14ac:dyDescent="0.35">
      <c r="B93" s="63">
        <v>67</v>
      </c>
      <c r="D93" s="1" t="s">
        <v>24</v>
      </c>
      <c r="E93" s="72">
        <f>'PROPERTY (Division)'!D9</f>
        <v>4724.5639999999994</v>
      </c>
      <c r="F93" s="72">
        <f>'PROPERTY (Division)'!E9</f>
        <v>-9473.5069999999996</v>
      </c>
      <c r="G93" s="74">
        <f t="shared" si="11"/>
        <v>-4748.9430000000002</v>
      </c>
      <c r="I93" s="22">
        <f>'PROPERTY (Division)'!H68+'PROPERTY (Division)'!H76+'PROPERTY (Division)'!H84</f>
        <v>583</v>
      </c>
      <c r="J93" s="2"/>
      <c r="K93" s="119">
        <f>'PROPERTY (Division)'!H93</f>
        <v>-300</v>
      </c>
    </row>
    <row r="94" spans="2:14" x14ac:dyDescent="0.35">
      <c r="B94" s="63">
        <v>68</v>
      </c>
      <c r="D94" s="1" t="s">
        <v>23</v>
      </c>
      <c r="E94" s="10">
        <f>'PUBLIC HEALTH PPC (Service)'!D9</f>
        <v>1677.5190000000002</v>
      </c>
      <c r="F94" s="10">
        <f>'PUBLIC HEALTH PPC (Service)'!E9</f>
        <v>-1812.519</v>
      </c>
      <c r="G94" s="74">
        <f t="shared" si="11"/>
        <v>-134.99999999999977</v>
      </c>
      <c r="I94" s="22" t="s">
        <v>1105</v>
      </c>
      <c r="J94" s="2"/>
      <c r="K94" s="113" t="s">
        <v>1105</v>
      </c>
    </row>
    <row r="95" spans="2:14" x14ac:dyDescent="0.35">
      <c r="B95" s="63">
        <v>69</v>
      </c>
      <c r="D95" s="1" t="s">
        <v>22</v>
      </c>
      <c r="E95" s="72">
        <f>'RESOURCES MANAGEMENT&amp; PLANNING '!D9</f>
        <v>283</v>
      </c>
      <c r="F95" s="72">
        <f>'RESOURCES MANAGEMENT&amp; PLANNING '!E9</f>
        <v>0</v>
      </c>
      <c r="G95" s="74">
        <f t="shared" si="11"/>
        <v>283</v>
      </c>
      <c r="I95" s="22">
        <f>'RESOURCES MANAGEMENT&amp; PLANNING '!H33+'RESOURCES MANAGEMENT&amp; PLANNING '!H41</f>
        <v>10</v>
      </c>
      <c r="J95" s="2"/>
      <c r="K95" s="113" t="s">
        <v>1105</v>
      </c>
    </row>
    <row r="96" spans="2:14" x14ac:dyDescent="0.35">
      <c r="B96" s="63">
        <v>70</v>
      </c>
      <c r="D96" s="1" t="s">
        <v>21</v>
      </c>
      <c r="E96" s="72">
        <f>'TRANSPORT (Division)'!D9</f>
        <v>15196.5</v>
      </c>
      <c r="F96" s="72">
        <f>'TRANSPORT (Division)'!E9</f>
        <v>-14325.5</v>
      </c>
      <c r="G96" s="74">
        <f t="shared" si="11"/>
        <v>871</v>
      </c>
      <c r="I96" s="22">
        <f>'TRANSPORT (Division)'!H47</f>
        <v>487</v>
      </c>
      <c r="J96" s="2"/>
      <c r="K96" s="113" t="s">
        <v>1105</v>
      </c>
    </row>
    <row r="97" spans="2:11" s="2" customFormat="1" x14ac:dyDescent="0.35">
      <c r="B97" s="3"/>
      <c r="C97" s="1"/>
      <c r="D97" s="1"/>
      <c r="E97" s="72"/>
      <c r="F97" s="72"/>
      <c r="G97" s="72"/>
      <c r="I97" s="22"/>
      <c r="K97" s="113"/>
    </row>
    <row r="98" spans="2:11" s="2" customFormat="1" x14ac:dyDescent="0.35">
      <c r="B98" s="3"/>
      <c r="C98" s="6" t="s">
        <v>20</v>
      </c>
      <c r="D98" s="1"/>
      <c r="E98" s="73">
        <f>SUM(E100:E107)</f>
        <v>40818.478000000003</v>
      </c>
      <c r="F98" s="73">
        <f>SUM(F100:F107)</f>
        <v>-15369.493</v>
      </c>
      <c r="G98" s="73">
        <f>SUM(G100:G107)</f>
        <v>25448.985000000001</v>
      </c>
      <c r="H98" s="67"/>
      <c r="I98" s="69">
        <f>SUM(I100:I107)</f>
        <v>3356</v>
      </c>
      <c r="J98" s="67"/>
      <c r="K98" s="117">
        <f>SUM(K100:K107)</f>
        <v>-831</v>
      </c>
    </row>
    <row r="99" spans="2:11" s="2" customFormat="1" x14ac:dyDescent="0.35">
      <c r="B99" s="3"/>
      <c r="C99" s="1"/>
      <c r="D99" s="1"/>
      <c r="E99" s="72"/>
      <c r="F99" s="72"/>
      <c r="G99" s="72"/>
      <c r="I99" s="22"/>
      <c r="K99" s="113"/>
    </row>
    <row r="100" spans="2:11" s="2" customFormat="1" x14ac:dyDescent="0.35">
      <c r="B100" s="63">
        <v>71</v>
      </c>
      <c r="C100" s="1"/>
      <c r="D100" s="1" t="s">
        <v>19</v>
      </c>
      <c r="E100" s="72">
        <f>'CAPITAL DELIVERY SERVICE (Divis'!D9</f>
        <v>5563.7129999999997</v>
      </c>
      <c r="F100" s="72">
        <f>'CAPITAL DELIVERY SERVICE (Divis'!E9</f>
        <v>-5563.7129999999997</v>
      </c>
      <c r="G100" s="72">
        <f>SUM(E100:F100)</f>
        <v>0</v>
      </c>
      <c r="I100" s="22" t="s">
        <v>1105</v>
      </c>
      <c r="K100" s="113" t="s">
        <v>1105</v>
      </c>
    </row>
    <row r="101" spans="2:11" s="2" customFormat="1" x14ac:dyDescent="0.35">
      <c r="B101" s="63">
        <v>72</v>
      </c>
      <c r="C101" s="1"/>
      <c r="D101" s="1" t="s">
        <v>18</v>
      </c>
      <c r="E101" s="72">
        <f>'CLEAN AIR ZONE (Division)'!D9</f>
        <v>1297</v>
      </c>
      <c r="F101" s="72">
        <f>'CLEAN AIR ZONE (Division)'!E9</f>
        <v>-1297</v>
      </c>
      <c r="G101" s="72">
        <f t="shared" ref="G101:G107" si="12">SUM(E101:F101)</f>
        <v>0</v>
      </c>
      <c r="I101" s="22">
        <f>'CLEAN AIR ZONE (Division)'!H33</f>
        <v>2081</v>
      </c>
      <c r="K101" s="113" t="s">
        <v>1105</v>
      </c>
    </row>
    <row r="102" spans="2:11" s="2" customFormat="1" x14ac:dyDescent="0.35">
      <c r="B102" s="63">
        <v>73</v>
      </c>
      <c r="C102" s="1"/>
      <c r="D102" s="1" t="s">
        <v>1117</v>
      </c>
      <c r="E102" s="75">
        <f>'DIRECTOR OF INCLUSIVE GROWTH'!D9</f>
        <v>142.1</v>
      </c>
      <c r="F102" s="75">
        <f>'DIRECTOR OF INCLUSIVE GROWTH'!E9</f>
        <v>-39.1</v>
      </c>
      <c r="G102" s="72">
        <f t="shared" si="12"/>
        <v>103</v>
      </c>
      <c r="I102" s="22" t="s">
        <v>1105</v>
      </c>
      <c r="K102" s="113" t="s">
        <v>1105</v>
      </c>
    </row>
    <row r="103" spans="2:11" s="2" customFormat="1" x14ac:dyDescent="0.35">
      <c r="B103" s="63">
        <v>74</v>
      </c>
      <c r="C103" s="1"/>
      <c r="D103" s="1" t="s">
        <v>17</v>
      </c>
      <c r="E103" s="72">
        <f>'DIR OF PLANNING INVEST &amp; SUS (D'!D9</f>
        <v>134</v>
      </c>
      <c r="F103" s="72">
        <f>'DIR OF PLANNING INVEST &amp; SUS (D'!E9</f>
        <v>0</v>
      </c>
      <c r="G103" s="72">
        <f t="shared" si="12"/>
        <v>134</v>
      </c>
      <c r="I103" s="22">
        <f>'DIR OF PLANNING INVEST &amp; SUS (D'!H33</f>
        <v>8</v>
      </c>
      <c r="K103" s="113" t="s">
        <v>1105</v>
      </c>
    </row>
    <row r="104" spans="2:11" x14ac:dyDescent="0.35">
      <c r="B104" s="63">
        <v>75</v>
      </c>
      <c r="D104" s="1" t="s">
        <v>16</v>
      </c>
      <c r="E104" s="72">
        <f>'PLANNING SERVICES (Division)'!D9</f>
        <v>4214.3220000000001</v>
      </c>
      <c r="F104" s="72">
        <f>'PLANNING SERVICES (Division)'!E9</f>
        <v>-3992.8310000000001</v>
      </c>
      <c r="G104" s="72">
        <f t="shared" si="12"/>
        <v>221.49099999999999</v>
      </c>
      <c r="I104" s="22">
        <f>'PLANNING SERVICES (Division)'!H68</f>
        <v>147</v>
      </c>
      <c r="J104" s="2"/>
      <c r="K104" s="119">
        <f>'PLANNING SERVICES (Division)'!H77+'PLANNING SERVICES (Division)'!H84+'PLANNING SERVICES (Division)'!H91</f>
        <v>-235</v>
      </c>
    </row>
    <row r="105" spans="2:11" s="2" customFormat="1" x14ac:dyDescent="0.35">
      <c r="B105" s="63">
        <v>76</v>
      </c>
      <c r="C105" s="1"/>
      <c r="D105" s="1" t="s">
        <v>15</v>
      </c>
      <c r="E105" s="72">
        <f>'PRECEPTS AND LEVIES (Division)'!D9</f>
        <v>23828</v>
      </c>
      <c r="F105" s="72">
        <f>'PRECEPTS AND LEVIES (Division)'!E9</f>
        <v>0</v>
      </c>
      <c r="G105" s="72">
        <f t="shared" si="12"/>
        <v>23828</v>
      </c>
      <c r="I105" s="22">
        <f>'PRECEPTS AND LEVIES (Division)'!H33</f>
        <v>500</v>
      </c>
      <c r="K105" s="113" t="s">
        <v>1105</v>
      </c>
    </row>
    <row r="106" spans="2:11" x14ac:dyDescent="0.35">
      <c r="B106" s="63">
        <v>77</v>
      </c>
      <c r="D106" s="1" t="s">
        <v>14</v>
      </c>
      <c r="E106" s="72">
        <f>'PROPERTY REGENERATION (Division'!D9</f>
        <v>902.34299999999996</v>
      </c>
      <c r="F106" s="72">
        <f>'PROPERTY REGENERATION (Division'!E9</f>
        <v>-609.59899999999993</v>
      </c>
      <c r="G106" s="72">
        <f t="shared" si="12"/>
        <v>292.74400000000003</v>
      </c>
      <c r="I106" s="22">
        <f>'PROPERTY REGENERATION (Division'!H33+'PROPERTY REGENERATION (Division'!H41</f>
        <v>266</v>
      </c>
      <c r="J106" s="2"/>
      <c r="K106" s="119">
        <f>'PROPERTY REGENERATION (Division'!H50</f>
        <v>-240</v>
      </c>
    </row>
    <row r="107" spans="2:11" s="2" customFormat="1" x14ac:dyDescent="0.35">
      <c r="B107" s="63">
        <v>78</v>
      </c>
      <c r="C107" s="1"/>
      <c r="D107" s="1" t="s">
        <v>13</v>
      </c>
      <c r="E107" s="72">
        <f>'TRANSPORT &amp; INFRASTRUCTURE (Div'!D9</f>
        <v>4737</v>
      </c>
      <c r="F107" s="72">
        <f>'TRANSPORT &amp; INFRASTRUCTURE (Div'!E9</f>
        <v>-3867.25</v>
      </c>
      <c r="G107" s="72">
        <f t="shared" si="12"/>
        <v>869.75</v>
      </c>
      <c r="I107" s="22">
        <f>'TRANSPORT &amp; INFRASTRUCTURE (Div'!H68+'TRANSPORT &amp; INFRASTRUCTURE (Div'!H76+'TRANSPORT &amp; INFRASTRUCTURE (Div'!H84+'TRANSPORT &amp; INFRASTRUCTURE (Div'!H92</f>
        <v>354</v>
      </c>
      <c r="K107" s="119">
        <f>'TRANSPORT &amp; INFRASTRUCTURE (Div'!H101+'TRANSPORT &amp; INFRASTRUCTURE (Div'!H108+'TRANSPORT &amp; INFRASTRUCTURE (Div'!H115+'TRANSPORT &amp; INFRASTRUCTURE (Div'!H122</f>
        <v>-356</v>
      </c>
    </row>
    <row r="108" spans="2:11" s="2" customFormat="1" x14ac:dyDescent="0.35">
      <c r="B108" s="3"/>
      <c r="C108" s="1"/>
      <c r="D108" s="1"/>
      <c r="E108" s="72"/>
      <c r="F108" s="72"/>
      <c r="G108" s="72"/>
      <c r="I108" s="22"/>
      <c r="K108" s="113"/>
    </row>
    <row r="109" spans="2:11" s="2" customFormat="1" x14ac:dyDescent="0.35">
      <c r="B109" s="3"/>
      <c r="C109" s="6" t="s">
        <v>12</v>
      </c>
      <c r="D109" s="1"/>
      <c r="E109" s="73">
        <f>SUM(E111:E121)</f>
        <v>134074.01799999998</v>
      </c>
      <c r="F109" s="73">
        <f t="shared" ref="F109:K109" si="13">SUM(F111:F121)</f>
        <v>-69738.284589999996</v>
      </c>
      <c r="G109" s="73">
        <f t="shared" si="13"/>
        <v>64335.733410000001</v>
      </c>
      <c r="H109" s="67"/>
      <c r="I109" s="69">
        <f t="shared" si="13"/>
        <v>11222</v>
      </c>
      <c r="J109" s="67"/>
      <c r="K109" s="117">
        <f t="shared" si="13"/>
        <v>-1088</v>
      </c>
    </row>
    <row r="110" spans="2:11" s="2" customFormat="1" x14ac:dyDescent="0.35">
      <c r="B110" s="3"/>
      <c r="C110" s="1"/>
      <c r="D110" s="1"/>
      <c r="E110" s="72"/>
      <c r="F110" s="72"/>
      <c r="G110" s="72"/>
      <c r="I110" s="22"/>
      <c r="K110" s="113"/>
    </row>
    <row r="111" spans="2:11" s="2" customFormat="1" x14ac:dyDescent="0.35">
      <c r="B111" s="63">
        <v>79</v>
      </c>
      <c r="C111" s="1"/>
      <c r="D111" s="1" t="s">
        <v>11</v>
      </c>
      <c r="E111" s="72">
        <f>'CITY CENTRE MANAGEMENT (Divisio'!D9</f>
        <v>2437.6</v>
      </c>
      <c r="F111" s="72">
        <f>'CITY CENTRE MANAGEMENT (Divisio'!E9</f>
        <v>-891.4</v>
      </c>
      <c r="G111" s="74">
        <f>SUM(E111:F111)</f>
        <v>1546.1999999999998</v>
      </c>
      <c r="I111" s="22">
        <f>'CITY CENTRE MANAGEMENT (Divisio'!H40+'CITY CENTRE MANAGEMENT (Divisio'!H48</f>
        <v>131</v>
      </c>
      <c r="K111" s="119">
        <f>'CITY CENTRE MANAGEMENT (Divisio'!H57</f>
        <v>-100</v>
      </c>
    </row>
    <row r="112" spans="2:11" s="2" customFormat="1" x14ac:dyDescent="0.35">
      <c r="B112" s="63">
        <v>80</v>
      </c>
      <c r="C112" s="1"/>
      <c r="D112" s="1" t="s">
        <v>10</v>
      </c>
      <c r="E112" s="72">
        <f>'DIRECTOR OF STREETSCENE AND RE '!D9</f>
        <v>-159.84799999999998</v>
      </c>
      <c r="F112" s="72">
        <f>'DIRECTOR OF STREETSCENE AND RE '!E9</f>
        <v>0</v>
      </c>
      <c r="G112" s="74">
        <f t="shared" ref="G112:G121" si="14">SUM(E112:F112)</f>
        <v>-159.84799999999998</v>
      </c>
      <c r="I112" s="22">
        <f>'DIRECTOR OF STREETSCENE AND RE '!H40+'DIRECTOR OF STREETSCENE AND RE '!H48</f>
        <v>89</v>
      </c>
      <c r="K112" s="119">
        <f>'DIRECTOR OF STREETSCENE AND RE '!H57+'DIRECTOR OF STREETSCENE AND RE '!H64+'DIRECTOR OF STREETSCENE AND RE '!H71</f>
        <v>-248</v>
      </c>
    </row>
    <row r="113" spans="2:11" s="2" customFormat="1" x14ac:dyDescent="0.35">
      <c r="B113" s="63">
        <v>81</v>
      </c>
      <c r="C113" s="1"/>
      <c r="D113" s="1" t="s">
        <v>9</v>
      </c>
      <c r="E113" s="72">
        <f>'EMERGENCY PLANNING (Division)'!D9</f>
        <v>341</v>
      </c>
      <c r="F113" s="72">
        <f>'EMERGENCY PLANNING (Division)'!E9</f>
        <v>-108</v>
      </c>
      <c r="G113" s="74">
        <f t="shared" si="14"/>
        <v>233</v>
      </c>
      <c r="H113" s="64"/>
      <c r="I113" s="22" t="s">
        <v>1105</v>
      </c>
      <c r="K113" s="113" t="s">
        <v>1105</v>
      </c>
    </row>
    <row r="114" spans="2:11" s="2" customFormat="1" x14ac:dyDescent="0.35">
      <c r="B114" s="63">
        <v>82</v>
      </c>
      <c r="C114" s="1"/>
      <c r="D114" s="1" t="s">
        <v>8</v>
      </c>
      <c r="E114" s="72">
        <f>'ENVIRONMENTAL REGULATIONS (Divi'!D9</f>
        <v>4699.1630000000005</v>
      </c>
      <c r="F114" s="72">
        <f>'ENVIRONMENTAL REGULATIONS (Divi'!E9</f>
        <v>-1338.25459</v>
      </c>
      <c r="G114" s="74">
        <f t="shared" si="14"/>
        <v>3360.9084100000005</v>
      </c>
      <c r="H114" s="64"/>
      <c r="I114" s="22">
        <f>'ENVIRONMENTAL REGULATIONS (Divi'!H89+'ENVIRONMENTAL REGULATIONS (Divi'!H97</f>
        <v>228</v>
      </c>
      <c r="K114" s="113" t="s">
        <v>1105</v>
      </c>
    </row>
    <row r="115" spans="2:11" x14ac:dyDescent="0.35">
      <c r="B115" s="63">
        <v>83</v>
      </c>
      <c r="D115" s="1" t="s">
        <v>7</v>
      </c>
      <c r="E115" s="10">
        <f>'HIGHWAY MAINTENANCE DIVISION (D'!D9</f>
        <v>2559.864</v>
      </c>
      <c r="F115" s="10">
        <f>'HIGHWAY MAINTENANCE DIVISION (D'!E9</f>
        <v>-1121.3</v>
      </c>
      <c r="G115" s="74">
        <f t="shared" si="14"/>
        <v>1438.5640000000001</v>
      </c>
      <c r="H115" s="64"/>
      <c r="I115" s="22">
        <f>'HIGHWAY MAINTENANCE DIVISION (D'!H47</f>
        <v>67</v>
      </c>
      <c r="J115" s="2"/>
      <c r="K115" s="113">
        <f>'HIGHWAY MAINTENANCE DIVISION (D'!H56</f>
        <v>-200</v>
      </c>
    </row>
    <row r="116" spans="2:11" s="2" customFormat="1" x14ac:dyDescent="0.35">
      <c r="B116" s="63">
        <v>84</v>
      </c>
      <c r="C116" s="1"/>
      <c r="D116" s="1" t="s">
        <v>6</v>
      </c>
      <c r="E116" s="72">
        <f>'HIGHWAYS CONTRACT (Division)'!D9</f>
        <v>76599.7</v>
      </c>
      <c r="F116" s="72">
        <f>'HIGHWAYS CONTRACT (Division)'!E9</f>
        <v>-47717</v>
      </c>
      <c r="G116" s="74">
        <f t="shared" si="14"/>
        <v>28882.699999999997</v>
      </c>
      <c r="H116" s="64"/>
      <c r="I116" s="22">
        <f>'HIGHWAYS CONTRACT (Division)'!H33+'HIGHWAYS CONTRACT (Division)'!H41+'HIGHWAYS CONTRACT (Division)'!H49</f>
        <v>6941</v>
      </c>
      <c r="K116" s="119">
        <f>'HIGHWAYS CONTRACT (Division)'!H58</f>
        <v>-130</v>
      </c>
    </row>
    <row r="117" spans="2:11" x14ac:dyDescent="0.35">
      <c r="B117" s="63">
        <v>85</v>
      </c>
      <c r="D117" s="1" t="s">
        <v>5</v>
      </c>
      <c r="E117" s="72">
        <f>'LICENSING (Division)'!D9</f>
        <v>1696.5</v>
      </c>
      <c r="F117" s="72">
        <f>'LICENSING (Division)'!E9</f>
        <v>-1624.5</v>
      </c>
      <c r="G117" s="74">
        <f t="shared" si="14"/>
        <v>72</v>
      </c>
      <c r="H117" s="64"/>
      <c r="I117" s="22" t="s">
        <v>1105</v>
      </c>
      <c r="J117" s="2"/>
      <c r="K117" s="113" t="s">
        <v>1105</v>
      </c>
    </row>
    <row r="118" spans="2:11" s="2" customFormat="1" x14ac:dyDescent="0.35">
      <c r="B118" s="63">
        <v>86</v>
      </c>
      <c r="C118" s="1"/>
      <c r="D118" s="1" t="s">
        <v>4</v>
      </c>
      <c r="E118" s="72">
        <f>'PARKING SERVICES (Division)'!D9-0.48</f>
        <v>3783.5</v>
      </c>
      <c r="F118" s="72">
        <f>'PARKING SERVICES (Division)'!E9</f>
        <v>-10087.030000000001</v>
      </c>
      <c r="G118" s="74">
        <f t="shared" si="14"/>
        <v>-6303.5300000000007</v>
      </c>
      <c r="H118" s="64"/>
      <c r="I118" s="22">
        <f>'PARKING SERVICES (Division)'!H33+'PARKING SERVICES (Division)'!H41</f>
        <v>188</v>
      </c>
      <c r="K118" s="119">
        <f>'PARKING SERVICES (Division)'!H50+'PARKING SERVICES (Division)'!H57</f>
        <v>-110</v>
      </c>
    </row>
    <row r="119" spans="2:11" s="2" customFormat="1" x14ac:dyDescent="0.35">
      <c r="B119" s="63">
        <v>87</v>
      </c>
      <c r="C119" s="1"/>
      <c r="D119" s="1" t="s">
        <v>3</v>
      </c>
      <c r="E119" s="72">
        <f>'PLACE HUB (Division)'!D9</f>
        <v>2627.1590000000001</v>
      </c>
      <c r="F119" s="97">
        <f>'PLACE HUB (Division)'!E9</f>
        <v>0</v>
      </c>
      <c r="G119" s="74">
        <f t="shared" si="14"/>
        <v>2627.1590000000001</v>
      </c>
      <c r="I119" s="22">
        <f>'PLACE HUB (Division)'!H33</f>
        <v>157</v>
      </c>
      <c r="K119" s="113" t="s">
        <v>1105</v>
      </c>
    </row>
    <row r="120" spans="2:11" s="2" customFormat="1" x14ac:dyDescent="0.35">
      <c r="B120" s="63">
        <v>88</v>
      </c>
      <c r="C120" s="1"/>
      <c r="D120" s="1" t="s">
        <v>2</v>
      </c>
      <c r="E120" s="72">
        <f>'SHEFFIELD CITY MARKETS (Divisio'!D9</f>
        <v>3271.7799999999997</v>
      </c>
      <c r="F120" s="72">
        <f>'SHEFFIELD CITY MARKETS (Divisio'!E9</f>
        <v>-1571.8</v>
      </c>
      <c r="G120" s="74">
        <f t="shared" si="14"/>
        <v>1699.9799999999998</v>
      </c>
      <c r="I120" s="22">
        <f>'SHEFFIELD CITY MARKETS (Divisio'!H33+'SHEFFIELD CITY MARKETS (Divisio'!H41</f>
        <v>532</v>
      </c>
      <c r="K120" s="119">
        <f>'SHEFFIELD CITY MARKETS (Divisio'!H50</f>
        <v>-300</v>
      </c>
    </row>
    <row r="121" spans="2:11" s="2" customFormat="1" x14ac:dyDescent="0.35">
      <c r="B121" s="63">
        <v>89</v>
      </c>
      <c r="C121" s="1"/>
      <c r="D121" s="1" t="s">
        <v>1</v>
      </c>
      <c r="E121" s="72">
        <f>'WASTE MANAGEMENT (Division)'!D9</f>
        <v>36217.599999999999</v>
      </c>
      <c r="F121" s="72">
        <f>'WASTE MANAGEMENT (Division)'!E9</f>
        <v>-5279</v>
      </c>
      <c r="G121" s="74">
        <f t="shared" si="14"/>
        <v>30938.6</v>
      </c>
      <c r="I121" s="22">
        <f>'WASTE MANAGEMENT (Division)'!H40+'WASTE MANAGEMENT (Division)'!H48</f>
        <v>2889</v>
      </c>
      <c r="K121" s="113" t="s">
        <v>1105</v>
      </c>
    </row>
    <row r="122" spans="2:11" s="2" customFormat="1" x14ac:dyDescent="0.35">
      <c r="B122" s="3"/>
      <c r="I122" s="22"/>
      <c r="K122" s="113"/>
    </row>
    <row r="123" spans="2:11" s="2" customFormat="1" x14ac:dyDescent="0.35">
      <c r="B123" s="3"/>
      <c r="C123" s="5" t="s">
        <v>0</v>
      </c>
      <c r="D123" s="5"/>
      <c r="E123" s="4">
        <f>SUM(E109,E98,E80,E72,E47,E37,E21,E9)-1</f>
        <v>1337147.5180000002</v>
      </c>
      <c r="F123" s="4">
        <f>SUM(F109,F98,F80,F72,F47,F37,F21,F9)+2</f>
        <v>-877178.51258999994</v>
      </c>
      <c r="G123" s="4">
        <f>E123+F123</f>
        <v>459969.00541000022</v>
      </c>
      <c r="H123" s="4"/>
      <c r="I123" s="24">
        <f>SUM(I109,I98,I80,I72,I47,I37,I21,I9)</f>
        <v>68753</v>
      </c>
      <c r="J123" s="68"/>
      <c r="K123" s="121">
        <f>SUM(K109,K98,K80,K72,K47,K37,K21,K9)</f>
        <v>-47691</v>
      </c>
    </row>
    <row r="124" spans="2:11" s="2" customFormat="1" x14ac:dyDescent="0.35">
      <c r="B124" s="122"/>
      <c r="I124" s="124"/>
      <c r="J124" s="122"/>
      <c r="K124" s="122"/>
    </row>
    <row r="125" spans="2:11" s="2" customFormat="1" x14ac:dyDescent="0.35">
      <c r="B125" s="123"/>
      <c r="D125" s="13"/>
      <c r="I125" s="124"/>
      <c r="J125" s="122"/>
      <c r="K125" s="125"/>
    </row>
    <row r="126" spans="2:11" s="2" customFormat="1" x14ac:dyDescent="0.35">
      <c r="B126" s="123"/>
      <c r="I126" s="124"/>
      <c r="J126" s="122"/>
      <c r="K126" s="125"/>
    </row>
    <row r="127" spans="2:11" s="2" customFormat="1" x14ac:dyDescent="0.35">
      <c r="B127" s="123"/>
      <c r="D127" s="13"/>
      <c r="I127" s="124"/>
      <c r="J127" s="122"/>
      <c r="K127" s="125"/>
    </row>
    <row r="128" spans="2:11" s="2" customFormat="1" x14ac:dyDescent="0.35">
      <c r="B128" s="123"/>
      <c r="I128" s="124"/>
      <c r="J128" s="122"/>
      <c r="K128" s="125"/>
    </row>
    <row r="129" spans="7:7" x14ac:dyDescent="0.35">
      <c r="G129" s="72"/>
    </row>
  </sheetData>
  <hyperlinks>
    <hyperlink ref="B11" location="'ACCESS, MH &amp; WELLBEING (Divisio'!Print_Area" display="'ACCESS, MH &amp; WELLBEING (Divisio'!Print_Area" xr:uid="{5A1FD51D-EC21-45C2-8F34-F76CF9EDF2BE}"/>
    <hyperlink ref="B41" location="'DIRECTOR OF ECON DEV &amp; CULTURE '!Print_Area" display="'DIRECTOR OF ECON DEV &amp; CULTURE '!Print_Area" xr:uid="{9487645A-CC41-4FE1-9C1A-3D12BA7CADC1}"/>
    <hyperlink ref="B16" location="'LIVING &amp; AGEING WELL (NORTH) (D'!Print_Titles" display="'LIVING &amp; AGEING WELL (NORTH) (D'!Print_Titles" xr:uid="{72470CA3-FCA7-4A29-ADF6-0BC4C6FD845E}"/>
    <hyperlink ref="B17" location="'LIVING &amp; AGEING WELL (SOUTH) (D'!Print_Titles" display="'LIVING &amp; AGEING WELL (SOUTH) (D'!Print_Titles" xr:uid="{0D9621F8-BB99-42FA-B7EC-F1B42617A893}"/>
    <hyperlink ref="B18" location="'PARTNERSHIP FUNDING (Division)'!Print_Titles" display="'PARTNERSHIP FUNDING (Division)'!Print_Titles" xr:uid="{EFDDB4BC-D9A0-41D5-BFD2-73954E558957}"/>
    <hyperlink ref="B19" location="'SUPPORTING VULNERABLE PEOPLE (D'!Print_Titles" display="'SUPPORTING VULNERABLE PEOPLE (D'!Print_Titles" xr:uid="{25750FD4-4BE8-4696-9614-75B6D7D451A1}"/>
    <hyperlink ref="B23" location="'BEREAVEMENT SERVICES (Division)'!Print_Area" display="'BEREAVEMENT SERVICES (Division)'!Print_Area" xr:uid="{6C5DC073-C74A-4AE3-AA17-DCC982B0A02F}"/>
    <hyperlink ref="B24" location="'COMMUNITIES MANAGEMENT (Divisio'!Print_Area" display="'COMMUNITIES MANAGEMENT (Divisio'!Print_Area" xr:uid="{30F48596-08ED-4FBA-8295-9A7A505D9419}"/>
    <hyperlink ref="B25" location="'COMMUNITIES PREVENTION (Divisio'!Print_Area" display="'COMMUNITIES PREVENTION (Divisio'!Print_Area" xr:uid="{B87D0067-0039-49A7-963E-1D22BF7617A9}"/>
    <hyperlink ref="B26" location="'COMMUNITY SAFETY (Division)'!Print_Area" display="'COMMUNITY SAFETY (Division)'!Print_Area" xr:uid="{A2ECECD3-7605-4F55-A656-A2D879CBC2E2}"/>
    <hyperlink ref="B27" location="'CORONER &amp; MEDICO LEGAL (Divisio'!Print_Area" display="'CORONER &amp; MEDICO LEGAL (Divisio'!Print_Area" xr:uid="{1C805D8E-47CF-4836-AF4E-12AD2716BAA8}"/>
    <hyperlink ref="B28" location="'DIRECTOR CULTURE &amp; ENVIRONMENT '!Print_Area" display="'DIRECTOR CULTURE &amp; ENVIRONMENT '!Print_Area" xr:uid="{5D460335-3F0F-4F3E-A2AA-27B49BA8E20F}"/>
    <hyperlink ref="B29" location="'LIBRARIES, ARCHIVES &amp; INFORMAT '!Print_Area" display="'LIBRARIES, ARCHIVES &amp; INFORMAT '!Print_Area" xr:uid="{87BFCCCA-4E06-4EAA-A864-53044B0B3B0B}"/>
    <hyperlink ref="B30" location="'PARKS AND COUNTRYSIDE (Division'!Print_Area" display="'PARKS AND COUNTRYSIDE (Division'!Print_Area" xr:uid="{0FADAC72-6F7A-4567-AAD3-83DAD137A1C2}"/>
    <hyperlink ref="B31" location="'PARTNERSHIPS &amp; SPECIAL PROJECT '!Print_Area" display="'PARTNERSHIPS &amp; SPECIAL PROJECT '!Print_Area" xr:uid="{246BEF27-1C97-462A-A5CF-955AF35E0D72}"/>
    <hyperlink ref="B32" location="'PLACE STRATEGY AND CHANGE (Divi'!Print_Area" display="'PLACE STRATEGY AND CHANGE (Divi'!Print_Area" xr:uid="{60F2552D-43D0-449B-A4BA-2984C843F39C}"/>
    <hyperlink ref="B33" location="'PUBLIC HEALTH (Division)'!Print_Titles" display="'PUBLIC HEALTH (Division)'!Print_Titles" xr:uid="{54A1F09B-326F-4B27-8F36-8AA54117A7D5}"/>
    <hyperlink ref="B34" location="'VOLUNTARY SECTOR (Division)'!Print_Area" display="'VOLUNTARY SECTOR (Division)'!Print_Area" xr:uid="{CCD04394-F6A0-4E7A-8DCD-B5EE40AC55AF}"/>
    <hyperlink ref="B35" location="'YOUTH SERVICES (Division)'!Print_Area" display="'YOUTH SERVICES (Division)'!Print_Area" xr:uid="{D5630C15-8356-4052-A7F5-EC255AA2C36E}"/>
    <hyperlink ref="B39" location="'BUSINESS DEVELOPMENT &amp; FUND MA '!Print_Area" display="'BUSINESS DEVELOPMENT &amp; FUND MA '!Print_Area" xr:uid="{C552BC64-F86B-48FC-88B5-324C58DEB510}"/>
    <hyperlink ref="B40" location="'CULTURE, TOURISM &amp; EVENTS (Divi'!Print_Area" display="'CULTURE, TOURISM &amp; EVENTS (Divi'!Print_Area" xr:uid="{5C13654A-C9A0-44AD-AEC8-E4B77DD027D1}"/>
    <hyperlink ref="B42" location="'ECONOMY &amp; BUSINESS SUPPORT (Div'!Print_Area" display="'ECONOMY &amp; BUSINESS SUPPORT (Div'!Print_Area" xr:uid="{113EDF7A-17CC-4022-8E4B-6BE01A771EF1}"/>
    <hyperlink ref="B43" location="'EMPLOYMENT &amp; SKILLS (Division)'!Print_Area" display="'EMPLOYMENT &amp; SKILLS (Division)'!Print_Area" xr:uid="{6F1771B8-76B2-4268-8F8D-E75B87908801}"/>
    <hyperlink ref="B44" location="'EVENTS (Division)'!Print_Area" display="'EVENTS (Division)'!Print_Area" xr:uid="{A8A0AE07-0389-4665-A010-CA4210D35293}"/>
    <hyperlink ref="B45" location="'FAMILY &amp; COMMUNITY LEARNING'!Print_Area" display="'FAMILY &amp; COMMUNITY LEARNING'!Print_Area" xr:uid="{BAEF0974-BDC4-4152-A73E-831C0808376B}"/>
    <hyperlink ref="B49" location="'14-24 PARTNERSHIP (Division)'!Print_Area" display="'14-24 PARTNERSHIP (Division)'!Print_Area" xr:uid="{6E5DDB2D-B2A2-448E-8C79-4B4E2E4508B0}"/>
    <hyperlink ref="B50" location="'ACCESS &amp; INCLUSION (Division)'!Print_Area" display="'ACCESS &amp; INCLUSION (Division)'!Print_Area" xr:uid="{4410936D-30C6-472F-905F-DE972ED9452D}"/>
    <hyperlink ref="B51" location="'BUSINESS STRATEGY OP BUDGETS (D'!Print_Area" display="'BUSINESS STRATEGY OP BUDGETS (D'!Print_Area" xr:uid="{F0354C45-C0E5-40AC-858D-4CA44C0F029D}"/>
    <hyperlink ref="B52" location="'C&amp;F BUSINESS SUPPORT (Division)'!Print_Area" display="'C&amp;F BUSINESS SUPPORT (Division)'!Print_Area" xr:uid="{EBF76F3B-00C6-432E-B0BC-7C81CBC2DA6E}"/>
    <hyperlink ref="B53" location="'CENTRAL MANAGEMENT (Division)'!Print_Area" display="'CENTRAL MANAGEMENT (Division)'!Print_Area" xr:uid="{FE96EA36-15D3-4438-872D-C07DC6AECE68}"/>
    <hyperlink ref="B54" location="'CHILDRENS DISABILITIES SERVICE '!Print_Area" display="'CHILDRENS DISABILITIES SERVICE '!Print_Area" xr:uid="{F3877651-62C2-4CBF-A6C8-D31459A68DD1}"/>
    <hyperlink ref="B56" location="'COMMISSIONING MANAGEMENT (Divis'!Print_Area" display="'COMMISSIONING MANAGEMENT (Divis'!Print_Area" xr:uid="{EE20CC86-2E2C-4770-9FE1-C315434652A9}"/>
    <hyperlink ref="B57" location="'CYP PROVIDER SERVICES (Division'!Print_Area" display="'CYP PROVIDER SERVICES (Division'!Print_Area" xr:uid="{C98179DC-B879-4C4A-BA39-B4FA5DA3B680}"/>
    <hyperlink ref="B58" location="'EARLY HELP &amp; PREVENTION (Divisi'!Print_Area" display="'EARLY HELP &amp; PREVENTION (Divisi'!Print_Area" xr:uid="{D5CEC190-9912-4B69-AAF7-0011A1F18C07}"/>
    <hyperlink ref="B55" location="'CHILDREN''S PUBLIC HEALTH (Divis'!Print_Area" display="'CHILDREN''S PUBLIC HEALTH (Divis'!Print_Area" xr:uid="{C106A1D7-7DF8-4041-A3D9-A563B7011F26}"/>
    <hyperlink ref="B15" location="'GOVERNANCE &amp; FINANCIAL INCL''N ('!Print_Area" display="'GOVERNANCE &amp; FINANCIAL INCL''N ('!Print_Area" xr:uid="{2D5695CF-1446-4A03-A7FB-585E2B2A9F30}"/>
    <hyperlink ref="B14" location="'COMMISSIONING AND PARTNERSHIPS '!A1" display="'COMMISSIONING AND PARTNERSHIPS '!A1" xr:uid="{BBC43EF7-1E2B-4ACE-A5F5-42588BED4385}"/>
    <hyperlink ref="B13" location="'CHIEF SOCIAL WORKER (Division)'!Print_Area" display="'CHIEF SOCIAL WORKER (Division)'!Print_Area" xr:uid="{6C508B53-7039-4B72-99B9-C17B79000C73}"/>
    <hyperlink ref="B12" location="'ADULTS WITH A DISABILITY (Divis'!Print_Area" display="'ADULTS WITH A DISABILITY (Divis'!Print_Area" xr:uid="{78463FE8-2B93-491C-A606-366C8C32F69E}"/>
    <hyperlink ref="B59" location="'EDUCATION &amp; SKILLS BUS SUPP (Di'!Print_Area" display="'EDUCATION &amp; SKILLS BUS SUPP (Di'!Print_Area" xr:uid="{5B4310B5-37DA-4C23-965B-3C6F16557919}"/>
    <hyperlink ref="B60" location="'FIELDWORK SERVICES (Division)'!Print_Area" display="'FIELDWORK SERVICES (Division)'!Print_Area" xr:uid="{95FD3D97-A722-476A-9ADF-92FAC8AD20DE}"/>
    <hyperlink ref="B61" location="'HEALTH STRATEGY (Division)'!Print_Area" display="'HEALTH STRATEGY (Division)'!Print_Area" xr:uid="{45BDF58D-770C-4E2E-BA6C-1A4DD98CF962}"/>
    <hyperlink ref="B62" location="'PLACEMENTS (Division)'!Print_Area" display="'PLACEMENTS (Division)'!Print_Area" xr:uid="{AF71568A-1ED2-4AD2-9CC4-D21725CF8718}"/>
    <hyperlink ref="B63" location="'PORTFOLIO LEADERSHIP TEAM (Divi'!Print_Area" display="'PORTFOLIO LEADERSHIP TEAM (Divi'!Print_Area" xr:uid="{D66CF35F-2758-41E2-B430-946880AEAC09}"/>
    <hyperlink ref="B65" location="'PREVENTION &amp; EARLY INTERVENTN ('!Print_Area" display="'PREVENTION &amp; EARLY INTERVENTN ('!Print_Area" xr:uid="{C91C7C9B-72C1-423D-87DE-DF2A33778B66}"/>
    <hyperlink ref="B66" location="'QAIS (Division)'!Print_Area" display="'QAIS (Division)'!Print_Area" xr:uid="{802944B7-D6D4-452A-A408-876DC9DA7608}"/>
    <hyperlink ref="B67" location="'SCHOOL BUDGETS (Division)'!Print_Area" display="'SCHOOL BUDGETS (Division)'!Print_Area" xr:uid="{D182DF9D-6935-4526-A94F-7A64E85A2ACB}"/>
    <hyperlink ref="B68" location="'SCHOOLS AND LEARNING (Division)'!Print_Area" display="'SCHOOLS AND LEARNING (Division)'!Print_Area" xr:uid="{E4E1CC88-C31D-48B5-A6AE-876B768ABABD}"/>
    <hyperlink ref="B69" location="'SEN (Division)'!Print_Area" display="'SEN (Division)'!Print_Area" xr:uid="{50E27511-8651-4AFD-84E4-5E9CFBE70402}"/>
    <hyperlink ref="B74" location="'BUSINESS PLANNING - GEN (Divisi'!Print_Area" display="'BUSINESS PLANNING - GEN (Divisi'!Print_Area" xr:uid="{A1CE3F7D-4890-4080-AB66-0E46AC911FCC}"/>
    <hyperlink ref="B75" location="'CITYWIDE HOUSING SERVICE - GEN '!Print_Area" display="'CITYWIDE HOUSING SERVICE - GEN '!Print_Area" xr:uid="{3EDD28A8-4D35-4D48-9292-40DBBE563508}"/>
    <hyperlink ref="B76" location="'HOUSING GROWTH - GEN (Division)'!Print_Area" display="'HOUSING GROWTH - GEN (Division)'!Print_Area" xr:uid="{D641823A-69F6-449F-BE7F-EF96BA68E930}"/>
    <hyperlink ref="B77" location="'HSG REPAIRS AND MAINTENANCE (Di'!Print_Area" display="'HSG REPAIRS AND MAINTENANCE (Di'!Print_Area" xr:uid="{371C5614-65AA-4434-B56A-1E47426AE320}"/>
    <hyperlink ref="B78" location="'N-HOODS INT &amp; TENANT SUPP-GEN ('!Print_Titles" display="'N-HOODS INT &amp; TENANT SUPP-GEN ('!Print_Titles" xr:uid="{9C7B3E74-FE4A-44AC-8625-B94CA10070D9}"/>
    <hyperlink ref="B82" location="'BUSINESS CHANGE &amp; INFO SOLNS (S'!Print_Area" display="'BUSINESS CHANGE &amp; INFO SOLNS (S'!Print_Area" xr:uid="{01A826D1-D443-40C8-943C-E0C174B758D1}"/>
    <hyperlink ref="B83" location="'CENTRAL COSTS (Service)'!Print_Area" display="'CENTRAL COSTS (Service)'!Print_Area" xr:uid="{EE8DF613-8C8C-4E0B-BB10-A9DC4677E09E}"/>
    <hyperlink ref="B84" location="'CONTRACT REBATES &amp; DISCOUNTS (S'!Print_Area" display="'CONTRACT REBATES &amp; DISCOUNTS (S'!Print_Area" xr:uid="{C7ABD61D-D15C-43CF-9D31-04BFBC3B2B67}"/>
    <hyperlink ref="B85" location="'CUSTOMER SERVICES (Service)'!Print_Area" display="'CUSTOMER SERVICES (Service)'!Print_Area" xr:uid="{29AB683A-6F0E-4692-B742-F2D05728C21D}"/>
    <hyperlink ref="B86" location="'FACILITIES MANAGEMENT (Division'!Print_Area" display="'FACILITIES MANAGEMENT (Division'!Print_Area" xr:uid="{413DEE92-E9E6-4009-96C3-1887344FD5FF}"/>
    <hyperlink ref="B87" location="'FINANCE &amp; COMMERCIAL SERVICES ('!Print_Area" display="'FINANCE &amp; COMMERCIAL SERVICES ('!Print_Area" xr:uid="{356652B1-EC2C-492C-93E4-24D3F288379C}"/>
    <hyperlink ref="B88" location="'HOUSING BENEFIT (Service)'!Print_Titles" display="'HOUSING BENEFIT (Service)'!Print_Titles" xr:uid="{44FF68F8-866F-4D05-BF0C-40C4C17CDC77}"/>
    <hyperlink ref="B89" location="'HUMAN RESOURCES (Service)'!Print_Titles" display="'HUMAN RESOURCES (Service)'!Print_Titles" xr:uid="{C20E2584-B969-4F17-AF50-31C0BA0F7036}"/>
    <hyperlink ref="B90" location="'LEGAL &amp; GOVERNANCE (Service)'!Print_Titles" display="'LEGAL &amp; GOVERNANCE (Service)'!Print_Titles" xr:uid="{D1588CDA-07DE-478B-A568-229343929589}"/>
    <hyperlink ref="B91" location="'LOCAL AREA COMMITTEES (Division'!Print_Titles" display="'LOCAL AREA COMMITTEES (Division'!Print_Titles" xr:uid="{7B815F39-0220-4DCD-A235-FA81CCC81859}"/>
    <hyperlink ref="B92" location="'POLICY, PERFORMANCE &amp; COMMS (Se'!Print_Area" display="'POLICY, PERFORMANCE &amp; COMMS (Se'!Print_Area" xr:uid="{D8E711E9-705F-49DC-951D-D8581AD36410}"/>
    <hyperlink ref="B93" location="'PROPERTY (Division)'!Print_Area" display="'PROPERTY (Division)'!Print_Area" xr:uid="{423B0ECF-CE0F-4995-AF5A-E716EC43C695}"/>
    <hyperlink ref="B94" location="'PUBLIC HEALTH PPC (Service)'!Print_Area" display="'PUBLIC HEALTH PPC (Service)'!Print_Area" xr:uid="{02F1437A-ADDA-4DB2-88EC-A5B19A7D6DE3}"/>
    <hyperlink ref="B95" location="'RESOURCES MANAGEMENT&amp; PLANNING '!Print_Titles" display="'RESOURCES MANAGEMENT&amp; PLANNING '!Print_Titles" xr:uid="{54B2B383-330F-4C72-917B-6F21A710BE34}"/>
    <hyperlink ref="B96" location="'TRANSPORT (Division)'!Print_Titles" display="'TRANSPORT (Division)'!Print_Titles" xr:uid="{D2DD0345-9EF8-407B-BDAE-C616ECDBCB08}"/>
    <hyperlink ref="B100" location="'CAPITAL DELIVERY SERVICE (Divis'!Print_Area" display="'CAPITAL DELIVERY SERVICE (Divis'!Print_Area" xr:uid="{21A5A36A-D180-45BF-B379-A2F60B763C08}"/>
    <hyperlink ref="B101" location="'CLEAN AIR ZONE (Division)'!Print_Area" display="'CLEAN AIR ZONE (Division)'!Print_Area" xr:uid="{72DE3243-7D85-436F-A664-A4C0E8732BA6}"/>
    <hyperlink ref="B103" location="'DIR OF PLANNING INVEST &amp; SUS (D'!Print_Area" display="'DIR OF PLANNING INVEST &amp; SUS (D'!Print_Area" xr:uid="{0110BEF5-2332-41D6-B9C4-CEA9185FF4A7}"/>
    <hyperlink ref="B104" location="'PLANNING SERVICES (Division)'!Print_Titles" display="'PLANNING SERVICES (Division)'!Print_Titles" xr:uid="{04EA33BC-DFBC-4414-8859-6462FE831A77}"/>
    <hyperlink ref="B105" location="'PRECEPTS AND LEVIES (Division)'!Print_Titles" display="'PRECEPTS AND LEVIES (Division)'!Print_Titles" xr:uid="{9561D057-3BEC-4147-AF82-9144B70D749E}"/>
    <hyperlink ref="B106" location="'PROPERTY REGENERATION (Division'!Print_Titles" display="'PROPERTY REGENERATION (Division'!Print_Titles" xr:uid="{46148EC4-BBB4-44B4-ACE0-7463ECB244C9}"/>
    <hyperlink ref="B107" location="'TRANSPORT &amp; INFRASTRUCTURE (Div'!Print_Area" display="'TRANSPORT &amp; INFRASTRUCTURE (Div'!Print_Area" xr:uid="{BCFFE985-E7AE-4F97-A023-130685C73977}"/>
    <hyperlink ref="B111" location="'CITY CENTRE MANAGEMENT (Divisio'!Print_Area" display="'CITY CENTRE MANAGEMENT (Divisio'!Print_Area" xr:uid="{0776E562-50CD-4CB1-9D0B-B2BA041EAFF4}"/>
    <hyperlink ref="B112" location="'DIRECTOR OF STREETSCENE AND RE '!Print_Area" display="'DIRECTOR OF STREETSCENE AND RE '!Print_Area" xr:uid="{24F1CCF5-1C26-4003-9615-79400B9B0983}"/>
    <hyperlink ref="B113" location="'EMERGENCY PLANNING (Division)'!Print_Area" display="'EMERGENCY PLANNING (Division)'!Print_Area" xr:uid="{6D973C09-08C4-4489-BC69-3068BA69F996}"/>
    <hyperlink ref="B114" location="'ENVIRONMENTAL REGULATIONS (Divi'!Print_Area" display="'ENVIRONMENTAL REGULATIONS (Divi'!Print_Area" xr:uid="{5260F70A-4648-4F6C-936D-CBD0546031E7}"/>
    <hyperlink ref="B115" location="'HIGHWAY MAINTENANCE DIVISION (D'!Print_Area" display="'HIGHWAY MAINTENANCE DIVISION (D'!Print_Area" xr:uid="{802F39F3-A7D2-4613-8A55-5B1E241FDF59}"/>
    <hyperlink ref="B116" location="'HIGHWAYS CONTRACT (Division)'!Print_Area" display="'HIGHWAYS CONTRACT (Division)'!Print_Area" xr:uid="{7A339797-4548-4809-92FB-4354317FDBD9}"/>
    <hyperlink ref="B117" location="'LICENSING (Division)'!Print_Titles" display="'LICENSING (Division)'!Print_Titles" xr:uid="{5F672546-FA4F-499E-84FF-2A19F998ACAD}"/>
    <hyperlink ref="B118" location="'PARKING SERVICES (Division)'!Print_Area" display="'PARKING SERVICES (Division)'!Print_Area" xr:uid="{1A871D65-8F30-49AF-BF9E-4514463BBC09}"/>
    <hyperlink ref="B119" location="'PLACE HUB (Division)'!Print_Area" display="'PLACE HUB (Division)'!Print_Area" xr:uid="{528179F5-788F-4F98-9AC3-5551CF0CA6D1}"/>
    <hyperlink ref="B120" location="'SHEFFIELD CITY MARKETS (Divisio'!Print_Titles" display="'SHEFFIELD CITY MARKETS (Divisio'!Print_Titles" xr:uid="{6FD65856-780F-4079-B281-5C5C936C334E}"/>
    <hyperlink ref="B121" location="'WASTE MANAGEMENT (Division)'!Print_Titles" display="'WASTE MANAGEMENT (Division)'!Print_Titles" xr:uid="{089D7FE9-830B-4BB2-BADF-19AD8E64993A}"/>
    <hyperlink ref="B102" location="'DIRECTOR OF INCLUSIVE GROWTH'!Print_Titles" display="'DIRECTOR OF INCLUSIVE GROWTH'!Print_Titles" xr:uid="{EA014056-4428-44D4-A41D-C8F7D5B934C6}"/>
    <hyperlink ref="B64" location="'PORTFOLIO WIDE BUDGETS (Divisio'!Print_Area" display="'PORTFOLIO WIDE BUDGETS (Divisio'!Print_Area" xr:uid="{B38427FB-8DE2-452E-AC00-604F7BFEE9D3}"/>
  </hyperlinks>
  <pageMargins left="0.70866141732283472" right="0.70866141732283472" top="0.74803149606299213" bottom="0.74803149606299213" header="0.31496062992125984" footer="0.31496062992125984"/>
  <pageSetup paperSize="9" scale="4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0614E-FEAC-4F69-8378-3A4B51EE1C22}">
  <sheetPr codeName="Sheet9">
    <pageSetUpPr fitToPage="1"/>
  </sheetPr>
  <dimension ref="B2:H34"/>
  <sheetViews>
    <sheetView showGridLines="0" showRowColHeaders="0" zoomScale="80" zoomScaleNormal="80" workbookViewId="0">
      <pane ySplit="5" topLeftCell="A6" activePane="bottomLeft" state="frozen"/>
      <selection pane="bottomLeft" activeCell="M14" sqref="M14"/>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170</v>
      </c>
      <c r="E2" s="154"/>
      <c r="F2" s="58"/>
    </row>
    <row r="3" spans="3:8" ht="4.5" customHeight="1" x14ac:dyDescent="0.35">
      <c r="C3" s="62"/>
      <c r="D3" s="154"/>
      <c r="E3" s="154"/>
      <c r="F3" s="61"/>
    </row>
    <row r="4" spans="3:8" ht="13" customHeight="1" x14ac:dyDescent="0.35">
      <c r="C4" s="60" t="s">
        <v>169</v>
      </c>
      <c r="D4" s="59" t="s">
        <v>323</v>
      </c>
      <c r="E4" s="59"/>
      <c r="F4" s="58"/>
    </row>
    <row r="5" spans="3:8" ht="12.5" customHeight="1" x14ac:dyDescent="0.35"/>
    <row r="6" spans="3:8" ht="144.75" customHeight="1" x14ac:dyDescent="0.35">
      <c r="C6" s="57" t="s">
        <v>167</v>
      </c>
      <c r="D6" s="155" t="s">
        <v>322</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1645</v>
      </c>
      <c r="E9" s="10">
        <v>-829.3</v>
      </c>
      <c r="F9" s="50">
        <v>815.7</v>
      </c>
      <c r="H9" s="49">
        <v>0</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85</v>
      </c>
      <c r="E17" s="140"/>
      <c r="F17" s="140"/>
      <c r="G17" s="140"/>
      <c r="H17" s="141"/>
    </row>
    <row r="18" spans="2:8" ht="60" customHeight="1" thickBot="1" x14ac:dyDescent="0.4">
      <c r="C18" s="36" t="s">
        <v>110</v>
      </c>
      <c r="D18" s="139" t="s">
        <v>321</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0</v>
      </c>
      <c r="D21" s="27">
        <v>0</v>
      </c>
      <c r="E21" s="27">
        <v>1645</v>
      </c>
      <c r="F21" s="27">
        <v>1645</v>
      </c>
      <c r="G21" s="27">
        <v>-829.3</v>
      </c>
      <c r="H21" s="26">
        <v>815.7</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202</v>
      </c>
      <c r="E28" s="140"/>
      <c r="F28" s="140"/>
      <c r="G28" s="140"/>
      <c r="H28" s="141"/>
    </row>
    <row r="29" spans="2:8" ht="20" customHeight="1" thickBot="1" x14ac:dyDescent="0.4">
      <c r="C29" s="100" t="s">
        <v>110</v>
      </c>
      <c r="D29" s="139" t="s">
        <v>320</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3:8" ht="20" customHeight="1" thickBot="1" x14ac:dyDescent="0.4">
      <c r="C33" s="28">
        <v>0</v>
      </c>
      <c r="D33" s="39">
        <v>0</v>
      </c>
      <c r="E33" s="39">
        <v>200</v>
      </c>
      <c r="F33" s="39">
        <v>200</v>
      </c>
      <c r="G33" s="39">
        <v>0</v>
      </c>
      <c r="H33" s="38">
        <v>200</v>
      </c>
    </row>
    <row r="34" spans="3:8" ht="12.5" customHeight="1" x14ac:dyDescent="0.35"/>
  </sheetData>
  <mergeCells count="13">
    <mergeCell ref="C30:E30"/>
    <mergeCell ref="F30:H30"/>
    <mergeCell ref="D18:H18"/>
    <mergeCell ref="C25:H25"/>
    <mergeCell ref="D27:H27"/>
    <mergeCell ref="D28:H28"/>
    <mergeCell ref="D29:H29"/>
    <mergeCell ref="D17:H1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24AB9-2F3B-4C13-96C2-DDFA71EF8ACB}">
  <sheetPr codeName="Sheet10">
    <pageSetUpPr fitToPage="1"/>
  </sheetPr>
  <dimension ref="B2:H43"/>
  <sheetViews>
    <sheetView showGridLines="0" showRowColHeaders="0" zoomScale="80" zoomScaleNormal="80" workbookViewId="0">
      <pane ySplit="5" topLeftCell="A14" activePane="bottomLeft" state="frozen"/>
      <selection activeCell="D9" sqref="D9:F9"/>
      <selection pane="bottomLeft" activeCell="O29" sqref="O29"/>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170</v>
      </c>
      <c r="E2" s="154"/>
      <c r="F2" s="58"/>
    </row>
    <row r="3" spans="3:8" ht="4.5" customHeight="1" x14ac:dyDescent="0.35">
      <c r="C3" s="62"/>
      <c r="D3" s="154"/>
      <c r="E3" s="154"/>
      <c r="F3" s="61"/>
    </row>
    <row r="4" spans="3:8" ht="13" customHeight="1" x14ac:dyDescent="0.35">
      <c r="C4" s="60" t="s">
        <v>169</v>
      </c>
      <c r="D4" s="59" t="s">
        <v>329</v>
      </c>
      <c r="E4" s="59"/>
      <c r="F4" s="58"/>
    </row>
    <row r="5" spans="3:8" ht="12.5" customHeight="1" x14ac:dyDescent="0.35"/>
    <row r="6" spans="3:8" ht="144.75" customHeight="1" x14ac:dyDescent="0.35">
      <c r="C6" s="57" t="s">
        <v>167</v>
      </c>
      <c r="D6" s="155" t="s">
        <v>328</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16545.7</v>
      </c>
      <c r="E9" s="10">
        <v>-9448.9</v>
      </c>
      <c r="F9" s="50">
        <v>7096.8</v>
      </c>
      <c r="H9" s="49">
        <v>10.76</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157</v>
      </c>
      <c r="E16" s="144"/>
      <c r="F16" s="144"/>
      <c r="G16" s="144"/>
      <c r="H16" s="145"/>
    </row>
    <row r="17" spans="2:8" ht="20" customHeight="1" thickBot="1" x14ac:dyDescent="0.4">
      <c r="C17" s="36" t="s">
        <v>111</v>
      </c>
      <c r="D17" s="139" t="s">
        <v>327</v>
      </c>
      <c r="E17" s="140"/>
      <c r="F17" s="140"/>
      <c r="G17" s="140"/>
      <c r="H17" s="141"/>
    </row>
    <row r="18" spans="2:8" ht="20" customHeight="1" thickBot="1" x14ac:dyDescent="0.4">
      <c r="C18" s="36" t="s">
        <v>110</v>
      </c>
      <c r="D18" s="139" t="s">
        <v>326</v>
      </c>
      <c r="E18" s="140"/>
      <c r="F18" s="140"/>
      <c r="G18" s="140"/>
      <c r="H18" s="141"/>
    </row>
    <row r="19" spans="2:8" ht="5.25" customHeight="1" x14ac:dyDescent="0.35">
      <c r="C19" s="35"/>
      <c r="H19" s="34"/>
    </row>
    <row r="20" spans="2:8" ht="25.4" customHeight="1" thickBot="1" x14ac:dyDescent="0.4">
      <c r="B20" s="33"/>
      <c r="C20" s="32" t="s">
        <v>108</v>
      </c>
      <c r="D20" s="30" t="s">
        <v>107</v>
      </c>
      <c r="E20" s="30" t="s">
        <v>106</v>
      </c>
      <c r="F20" s="31" t="s">
        <v>105</v>
      </c>
      <c r="G20" s="30" t="s">
        <v>96</v>
      </c>
      <c r="H20" s="29" t="s">
        <v>104</v>
      </c>
    </row>
    <row r="21" spans="2:8" ht="20" customHeight="1" thickBot="1" x14ac:dyDescent="0.4">
      <c r="C21" s="28">
        <v>6</v>
      </c>
      <c r="D21" s="27">
        <v>398.6</v>
      </c>
      <c r="E21" s="27">
        <v>8295.2000000000007</v>
      </c>
      <c r="F21" s="27">
        <v>8693.8000000000011</v>
      </c>
      <c r="G21" s="27">
        <v>-7319</v>
      </c>
      <c r="H21" s="26">
        <v>1374.8</v>
      </c>
    </row>
    <row r="22" spans="2:8" ht="13" customHeight="1" thickBot="1" x14ac:dyDescent="0.4"/>
    <row r="23" spans="2:8" ht="20" customHeight="1" thickBot="1" x14ac:dyDescent="0.4">
      <c r="C23" s="37" t="s">
        <v>113</v>
      </c>
      <c r="D23" s="142" t="s">
        <v>227</v>
      </c>
      <c r="E23" s="144"/>
      <c r="F23" s="144"/>
      <c r="G23" s="144"/>
      <c r="H23" s="145"/>
    </row>
    <row r="24" spans="2:8" ht="20" customHeight="1" thickBot="1" x14ac:dyDescent="0.4">
      <c r="C24" s="36" t="s">
        <v>111</v>
      </c>
      <c r="D24" s="139" t="s">
        <v>325</v>
      </c>
      <c r="E24" s="140"/>
      <c r="F24" s="140"/>
      <c r="G24" s="140"/>
      <c r="H24" s="141"/>
    </row>
    <row r="25" spans="2:8" ht="40" customHeight="1" thickBot="1" x14ac:dyDescent="0.4">
      <c r="C25" s="36" t="s">
        <v>110</v>
      </c>
      <c r="D25" s="139" t="s">
        <v>324</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4.76</v>
      </c>
      <c r="D28" s="27">
        <v>388.7</v>
      </c>
      <c r="E28" s="27">
        <v>7463.2</v>
      </c>
      <c r="F28" s="27">
        <v>7851.9</v>
      </c>
      <c r="G28" s="27">
        <v>-2129.9</v>
      </c>
      <c r="H28" s="26">
        <v>5722</v>
      </c>
    </row>
    <row r="29" spans="2:8" ht="12.5" customHeight="1" x14ac:dyDescent="0.35"/>
    <row r="30" spans="2:8" ht="12.5" customHeight="1" x14ac:dyDescent="0.35"/>
    <row r="31" spans="2:8" ht="8.25" customHeight="1" x14ac:dyDescent="0.35"/>
    <row r="32" spans="2:8" ht="18" customHeight="1" x14ac:dyDescent="0.4">
      <c r="C32" s="153" t="s">
        <v>148</v>
      </c>
      <c r="D32" s="153"/>
      <c r="E32" s="153"/>
      <c r="F32" s="153"/>
      <c r="G32" s="153"/>
      <c r="H32" s="153"/>
    </row>
    <row r="33" spans="2:8" ht="18.75" customHeight="1" thickBot="1" x14ac:dyDescent="0.4"/>
    <row r="34" spans="2:8" ht="20" customHeight="1" thickBot="1" x14ac:dyDescent="0.4">
      <c r="C34" s="99" t="s">
        <v>113</v>
      </c>
      <c r="D34" s="142" t="s">
        <v>147</v>
      </c>
      <c r="E34" s="143"/>
      <c r="F34" s="144"/>
      <c r="G34" s="144"/>
      <c r="H34" s="145"/>
    </row>
    <row r="35" spans="2:8" ht="20" customHeight="1" thickBot="1" x14ac:dyDescent="0.4">
      <c r="C35" s="100" t="s">
        <v>111</v>
      </c>
      <c r="D35" s="139" t="s">
        <v>139</v>
      </c>
      <c r="E35" s="140"/>
      <c r="F35" s="140"/>
      <c r="G35" s="140"/>
      <c r="H35" s="141"/>
    </row>
    <row r="36" spans="2:8" ht="20" customHeight="1" thickBot="1" x14ac:dyDescent="0.4">
      <c r="C36" s="100" t="s">
        <v>110</v>
      </c>
      <c r="D36" s="139" t="s">
        <v>244</v>
      </c>
      <c r="E36" s="140"/>
      <c r="F36" s="140"/>
      <c r="G36" s="140"/>
      <c r="H36" s="141"/>
    </row>
    <row r="37" spans="2:8" ht="12.5" customHeight="1" x14ac:dyDescent="0.35">
      <c r="C37" s="146"/>
      <c r="D37" s="147"/>
      <c r="E37" s="147"/>
      <c r="F37" s="148"/>
      <c r="G37" s="148"/>
      <c r="H37" s="149"/>
    </row>
    <row r="38" spans="2:8" ht="5.25" customHeight="1" x14ac:dyDescent="0.35">
      <c r="C38" s="35"/>
      <c r="H38" s="34"/>
    </row>
    <row r="39" spans="2:8" ht="25.4" customHeight="1" thickBot="1" x14ac:dyDescent="0.4">
      <c r="B39" s="33"/>
      <c r="C39" s="101" t="s">
        <v>108</v>
      </c>
      <c r="D39" s="102" t="s">
        <v>107</v>
      </c>
      <c r="E39" s="102" t="s">
        <v>106</v>
      </c>
      <c r="F39" s="103" t="s">
        <v>105</v>
      </c>
      <c r="G39" s="102" t="s">
        <v>96</v>
      </c>
      <c r="H39" s="104" t="s">
        <v>104</v>
      </c>
    </row>
    <row r="40" spans="2:8" ht="20" customHeight="1" thickBot="1" x14ac:dyDescent="0.4">
      <c r="C40" s="28">
        <v>0</v>
      </c>
      <c r="D40" s="39">
        <v>20</v>
      </c>
      <c r="E40" s="39">
        <v>0</v>
      </c>
      <c r="F40" s="39">
        <v>20</v>
      </c>
      <c r="G40" s="39">
        <v>0</v>
      </c>
      <c r="H40" s="38">
        <v>20</v>
      </c>
    </row>
    <row r="41" spans="2:8" ht="12.5" customHeight="1" x14ac:dyDescent="0.35"/>
    <row r="42" spans="2:8" ht="12.5" customHeight="1" x14ac:dyDescent="0.35"/>
    <row r="43" spans="2:8" ht="12.5" customHeight="1" x14ac:dyDescent="0.35"/>
  </sheetData>
  <mergeCells count="16">
    <mergeCell ref="F37:H37"/>
    <mergeCell ref="D18:H18"/>
    <mergeCell ref="D23:H23"/>
    <mergeCell ref="D24:H24"/>
    <mergeCell ref="D25:H25"/>
    <mergeCell ref="C32:H32"/>
    <mergeCell ref="D34:H34"/>
    <mergeCell ref="D35:H35"/>
    <mergeCell ref="D36:H36"/>
    <mergeCell ref="C37:E37"/>
    <mergeCell ref="D17:H1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C53A7-370D-4506-B9F5-EE32E5C58428}">
  <sheetPr codeName="Sheet11">
    <pageSetUpPr fitToPage="1"/>
  </sheetPr>
  <dimension ref="B2:H52"/>
  <sheetViews>
    <sheetView showGridLines="0" showRowColHeaders="0" zoomScale="80" zoomScaleNormal="80" workbookViewId="0">
      <pane ySplit="5" topLeftCell="A10" activePane="bottomLeft" state="frozen"/>
      <selection activeCell="D9" sqref="D9:F9"/>
      <selection pane="bottomLeft" activeCell="I45" sqref="I45"/>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336</v>
      </c>
      <c r="E2" s="154"/>
      <c r="F2" s="58"/>
    </row>
    <row r="3" spans="3:8" ht="4.5" customHeight="1" x14ac:dyDescent="0.35">
      <c r="C3" s="62"/>
      <c r="D3" s="154"/>
      <c r="E3" s="154"/>
      <c r="F3" s="61"/>
    </row>
    <row r="4" spans="3:8" ht="13" customHeight="1" x14ac:dyDescent="0.35">
      <c r="C4" s="60" t="s">
        <v>169</v>
      </c>
      <c r="D4" s="59" t="s">
        <v>335</v>
      </c>
      <c r="E4" s="59"/>
      <c r="F4" s="58"/>
    </row>
    <row r="5" spans="3:8" ht="12.5" customHeight="1" x14ac:dyDescent="0.35"/>
    <row r="6" spans="3:8" ht="144.75" customHeight="1" x14ac:dyDescent="0.35">
      <c r="C6" s="57" t="s">
        <v>167</v>
      </c>
      <c r="D6" s="155" t="s">
        <v>1102</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3403.3</v>
      </c>
      <c r="E9" s="10">
        <v>-4890.8</v>
      </c>
      <c r="F9" s="50">
        <v>-1487.3000000000002</v>
      </c>
      <c r="H9" s="49">
        <v>39.11</v>
      </c>
    </row>
    <row r="10" spans="3:8" ht="7.5" customHeight="1" x14ac:dyDescent="0.35">
      <c r="C10" s="48"/>
      <c r="F10" s="47"/>
      <c r="H10" s="46"/>
    </row>
    <row r="11" spans="3:8" ht="12.75" customHeight="1" thickBot="1" x14ac:dyDescent="0.4">
      <c r="C11" s="45" t="s">
        <v>163</v>
      </c>
      <c r="D11" s="44"/>
      <c r="E11" s="42"/>
      <c r="F11" s="43">
        <v>-150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334</v>
      </c>
      <c r="E17" s="140"/>
      <c r="F17" s="140"/>
      <c r="G17" s="140"/>
      <c r="H17" s="141"/>
    </row>
    <row r="18" spans="2:8" ht="52.75" customHeight="1" thickBot="1" x14ac:dyDescent="0.4">
      <c r="C18" s="36" t="s">
        <v>110</v>
      </c>
      <c r="D18" s="139" t="s">
        <v>333</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39.11</v>
      </c>
      <c r="D21" s="27">
        <v>2017.6</v>
      </c>
      <c r="E21" s="27">
        <v>1385.7</v>
      </c>
      <c r="F21" s="27">
        <v>3403.3</v>
      </c>
      <c r="G21" s="27">
        <v>-4890.6000000000004</v>
      </c>
      <c r="H21" s="26">
        <v>-1487.3000000000002</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203</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2:8" ht="20" customHeight="1" thickBot="1" x14ac:dyDescent="0.4">
      <c r="C33" s="28">
        <v>0</v>
      </c>
      <c r="D33" s="39">
        <v>105</v>
      </c>
      <c r="E33" s="39">
        <v>0</v>
      </c>
      <c r="F33" s="39">
        <v>105</v>
      </c>
      <c r="G33" s="39">
        <v>0</v>
      </c>
      <c r="H33" s="38">
        <v>105</v>
      </c>
    </row>
    <row r="34" spans="2:8" ht="13" customHeight="1" thickBot="1" x14ac:dyDescent="0.4"/>
    <row r="35" spans="2:8" ht="20" customHeight="1" thickBot="1" x14ac:dyDescent="0.4">
      <c r="C35" s="99" t="s">
        <v>113</v>
      </c>
      <c r="D35" s="142" t="s">
        <v>146</v>
      </c>
      <c r="E35" s="143"/>
      <c r="F35" s="144"/>
      <c r="G35" s="144"/>
      <c r="H35" s="145"/>
    </row>
    <row r="36" spans="2:8" ht="20" customHeight="1" thickBot="1" x14ac:dyDescent="0.4">
      <c r="C36" s="100" t="s">
        <v>111</v>
      </c>
      <c r="D36" s="139" t="s">
        <v>139</v>
      </c>
      <c r="E36" s="140"/>
      <c r="F36" s="140"/>
      <c r="G36" s="140"/>
      <c r="H36" s="141"/>
    </row>
    <row r="37" spans="2:8" ht="20" customHeight="1" thickBot="1" x14ac:dyDescent="0.4">
      <c r="C37" s="100" t="s">
        <v>110</v>
      </c>
      <c r="D37" s="139" t="s">
        <v>332</v>
      </c>
      <c r="E37" s="140"/>
      <c r="F37" s="140"/>
      <c r="G37" s="140"/>
      <c r="H37" s="141"/>
    </row>
    <row r="38" spans="2:8" ht="12.5" customHeight="1" x14ac:dyDescent="0.35">
      <c r="C38" s="146"/>
      <c r="D38" s="147"/>
      <c r="E38" s="147"/>
      <c r="F38" s="148"/>
      <c r="G38" s="148"/>
      <c r="H38" s="149"/>
    </row>
    <row r="39" spans="2:8" ht="5.25" customHeight="1" x14ac:dyDescent="0.35">
      <c r="C39" s="35"/>
      <c r="H39" s="34"/>
    </row>
    <row r="40" spans="2:8" ht="25.4" customHeight="1" x14ac:dyDescent="0.35">
      <c r="B40" s="33"/>
      <c r="C40" s="101" t="s">
        <v>108</v>
      </c>
      <c r="D40" s="102" t="s">
        <v>107</v>
      </c>
      <c r="E40" s="102" t="s">
        <v>106</v>
      </c>
      <c r="F40" s="103" t="s">
        <v>105</v>
      </c>
      <c r="G40" s="102" t="s">
        <v>96</v>
      </c>
      <c r="H40" s="104" t="s">
        <v>104</v>
      </c>
    </row>
    <row r="41" spans="2:8" ht="20" customHeight="1" thickBot="1" x14ac:dyDescent="0.4">
      <c r="C41" s="40"/>
      <c r="D41" s="39">
        <v>0</v>
      </c>
      <c r="E41" s="39">
        <v>129</v>
      </c>
      <c r="F41" s="39">
        <v>129</v>
      </c>
      <c r="G41" s="39">
        <v>0</v>
      </c>
      <c r="H41" s="38">
        <v>129</v>
      </c>
    </row>
    <row r="42" spans="2:8" ht="13" customHeight="1" thickBot="1" x14ac:dyDescent="0.4"/>
    <row r="43" spans="2:8" ht="18.5" customHeight="1" thickBot="1" x14ac:dyDescent="0.45">
      <c r="C43" s="150" t="s">
        <v>134</v>
      </c>
      <c r="D43" s="151"/>
      <c r="E43" s="151"/>
      <c r="F43" s="151"/>
      <c r="G43" s="151"/>
      <c r="H43" s="152"/>
    </row>
    <row r="44" spans="2:8" ht="19.5" customHeight="1" thickBot="1" x14ac:dyDescent="0.4"/>
    <row r="45" spans="2:8" ht="20" customHeight="1" thickBot="1" x14ac:dyDescent="0.4">
      <c r="C45" s="106" t="s">
        <v>113</v>
      </c>
      <c r="D45" s="142" t="s">
        <v>133</v>
      </c>
      <c r="E45" s="143"/>
      <c r="F45" s="144"/>
      <c r="G45" s="144"/>
      <c r="H45" s="145"/>
    </row>
    <row r="46" spans="2:8" ht="20" customHeight="1" thickBot="1" x14ac:dyDescent="0.4">
      <c r="C46" s="107" t="s">
        <v>111</v>
      </c>
      <c r="D46" s="139" t="s">
        <v>331</v>
      </c>
      <c r="E46" s="140"/>
      <c r="F46" s="140"/>
      <c r="G46" s="140"/>
      <c r="H46" s="141"/>
    </row>
    <row r="47" spans="2:8" ht="20" customHeight="1" thickBot="1" x14ac:dyDescent="0.4">
      <c r="C47" s="107" t="s">
        <v>110</v>
      </c>
      <c r="D47" s="139" t="s">
        <v>330</v>
      </c>
      <c r="E47" s="140"/>
      <c r="F47" s="140"/>
      <c r="G47" s="140"/>
      <c r="H47" s="141"/>
    </row>
    <row r="48" spans="2:8" ht="5.25" customHeight="1" x14ac:dyDescent="0.35">
      <c r="C48" s="35"/>
      <c r="H48" s="34"/>
    </row>
    <row r="49" spans="2:8" ht="25.4" customHeight="1" thickBot="1" x14ac:dyDescent="0.4">
      <c r="B49" s="33"/>
      <c r="C49" s="108" t="s">
        <v>108</v>
      </c>
      <c r="D49" s="109" t="s">
        <v>107</v>
      </c>
      <c r="E49" s="109" t="s">
        <v>106</v>
      </c>
      <c r="F49" s="110" t="s">
        <v>105</v>
      </c>
      <c r="G49" s="109" t="s">
        <v>96</v>
      </c>
      <c r="H49" s="111" t="s">
        <v>104</v>
      </c>
    </row>
    <row r="50" spans="2:8" ht="20" customHeight="1" thickBot="1" x14ac:dyDescent="0.4">
      <c r="C50" s="28">
        <v>0</v>
      </c>
      <c r="D50" s="27">
        <v>0</v>
      </c>
      <c r="E50" s="27">
        <v>0</v>
      </c>
      <c r="F50" s="27">
        <v>0</v>
      </c>
      <c r="G50" s="27">
        <v>-150</v>
      </c>
      <c r="H50" s="26">
        <v>-150</v>
      </c>
    </row>
    <row r="51" spans="2:8" ht="12.5" customHeight="1" x14ac:dyDescent="0.35"/>
    <row r="52" spans="2:8" ht="12.5" customHeight="1" x14ac:dyDescent="0.35"/>
  </sheetData>
  <mergeCells count="22">
    <mergeCell ref="D47:H47"/>
    <mergeCell ref="C43:H43"/>
    <mergeCell ref="D37:H37"/>
    <mergeCell ref="C38:E38"/>
    <mergeCell ref="F38:H38"/>
    <mergeCell ref="D45:H45"/>
    <mergeCell ref="D46:H46"/>
    <mergeCell ref="C30:E30"/>
    <mergeCell ref="F30:H30"/>
    <mergeCell ref="D35:H35"/>
    <mergeCell ref="D36:H36"/>
    <mergeCell ref="D17:H17"/>
    <mergeCell ref="D18:H18"/>
    <mergeCell ref="C25:H25"/>
    <mergeCell ref="D27:H27"/>
    <mergeCell ref="D28:H28"/>
    <mergeCell ref="D29:H29"/>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B6DA8-4D2B-4693-A122-3B6E31044915}">
  <sheetPr codeName="Sheet12">
    <pageSetUpPr fitToPage="1"/>
  </sheetPr>
  <dimension ref="B2:H68"/>
  <sheetViews>
    <sheetView showGridLines="0" showRowColHeaders="0" topLeftCell="B1" zoomScale="80" zoomScaleNormal="80" workbookViewId="0">
      <pane ySplit="5" topLeftCell="A21" activePane="bottomLeft" state="frozen"/>
      <selection activeCell="D9" sqref="D9:F9"/>
      <selection pane="bottomLeft" activeCell="Q42" sqref="Q42"/>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336</v>
      </c>
      <c r="E2" s="154"/>
      <c r="F2" s="58"/>
    </row>
    <row r="3" spans="3:8" ht="4.5" customHeight="1" x14ac:dyDescent="0.35">
      <c r="C3" s="62"/>
      <c r="D3" s="154"/>
      <c r="E3" s="154"/>
      <c r="F3" s="61"/>
    </row>
    <row r="4" spans="3:8" ht="13" customHeight="1" x14ac:dyDescent="0.35">
      <c r="C4" s="60" t="s">
        <v>169</v>
      </c>
      <c r="D4" s="59" t="s">
        <v>347</v>
      </c>
      <c r="E4" s="59"/>
      <c r="F4" s="58"/>
    </row>
    <row r="5" spans="3:8" ht="12.5" customHeight="1" x14ac:dyDescent="0.35"/>
    <row r="6" spans="3:8" ht="144.75" customHeight="1" x14ac:dyDescent="0.35">
      <c r="C6" s="57" t="s">
        <v>167</v>
      </c>
      <c r="D6" s="155" t="s">
        <v>346</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606</v>
      </c>
      <c r="E9" s="10">
        <v>-27</v>
      </c>
      <c r="F9" s="50">
        <v>579</v>
      </c>
      <c r="H9" s="49">
        <v>10.530000000000001</v>
      </c>
    </row>
    <row r="10" spans="3:8" ht="7.5" customHeight="1" x14ac:dyDescent="0.35">
      <c r="C10" s="48"/>
      <c r="F10" s="47"/>
      <c r="H10" s="46"/>
    </row>
    <row r="11" spans="3:8" ht="12.75" customHeight="1" thickBot="1" x14ac:dyDescent="0.4">
      <c r="C11" s="45" t="s">
        <v>163</v>
      </c>
      <c r="D11" s="44"/>
      <c r="E11" s="42"/>
      <c r="F11" s="43">
        <v>-40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345</v>
      </c>
      <c r="E17" s="140"/>
      <c r="F17" s="140"/>
      <c r="G17" s="140"/>
      <c r="H17" s="141"/>
    </row>
    <row r="18" spans="2:8" ht="20" customHeight="1" thickBot="1" x14ac:dyDescent="0.4">
      <c r="C18" s="36" t="s">
        <v>110</v>
      </c>
      <c r="D18" s="139" t="s">
        <v>344</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6.53</v>
      </c>
      <c r="D21" s="27">
        <v>194.7</v>
      </c>
      <c r="E21" s="27">
        <v>0</v>
      </c>
      <c r="F21" s="27">
        <v>194.7</v>
      </c>
      <c r="G21" s="27">
        <v>0</v>
      </c>
      <c r="H21" s="26">
        <v>194.7</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343</v>
      </c>
      <c r="E24" s="140"/>
      <c r="F24" s="140"/>
      <c r="G24" s="140"/>
      <c r="H24" s="141"/>
    </row>
    <row r="25" spans="2:8" ht="20" customHeight="1" thickBot="1" x14ac:dyDescent="0.4">
      <c r="C25" s="36" t="s">
        <v>110</v>
      </c>
      <c r="D25" s="139" t="s">
        <v>342</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4</v>
      </c>
      <c r="D28" s="27">
        <v>411.3</v>
      </c>
      <c r="E28" s="27">
        <v>0</v>
      </c>
      <c r="F28" s="27">
        <v>411.3</v>
      </c>
      <c r="G28" s="27">
        <v>-27</v>
      </c>
      <c r="H28" s="26">
        <v>384.3</v>
      </c>
    </row>
    <row r="29" spans="2:8" ht="12.5" customHeight="1" x14ac:dyDescent="0.35"/>
    <row r="30" spans="2:8" ht="12.5" customHeight="1" x14ac:dyDescent="0.35"/>
    <row r="31" spans="2:8" ht="8.25" customHeight="1" x14ac:dyDescent="0.35"/>
    <row r="32" spans="2:8" ht="18" customHeight="1" x14ac:dyDescent="0.4">
      <c r="C32" s="153" t="s">
        <v>148</v>
      </c>
      <c r="D32" s="153"/>
      <c r="E32" s="153"/>
      <c r="F32" s="153"/>
      <c r="G32" s="153"/>
      <c r="H32" s="153"/>
    </row>
    <row r="33" spans="2:8" ht="18.75" customHeight="1" thickBot="1" x14ac:dyDescent="0.4"/>
    <row r="34" spans="2:8" ht="20" customHeight="1" thickBot="1" x14ac:dyDescent="0.4">
      <c r="C34" s="99" t="s">
        <v>113</v>
      </c>
      <c r="D34" s="142" t="s">
        <v>147</v>
      </c>
      <c r="E34" s="143"/>
      <c r="F34" s="144"/>
      <c r="G34" s="144"/>
      <c r="H34" s="145"/>
    </row>
    <row r="35" spans="2:8" ht="20" customHeight="1" thickBot="1" x14ac:dyDescent="0.4">
      <c r="C35" s="100" t="s">
        <v>111</v>
      </c>
      <c r="D35" s="139" t="s">
        <v>139</v>
      </c>
      <c r="E35" s="140"/>
      <c r="F35" s="140"/>
      <c r="G35" s="140"/>
      <c r="H35" s="141"/>
    </row>
    <row r="36" spans="2:8" ht="20" customHeight="1" thickBot="1" x14ac:dyDescent="0.4">
      <c r="C36" s="100" t="s">
        <v>110</v>
      </c>
      <c r="D36" s="139" t="s">
        <v>203</v>
      </c>
      <c r="E36" s="140"/>
      <c r="F36" s="140"/>
      <c r="G36" s="140"/>
      <c r="H36" s="141"/>
    </row>
    <row r="37" spans="2:8" ht="12.5" customHeight="1" x14ac:dyDescent="0.35">
      <c r="C37" s="146"/>
      <c r="D37" s="147"/>
      <c r="E37" s="147"/>
      <c r="F37" s="148"/>
      <c r="G37" s="148"/>
      <c r="H37" s="149"/>
    </row>
    <row r="38" spans="2:8" ht="5.25" customHeight="1" x14ac:dyDescent="0.35">
      <c r="C38" s="35"/>
      <c r="H38" s="34"/>
    </row>
    <row r="39" spans="2:8" ht="25.4" customHeight="1" thickBot="1" x14ac:dyDescent="0.4">
      <c r="B39" s="33"/>
      <c r="C39" s="101" t="s">
        <v>108</v>
      </c>
      <c r="D39" s="102" t="s">
        <v>107</v>
      </c>
      <c r="E39" s="102" t="s">
        <v>106</v>
      </c>
      <c r="F39" s="103" t="s">
        <v>105</v>
      </c>
      <c r="G39" s="102" t="s">
        <v>96</v>
      </c>
      <c r="H39" s="104" t="s">
        <v>104</v>
      </c>
    </row>
    <row r="40" spans="2:8" ht="20" customHeight="1" thickBot="1" x14ac:dyDescent="0.4">
      <c r="C40" s="28">
        <v>0</v>
      </c>
      <c r="D40" s="39">
        <v>25</v>
      </c>
      <c r="E40" s="39">
        <v>0</v>
      </c>
      <c r="F40" s="39">
        <v>25</v>
      </c>
      <c r="G40" s="39">
        <v>0</v>
      </c>
      <c r="H40" s="38">
        <v>25</v>
      </c>
    </row>
    <row r="41" spans="2:8" ht="13" customHeight="1" thickBot="1" x14ac:dyDescent="0.4"/>
    <row r="42" spans="2:8" ht="20" customHeight="1" thickBot="1" x14ac:dyDescent="0.4">
      <c r="C42" s="99" t="s">
        <v>113</v>
      </c>
      <c r="D42" s="142" t="s">
        <v>146</v>
      </c>
      <c r="E42" s="143"/>
      <c r="F42" s="144"/>
      <c r="G42" s="144"/>
      <c r="H42" s="145"/>
    </row>
    <row r="43" spans="2:8" ht="20" customHeight="1" thickBot="1" x14ac:dyDescent="0.4">
      <c r="C43" s="100" t="s">
        <v>111</v>
      </c>
      <c r="D43" s="139" t="s">
        <v>136</v>
      </c>
      <c r="E43" s="140"/>
      <c r="F43" s="140"/>
      <c r="G43" s="140"/>
      <c r="H43" s="141"/>
    </row>
    <row r="44" spans="2:8" ht="20" customHeight="1" thickBot="1" x14ac:dyDescent="0.4">
      <c r="C44" s="100" t="s">
        <v>110</v>
      </c>
      <c r="D44" s="139" t="s">
        <v>341</v>
      </c>
      <c r="E44" s="140"/>
      <c r="F44" s="140"/>
      <c r="G44" s="140"/>
      <c r="H44" s="141"/>
    </row>
    <row r="45" spans="2:8" ht="12.5" customHeight="1" x14ac:dyDescent="0.35">
      <c r="C45" s="146"/>
      <c r="D45" s="147"/>
      <c r="E45" s="147"/>
      <c r="F45" s="148"/>
      <c r="G45" s="148"/>
      <c r="H45" s="149"/>
    </row>
    <row r="46" spans="2:8" ht="5.25" customHeight="1" x14ac:dyDescent="0.35">
      <c r="C46" s="35"/>
      <c r="H46" s="34"/>
    </row>
    <row r="47" spans="2:8" ht="25.4" customHeight="1" x14ac:dyDescent="0.35">
      <c r="B47" s="33"/>
      <c r="C47" s="101" t="s">
        <v>108</v>
      </c>
      <c r="D47" s="102" t="s">
        <v>107</v>
      </c>
      <c r="E47" s="102" t="s">
        <v>106</v>
      </c>
      <c r="F47" s="103" t="s">
        <v>105</v>
      </c>
      <c r="G47" s="102" t="s">
        <v>96</v>
      </c>
      <c r="H47" s="104" t="s">
        <v>104</v>
      </c>
    </row>
    <row r="48" spans="2:8" ht="20" customHeight="1" thickBot="1" x14ac:dyDescent="0.4">
      <c r="C48" s="40"/>
      <c r="D48" s="39">
        <v>15</v>
      </c>
      <c r="E48" s="39">
        <v>0</v>
      </c>
      <c r="F48" s="39">
        <v>15</v>
      </c>
      <c r="G48" s="39">
        <v>0</v>
      </c>
      <c r="H48" s="38">
        <v>15</v>
      </c>
    </row>
    <row r="49" spans="2:8" ht="13" customHeight="1" thickBot="1" x14ac:dyDescent="0.4"/>
    <row r="50" spans="2:8" ht="18.5" customHeight="1" thickBot="1" x14ac:dyDescent="0.45">
      <c r="C50" s="150" t="s">
        <v>134</v>
      </c>
      <c r="D50" s="151"/>
      <c r="E50" s="151"/>
      <c r="F50" s="151"/>
      <c r="G50" s="151"/>
      <c r="H50" s="152"/>
    </row>
    <row r="51" spans="2:8" ht="19.5" customHeight="1" thickBot="1" x14ac:dyDescent="0.4"/>
    <row r="52" spans="2:8" ht="20" customHeight="1" thickBot="1" x14ac:dyDescent="0.4">
      <c r="C52" s="106" t="s">
        <v>113</v>
      </c>
      <c r="D52" s="142" t="s">
        <v>133</v>
      </c>
      <c r="E52" s="143"/>
      <c r="F52" s="144"/>
      <c r="G52" s="144"/>
      <c r="H52" s="145"/>
    </row>
    <row r="53" spans="2:8" ht="20" customHeight="1" thickBot="1" x14ac:dyDescent="0.4">
      <c r="C53" s="107" t="s">
        <v>111</v>
      </c>
      <c r="D53" s="139" t="s">
        <v>340</v>
      </c>
      <c r="E53" s="140"/>
      <c r="F53" s="140"/>
      <c r="G53" s="140"/>
      <c r="H53" s="141"/>
    </row>
    <row r="54" spans="2:8" ht="20" customHeight="1" thickBot="1" x14ac:dyDescent="0.4">
      <c r="C54" s="107" t="s">
        <v>110</v>
      </c>
      <c r="D54" s="139" t="s">
        <v>339</v>
      </c>
      <c r="E54" s="140"/>
      <c r="F54" s="140"/>
      <c r="G54" s="140"/>
      <c r="H54" s="141"/>
    </row>
    <row r="55" spans="2:8" ht="5.25" customHeight="1" x14ac:dyDescent="0.35">
      <c r="C55" s="35"/>
      <c r="H55" s="34"/>
    </row>
    <row r="56" spans="2:8" ht="25.4" customHeight="1" thickBot="1" x14ac:dyDescent="0.4">
      <c r="B56" s="33"/>
      <c r="C56" s="108" t="s">
        <v>108</v>
      </c>
      <c r="D56" s="109" t="s">
        <v>107</v>
      </c>
      <c r="E56" s="109" t="s">
        <v>106</v>
      </c>
      <c r="F56" s="110" t="s">
        <v>105</v>
      </c>
      <c r="G56" s="109" t="s">
        <v>96</v>
      </c>
      <c r="H56" s="111" t="s">
        <v>104</v>
      </c>
    </row>
    <row r="57" spans="2:8" ht="20" customHeight="1" thickBot="1" x14ac:dyDescent="0.4">
      <c r="C57" s="28">
        <v>0</v>
      </c>
      <c r="D57" s="27">
        <v>-25</v>
      </c>
      <c r="E57" s="27">
        <v>0</v>
      </c>
      <c r="F57" s="27">
        <v>-25</v>
      </c>
      <c r="G57" s="27">
        <v>0</v>
      </c>
      <c r="H57" s="26">
        <v>-25</v>
      </c>
    </row>
    <row r="58" spans="2:8" ht="13" customHeight="1" thickBot="1" x14ac:dyDescent="0.4"/>
    <row r="59" spans="2:8" ht="20" customHeight="1" thickBot="1" x14ac:dyDescent="0.4">
      <c r="C59" s="106" t="s">
        <v>113</v>
      </c>
      <c r="D59" s="142" t="s">
        <v>131</v>
      </c>
      <c r="E59" s="143"/>
      <c r="F59" s="144"/>
      <c r="G59" s="144"/>
      <c r="H59" s="145"/>
    </row>
    <row r="60" spans="2:8" ht="20" customHeight="1" thickBot="1" x14ac:dyDescent="0.4">
      <c r="C60" s="107" t="s">
        <v>111</v>
      </c>
      <c r="D60" s="139" t="s">
        <v>338</v>
      </c>
      <c r="E60" s="140"/>
      <c r="F60" s="140"/>
      <c r="G60" s="140"/>
      <c r="H60" s="141"/>
    </row>
    <row r="61" spans="2:8" ht="20" customHeight="1" thickBot="1" x14ac:dyDescent="0.4">
      <c r="C61" s="107" t="s">
        <v>110</v>
      </c>
      <c r="D61" s="139" t="s">
        <v>337</v>
      </c>
      <c r="E61" s="140"/>
      <c r="F61" s="140"/>
      <c r="G61" s="140"/>
      <c r="H61" s="141"/>
    </row>
    <row r="62" spans="2:8" ht="5.25" customHeight="1" x14ac:dyDescent="0.35">
      <c r="C62" s="35"/>
      <c r="H62" s="34"/>
    </row>
    <row r="63" spans="2:8" ht="25.4" customHeight="1" thickBot="1" x14ac:dyDescent="0.4">
      <c r="B63" s="33"/>
      <c r="C63" s="108" t="s">
        <v>108</v>
      </c>
      <c r="D63" s="109" t="s">
        <v>107</v>
      </c>
      <c r="E63" s="109" t="s">
        <v>106</v>
      </c>
      <c r="F63" s="110" t="s">
        <v>105</v>
      </c>
      <c r="G63" s="109" t="s">
        <v>96</v>
      </c>
      <c r="H63" s="111" t="s">
        <v>104</v>
      </c>
    </row>
    <row r="64" spans="2:8" ht="20" customHeight="1" thickBot="1" x14ac:dyDescent="0.4">
      <c r="C64" s="28">
        <v>0</v>
      </c>
      <c r="D64" s="27">
        <v>-15</v>
      </c>
      <c r="E64" s="27">
        <v>0</v>
      </c>
      <c r="F64" s="27">
        <v>-15</v>
      </c>
      <c r="G64" s="27">
        <v>0</v>
      </c>
      <c r="H64" s="26">
        <v>-15</v>
      </c>
    </row>
    <row r="65" spans="3:8" ht="12.5" customHeight="1" x14ac:dyDescent="0.35"/>
    <row r="66" spans="3:8" ht="12.5" customHeight="1" x14ac:dyDescent="0.35">
      <c r="C66" s="25"/>
      <c r="D66" s="25"/>
      <c r="E66" s="25"/>
      <c r="F66" s="25"/>
      <c r="G66" s="25"/>
      <c r="H66" s="25"/>
    </row>
    <row r="67" spans="3:8" ht="12.5" customHeight="1" x14ac:dyDescent="0.35"/>
    <row r="68" spans="3:8" ht="12.5" customHeight="1" x14ac:dyDescent="0.35"/>
  </sheetData>
  <mergeCells count="28">
    <mergeCell ref="D60:H60"/>
    <mergeCell ref="D61:H61"/>
    <mergeCell ref="C50:H50"/>
    <mergeCell ref="D52:H52"/>
    <mergeCell ref="D53:H53"/>
    <mergeCell ref="D54:H54"/>
    <mergeCell ref="D59:H59"/>
    <mergeCell ref="D42:H42"/>
    <mergeCell ref="D43:H43"/>
    <mergeCell ref="D44:H44"/>
    <mergeCell ref="C45:E45"/>
    <mergeCell ref="F45:H45"/>
    <mergeCell ref="D34:H34"/>
    <mergeCell ref="D35:H35"/>
    <mergeCell ref="D36:H36"/>
    <mergeCell ref="C37:E37"/>
    <mergeCell ref="D17:H17"/>
    <mergeCell ref="D18:H18"/>
    <mergeCell ref="D23:H23"/>
    <mergeCell ref="D24:H24"/>
    <mergeCell ref="D25:H25"/>
    <mergeCell ref="C32:H32"/>
    <mergeCell ref="F37:H3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40421-1810-440F-B6B7-A3430FD97233}">
  <sheetPr codeName="Sheet13">
    <pageSetUpPr fitToPage="1"/>
  </sheetPr>
  <dimension ref="B2:H89"/>
  <sheetViews>
    <sheetView showGridLines="0" showRowColHeaders="0" zoomScale="80" zoomScaleNormal="80" workbookViewId="0">
      <pane ySplit="5" topLeftCell="A37" activePane="bottomLeft" state="frozen"/>
      <selection activeCell="D9" sqref="D9:F9"/>
      <selection pane="bottomLeft" activeCell="P77" sqref="P77"/>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336</v>
      </c>
      <c r="E2" s="154"/>
      <c r="F2" s="58"/>
    </row>
    <row r="3" spans="3:8" ht="4.5" customHeight="1" x14ac:dyDescent="0.35">
      <c r="C3" s="62"/>
      <c r="D3" s="154"/>
      <c r="E3" s="154"/>
      <c r="F3" s="61"/>
    </row>
    <row r="4" spans="3:8" ht="13" customHeight="1" x14ac:dyDescent="0.35">
      <c r="C4" s="60" t="s">
        <v>169</v>
      </c>
      <c r="D4" s="85" t="s">
        <v>360</v>
      </c>
      <c r="E4" s="85"/>
      <c r="F4" s="58"/>
    </row>
    <row r="5" spans="3:8" ht="12.5" customHeight="1" x14ac:dyDescent="0.35"/>
    <row r="6" spans="3:8" ht="144.75" customHeight="1" x14ac:dyDescent="0.35">
      <c r="C6" s="57" t="s">
        <v>167</v>
      </c>
      <c r="D6" s="155" t="s">
        <v>359</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4094.8</v>
      </c>
      <c r="E9" s="10">
        <v>-2450.9</v>
      </c>
      <c r="F9" s="50">
        <v>1643.9</v>
      </c>
      <c r="H9" s="49">
        <v>100.68</v>
      </c>
    </row>
    <row r="10" spans="3:8" ht="7.5" customHeight="1" x14ac:dyDescent="0.35">
      <c r="C10" s="48"/>
      <c r="F10" s="47"/>
      <c r="H10" s="46"/>
    </row>
    <row r="11" spans="3:8" ht="12.75" customHeight="1" thickBot="1" x14ac:dyDescent="0.4">
      <c r="C11" s="45" t="s">
        <v>163</v>
      </c>
      <c r="D11" s="44"/>
      <c r="E11" s="42"/>
      <c r="F11" s="43">
        <v>-84</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358</v>
      </c>
      <c r="E17" s="140"/>
      <c r="F17" s="140"/>
      <c r="G17" s="140"/>
      <c r="H17" s="141"/>
    </row>
    <row r="18" spans="2:8" ht="60" customHeight="1" thickBot="1" x14ac:dyDescent="0.4">
      <c r="C18" s="36" t="s">
        <v>110</v>
      </c>
      <c r="D18" s="139" t="s">
        <v>357</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4</v>
      </c>
      <c r="D21" s="27">
        <v>37</v>
      </c>
      <c r="E21" s="27">
        <v>30</v>
      </c>
      <c r="F21" s="27">
        <v>67</v>
      </c>
      <c r="G21" s="27">
        <v>0</v>
      </c>
      <c r="H21" s="26">
        <v>67</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356</v>
      </c>
      <c r="E24" s="140"/>
      <c r="F24" s="140"/>
      <c r="G24" s="140"/>
      <c r="H24" s="141"/>
    </row>
    <row r="25" spans="2:8" ht="20" customHeight="1" thickBot="1" x14ac:dyDescent="0.4">
      <c r="C25" s="36" t="s">
        <v>110</v>
      </c>
      <c r="D25" s="139" t="s">
        <v>355</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8.1999999999999993</v>
      </c>
      <c r="D28" s="27">
        <v>19.100000000000001</v>
      </c>
      <c r="E28" s="27">
        <v>10.9</v>
      </c>
      <c r="F28" s="27">
        <v>30</v>
      </c>
      <c r="G28" s="27">
        <v>-20</v>
      </c>
      <c r="H28" s="26">
        <v>10</v>
      </c>
    </row>
    <row r="29" spans="2:8" ht="13" customHeight="1" thickBot="1" x14ac:dyDescent="0.4"/>
    <row r="30" spans="2:8" ht="20" customHeight="1" thickBot="1" x14ac:dyDescent="0.4">
      <c r="C30" s="37" t="s">
        <v>113</v>
      </c>
      <c r="D30" s="142" t="s">
        <v>154</v>
      </c>
      <c r="E30" s="144"/>
      <c r="F30" s="144"/>
      <c r="G30" s="144"/>
      <c r="H30" s="145"/>
    </row>
    <row r="31" spans="2:8" ht="20" customHeight="1" thickBot="1" x14ac:dyDescent="0.4">
      <c r="C31" s="36" t="s">
        <v>111</v>
      </c>
      <c r="D31" s="139" t="s">
        <v>354</v>
      </c>
      <c r="E31" s="140"/>
      <c r="F31" s="140"/>
      <c r="G31" s="140"/>
      <c r="H31" s="141"/>
    </row>
    <row r="32" spans="2:8" ht="40" customHeight="1" thickBot="1" x14ac:dyDescent="0.4">
      <c r="C32" s="36" t="s">
        <v>110</v>
      </c>
      <c r="D32" s="139" t="s">
        <v>353</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36.22</v>
      </c>
      <c r="D35" s="27">
        <v>1250.7</v>
      </c>
      <c r="E35" s="27">
        <v>149.1</v>
      </c>
      <c r="F35" s="27">
        <v>1399.8</v>
      </c>
      <c r="G35" s="27">
        <v>-620.4</v>
      </c>
      <c r="H35" s="26">
        <v>779.4</v>
      </c>
    </row>
    <row r="36" spans="2:8" ht="13" customHeight="1" thickBot="1" x14ac:dyDescent="0.4"/>
    <row r="37" spans="2:8" ht="20" customHeight="1" thickBot="1" x14ac:dyDescent="0.4">
      <c r="C37" s="37" t="s">
        <v>113</v>
      </c>
      <c r="D37" s="142" t="s">
        <v>296</v>
      </c>
      <c r="E37" s="144"/>
      <c r="F37" s="144"/>
      <c r="G37" s="144"/>
      <c r="H37" s="145"/>
    </row>
    <row r="38" spans="2:8" ht="20" customHeight="1" thickBot="1" x14ac:dyDescent="0.4">
      <c r="C38" s="36" t="s">
        <v>111</v>
      </c>
      <c r="D38" s="139" t="s">
        <v>352</v>
      </c>
      <c r="E38" s="140"/>
      <c r="F38" s="140"/>
      <c r="G38" s="140"/>
      <c r="H38" s="141"/>
    </row>
    <row r="39" spans="2:8" ht="40" customHeight="1" thickBot="1" x14ac:dyDescent="0.4">
      <c r="C39" s="36" t="s">
        <v>110</v>
      </c>
      <c r="D39" s="139" t="s">
        <v>351</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52.26</v>
      </c>
      <c r="D42" s="27">
        <v>1972.1</v>
      </c>
      <c r="E42" s="27">
        <v>625.9</v>
      </c>
      <c r="F42" s="27">
        <v>2598</v>
      </c>
      <c r="G42" s="27">
        <v>-1810.5</v>
      </c>
      <c r="H42" s="26">
        <v>787.5</v>
      </c>
    </row>
    <row r="43" spans="2:8" ht="12.5" customHeight="1" x14ac:dyDescent="0.35"/>
    <row r="44" spans="2:8" ht="12.5" customHeight="1" x14ac:dyDescent="0.35"/>
    <row r="45" spans="2:8" ht="8.25" customHeight="1" x14ac:dyDescent="0.35"/>
    <row r="46" spans="2:8" ht="18" customHeight="1" x14ac:dyDescent="0.4">
      <c r="C46" s="153" t="s">
        <v>148</v>
      </c>
      <c r="D46" s="153"/>
      <c r="E46" s="153"/>
      <c r="F46" s="153"/>
      <c r="G46" s="153"/>
      <c r="H46" s="153"/>
    </row>
    <row r="47" spans="2:8" ht="18.75" customHeight="1" thickBot="1" x14ac:dyDescent="0.4"/>
    <row r="48" spans="2:8" ht="20" customHeight="1" thickBot="1" x14ac:dyDescent="0.4">
      <c r="C48" s="99" t="s">
        <v>113</v>
      </c>
      <c r="D48" s="142" t="s">
        <v>147</v>
      </c>
      <c r="E48" s="143"/>
      <c r="F48" s="144"/>
      <c r="G48" s="144"/>
      <c r="H48" s="145"/>
    </row>
    <row r="49" spans="2:8" ht="20" customHeight="1" thickBot="1" x14ac:dyDescent="0.4">
      <c r="C49" s="100" t="s">
        <v>111</v>
      </c>
      <c r="D49" s="139" t="s">
        <v>139</v>
      </c>
      <c r="E49" s="140"/>
      <c r="F49" s="140"/>
      <c r="G49" s="140"/>
      <c r="H49" s="141"/>
    </row>
    <row r="50" spans="2:8" ht="20" customHeight="1" thickBot="1" x14ac:dyDescent="0.4">
      <c r="C50" s="100" t="s">
        <v>110</v>
      </c>
      <c r="D50" s="139" t="s">
        <v>244</v>
      </c>
      <c r="E50" s="140"/>
      <c r="F50" s="140"/>
      <c r="G50" s="140"/>
      <c r="H50" s="141"/>
    </row>
    <row r="51" spans="2:8" ht="12.5" customHeight="1" x14ac:dyDescent="0.35">
      <c r="C51" s="146"/>
      <c r="D51" s="147"/>
      <c r="E51" s="147"/>
      <c r="F51" s="148"/>
      <c r="G51" s="148"/>
      <c r="H51" s="149"/>
    </row>
    <row r="52" spans="2:8" ht="5.25" customHeight="1" x14ac:dyDescent="0.35">
      <c r="C52" s="35"/>
      <c r="H52" s="34"/>
    </row>
    <row r="53" spans="2:8" ht="25.4" customHeight="1" thickBot="1" x14ac:dyDescent="0.4">
      <c r="B53" s="33"/>
      <c r="C53" s="101" t="s">
        <v>108</v>
      </c>
      <c r="D53" s="102" t="s">
        <v>107</v>
      </c>
      <c r="E53" s="102" t="s">
        <v>106</v>
      </c>
      <c r="F53" s="103" t="s">
        <v>105</v>
      </c>
      <c r="G53" s="102" t="s">
        <v>96</v>
      </c>
      <c r="H53" s="104" t="s">
        <v>104</v>
      </c>
    </row>
    <row r="54" spans="2:8" ht="20" customHeight="1" thickBot="1" x14ac:dyDescent="0.4">
      <c r="C54" s="28">
        <v>0</v>
      </c>
      <c r="D54" s="39">
        <v>58</v>
      </c>
      <c r="E54" s="39">
        <v>0</v>
      </c>
      <c r="F54" s="39">
        <v>58</v>
      </c>
      <c r="G54" s="39">
        <v>0</v>
      </c>
      <c r="H54" s="38">
        <v>58</v>
      </c>
    </row>
    <row r="55" spans="2:8" ht="13" customHeight="1" thickBot="1" x14ac:dyDescent="0.4"/>
    <row r="56" spans="2:8" ht="20" customHeight="1" thickBot="1" x14ac:dyDescent="0.4">
      <c r="C56" s="99" t="s">
        <v>113</v>
      </c>
      <c r="D56" s="142" t="s">
        <v>146</v>
      </c>
      <c r="E56" s="143"/>
      <c r="F56" s="144"/>
      <c r="G56" s="144"/>
      <c r="H56" s="145"/>
    </row>
    <row r="57" spans="2:8" ht="20" customHeight="1" thickBot="1" x14ac:dyDescent="0.4">
      <c r="C57" s="100" t="s">
        <v>111</v>
      </c>
      <c r="D57" s="139" t="s">
        <v>136</v>
      </c>
      <c r="E57" s="140"/>
      <c r="F57" s="140"/>
      <c r="G57" s="140"/>
      <c r="H57" s="141"/>
    </row>
    <row r="58" spans="2:8" ht="20" customHeight="1" thickBot="1" x14ac:dyDescent="0.4">
      <c r="C58" s="100" t="s">
        <v>110</v>
      </c>
      <c r="D58" s="139" t="s">
        <v>350</v>
      </c>
      <c r="E58" s="140"/>
      <c r="F58" s="140"/>
      <c r="G58" s="140"/>
      <c r="H58" s="141"/>
    </row>
    <row r="59" spans="2:8" ht="12.5" customHeight="1" x14ac:dyDescent="0.35">
      <c r="C59" s="146"/>
      <c r="D59" s="147"/>
      <c r="E59" s="147"/>
      <c r="F59" s="148"/>
      <c r="G59" s="148"/>
      <c r="H59" s="149"/>
    </row>
    <row r="60" spans="2:8" ht="5.25" customHeight="1" x14ac:dyDescent="0.35">
      <c r="C60" s="35"/>
      <c r="H60" s="34"/>
    </row>
    <row r="61" spans="2:8" ht="25.4" customHeight="1" x14ac:dyDescent="0.35">
      <c r="B61" s="33"/>
      <c r="C61" s="101" t="s">
        <v>108</v>
      </c>
      <c r="D61" s="102" t="s">
        <v>107</v>
      </c>
      <c r="E61" s="102" t="s">
        <v>106</v>
      </c>
      <c r="F61" s="103" t="s">
        <v>105</v>
      </c>
      <c r="G61" s="102" t="s">
        <v>96</v>
      </c>
      <c r="H61" s="104" t="s">
        <v>104</v>
      </c>
    </row>
    <row r="62" spans="2:8" ht="20" customHeight="1" thickBot="1" x14ac:dyDescent="0.4">
      <c r="C62" s="40"/>
      <c r="D62" s="39">
        <v>150</v>
      </c>
      <c r="E62" s="39">
        <v>70</v>
      </c>
      <c r="F62" s="39">
        <v>220</v>
      </c>
      <c r="G62" s="39">
        <v>0</v>
      </c>
      <c r="H62" s="38">
        <v>220</v>
      </c>
    </row>
    <row r="63" spans="2:8" ht="13" customHeight="1" thickBot="1" x14ac:dyDescent="0.4"/>
    <row r="64" spans="2:8" ht="20" customHeight="1" thickBot="1" x14ac:dyDescent="0.4">
      <c r="C64" s="99" t="s">
        <v>113</v>
      </c>
      <c r="D64" s="142" t="s">
        <v>144</v>
      </c>
      <c r="E64" s="143"/>
      <c r="F64" s="144"/>
      <c r="G64" s="144"/>
      <c r="H64" s="145"/>
    </row>
    <row r="65" spans="2:8" ht="20" customHeight="1" thickBot="1" x14ac:dyDescent="0.4">
      <c r="C65" s="100" t="s">
        <v>111</v>
      </c>
      <c r="D65" s="139" t="s">
        <v>136</v>
      </c>
      <c r="E65" s="140"/>
      <c r="F65" s="140"/>
      <c r="G65" s="140"/>
      <c r="H65" s="141"/>
    </row>
    <row r="66" spans="2:8" ht="20" customHeight="1" thickBot="1" x14ac:dyDescent="0.4">
      <c r="C66" s="100" t="s">
        <v>110</v>
      </c>
      <c r="D66" s="139" t="s">
        <v>341</v>
      </c>
      <c r="E66" s="140"/>
      <c r="F66" s="140"/>
      <c r="G66" s="140"/>
      <c r="H66" s="141"/>
    </row>
    <row r="67" spans="2:8" ht="12.5" customHeight="1" x14ac:dyDescent="0.35">
      <c r="C67" s="146"/>
      <c r="D67" s="147"/>
      <c r="E67" s="147"/>
      <c r="F67" s="148"/>
      <c r="G67" s="148"/>
      <c r="H67" s="149"/>
    </row>
    <row r="68" spans="2:8" ht="5.25" customHeight="1" x14ac:dyDescent="0.35">
      <c r="C68" s="35"/>
      <c r="H68" s="34"/>
    </row>
    <row r="69" spans="2:8" ht="25.4" customHeight="1" thickBot="1" x14ac:dyDescent="0.4">
      <c r="B69" s="33"/>
      <c r="C69" s="101" t="s">
        <v>108</v>
      </c>
      <c r="D69" s="102" t="s">
        <v>107</v>
      </c>
      <c r="E69" s="102" t="s">
        <v>106</v>
      </c>
      <c r="F69" s="103" t="s">
        <v>105</v>
      </c>
      <c r="G69" s="102" t="s">
        <v>96</v>
      </c>
      <c r="H69" s="104" t="s">
        <v>104</v>
      </c>
    </row>
    <row r="70" spans="2:8" ht="20" customHeight="1" thickBot="1" x14ac:dyDescent="0.4">
      <c r="C70" s="28"/>
      <c r="D70" s="39">
        <v>26</v>
      </c>
      <c r="E70" s="39">
        <v>0</v>
      </c>
      <c r="F70" s="39">
        <v>26</v>
      </c>
      <c r="G70" s="39">
        <v>0</v>
      </c>
      <c r="H70" s="38">
        <v>26</v>
      </c>
    </row>
    <row r="71" spans="2:8" ht="13" customHeight="1" thickBot="1" x14ac:dyDescent="0.4"/>
    <row r="72" spans="2:8" ht="18.5" customHeight="1" thickBot="1" x14ac:dyDescent="0.45">
      <c r="C72" s="150" t="s">
        <v>134</v>
      </c>
      <c r="D72" s="151"/>
      <c r="E72" s="151"/>
      <c r="F72" s="151"/>
      <c r="G72" s="151"/>
      <c r="H72" s="152"/>
    </row>
    <row r="73" spans="2:8" ht="19.5" customHeight="1" thickBot="1" x14ac:dyDescent="0.4"/>
    <row r="74" spans="2:8" ht="20" customHeight="1" thickBot="1" x14ac:dyDescent="0.4">
      <c r="C74" s="106" t="s">
        <v>113</v>
      </c>
      <c r="D74" s="142" t="s">
        <v>133</v>
      </c>
      <c r="E74" s="143"/>
      <c r="F74" s="144"/>
      <c r="G74" s="144"/>
      <c r="H74" s="145"/>
    </row>
    <row r="75" spans="2:8" ht="20" customHeight="1" thickBot="1" x14ac:dyDescent="0.4">
      <c r="C75" s="107" t="s">
        <v>111</v>
      </c>
      <c r="D75" s="139" t="s">
        <v>338</v>
      </c>
      <c r="E75" s="140"/>
      <c r="F75" s="140"/>
      <c r="G75" s="140"/>
      <c r="H75" s="141"/>
    </row>
    <row r="76" spans="2:8" ht="20" customHeight="1" thickBot="1" x14ac:dyDescent="0.4">
      <c r="C76" s="107" t="s">
        <v>110</v>
      </c>
      <c r="D76" s="139" t="s">
        <v>349</v>
      </c>
      <c r="E76" s="140"/>
      <c r="F76" s="140"/>
      <c r="G76" s="140"/>
      <c r="H76" s="141"/>
    </row>
    <row r="77" spans="2:8" ht="5.25" customHeight="1" x14ac:dyDescent="0.35">
      <c r="C77" s="35"/>
      <c r="H77" s="34"/>
    </row>
    <row r="78" spans="2:8" ht="25.4" customHeight="1" thickBot="1" x14ac:dyDescent="0.4">
      <c r="B78" s="33"/>
      <c r="C78" s="108" t="s">
        <v>108</v>
      </c>
      <c r="D78" s="109" t="s">
        <v>107</v>
      </c>
      <c r="E78" s="109" t="s">
        <v>106</v>
      </c>
      <c r="F78" s="110" t="s">
        <v>105</v>
      </c>
      <c r="G78" s="109" t="s">
        <v>96</v>
      </c>
      <c r="H78" s="111" t="s">
        <v>104</v>
      </c>
    </row>
    <row r="79" spans="2:8" ht="20" customHeight="1" thickBot="1" x14ac:dyDescent="0.4">
      <c r="C79" s="28">
        <v>0</v>
      </c>
      <c r="D79" s="27">
        <v>-58</v>
      </c>
      <c r="E79" s="27">
        <v>0</v>
      </c>
      <c r="F79" s="27">
        <v>-58</v>
      </c>
      <c r="G79" s="27">
        <v>0</v>
      </c>
      <c r="H79" s="26">
        <v>-58</v>
      </c>
    </row>
    <row r="80" spans="2:8" ht="13" customHeight="1" thickBot="1" x14ac:dyDescent="0.4"/>
    <row r="81" spans="2:8" ht="20" customHeight="1" thickBot="1" x14ac:dyDescent="0.4">
      <c r="C81" s="106" t="s">
        <v>113</v>
      </c>
      <c r="D81" s="142" t="s">
        <v>128</v>
      </c>
      <c r="E81" s="143"/>
      <c r="F81" s="144"/>
      <c r="G81" s="144"/>
      <c r="H81" s="145"/>
    </row>
    <row r="82" spans="2:8" ht="20" customHeight="1" thickBot="1" x14ac:dyDescent="0.4">
      <c r="C82" s="107" t="s">
        <v>111</v>
      </c>
      <c r="D82" s="139" t="s">
        <v>338</v>
      </c>
      <c r="E82" s="140"/>
      <c r="F82" s="140"/>
      <c r="G82" s="140"/>
      <c r="H82" s="141"/>
    </row>
    <row r="83" spans="2:8" ht="20" customHeight="1" thickBot="1" x14ac:dyDescent="0.4">
      <c r="C83" s="107" t="s">
        <v>110</v>
      </c>
      <c r="D83" s="139" t="s">
        <v>348</v>
      </c>
      <c r="E83" s="140"/>
      <c r="F83" s="140"/>
      <c r="G83" s="140"/>
      <c r="H83" s="141"/>
    </row>
    <row r="84" spans="2:8" ht="5.25" customHeight="1" x14ac:dyDescent="0.35">
      <c r="C84" s="35"/>
      <c r="H84" s="34"/>
    </row>
    <row r="85" spans="2:8" ht="25.4" customHeight="1" thickBot="1" x14ac:dyDescent="0.4">
      <c r="B85" s="33"/>
      <c r="C85" s="108" t="s">
        <v>108</v>
      </c>
      <c r="D85" s="109" t="s">
        <v>107</v>
      </c>
      <c r="E85" s="109" t="s">
        <v>106</v>
      </c>
      <c r="F85" s="110" t="s">
        <v>105</v>
      </c>
      <c r="G85" s="109" t="s">
        <v>96</v>
      </c>
      <c r="H85" s="111" t="s">
        <v>104</v>
      </c>
    </row>
    <row r="86" spans="2:8" ht="20" customHeight="1" thickBot="1" x14ac:dyDescent="0.4">
      <c r="C86" s="28">
        <v>0</v>
      </c>
      <c r="D86" s="27">
        <v>-26</v>
      </c>
      <c r="E86" s="27">
        <v>0</v>
      </c>
      <c r="F86" s="27">
        <v>-26</v>
      </c>
      <c r="G86" s="27">
        <v>0</v>
      </c>
      <c r="H86" s="26">
        <v>-26</v>
      </c>
    </row>
    <row r="87" spans="2:8" ht="12.5" customHeight="1" x14ac:dyDescent="0.35"/>
    <row r="88" spans="2:8" ht="12.5" customHeight="1" x14ac:dyDescent="0.35"/>
    <row r="89" spans="2:8" ht="12.5" customHeight="1" x14ac:dyDescent="0.35"/>
  </sheetData>
  <mergeCells count="39">
    <mergeCell ref="D81:H81"/>
    <mergeCell ref="D82:H82"/>
    <mergeCell ref="D83:H83"/>
    <mergeCell ref="D76:H76"/>
    <mergeCell ref="D58:H58"/>
    <mergeCell ref="C59:E59"/>
    <mergeCell ref="F59:H59"/>
    <mergeCell ref="D64:H64"/>
    <mergeCell ref="D65:H65"/>
    <mergeCell ref="D75:H75"/>
    <mergeCell ref="D66:H66"/>
    <mergeCell ref="C67:E67"/>
    <mergeCell ref="F67:H67"/>
    <mergeCell ref="C72:H72"/>
    <mergeCell ref="D74:H74"/>
    <mergeCell ref="D25:H25"/>
    <mergeCell ref="D30:H30"/>
    <mergeCell ref="D57:H57"/>
    <mergeCell ref="D32:H32"/>
    <mergeCell ref="D37:H37"/>
    <mergeCell ref="D38:H38"/>
    <mergeCell ref="D39:H39"/>
    <mergeCell ref="C46:H46"/>
    <mergeCell ref="D48:H48"/>
    <mergeCell ref="D49:H49"/>
    <mergeCell ref="D31:H31"/>
    <mergeCell ref="D50:H50"/>
    <mergeCell ref="C51:E51"/>
    <mergeCell ref="F51:H51"/>
    <mergeCell ref="D56:H56"/>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A4580-425C-48E4-86F1-75A89F31B3BF}">
  <sheetPr codeName="Sheet14">
    <pageSetUpPr fitToPage="1"/>
  </sheetPr>
  <dimension ref="B2:H52"/>
  <sheetViews>
    <sheetView showGridLines="0" showRowColHeaders="0" zoomScale="80" zoomScaleNormal="80" workbookViewId="0">
      <pane ySplit="5" topLeftCell="A35" activePane="bottomLeft" state="frozen"/>
      <selection activeCell="D9" sqref="D9:F9"/>
      <selection pane="bottomLeft" activeCell="G49" sqref="G49"/>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336</v>
      </c>
      <c r="E2" s="154"/>
      <c r="F2" s="58"/>
    </row>
    <row r="3" spans="3:8" ht="4.5" customHeight="1" x14ac:dyDescent="0.35">
      <c r="C3" s="62"/>
      <c r="D3" s="154"/>
      <c r="E3" s="154"/>
      <c r="F3" s="61"/>
    </row>
    <row r="4" spans="3:8" ht="13" customHeight="1" x14ac:dyDescent="0.35">
      <c r="C4" s="60" t="s">
        <v>169</v>
      </c>
      <c r="D4" s="59" t="s">
        <v>365</v>
      </c>
      <c r="E4" s="59"/>
      <c r="F4" s="58"/>
    </row>
    <row r="5" spans="3:8" ht="12.5" customHeight="1" x14ac:dyDescent="0.35"/>
    <row r="6" spans="3:8" ht="144.75" customHeight="1" x14ac:dyDescent="0.35">
      <c r="C6" s="57" t="s">
        <v>167</v>
      </c>
      <c r="D6" s="155" t="s">
        <v>364</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2521</v>
      </c>
      <c r="E9" s="10">
        <v>-1105.2</v>
      </c>
      <c r="F9" s="50">
        <v>1415.499</v>
      </c>
      <c r="H9" s="49">
        <v>48.63</v>
      </c>
    </row>
    <row r="10" spans="3:8" ht="7.5" customHeight="1" x14ac:dyDescent="0.35">
      <c r="C10" s="48"/>
      <c r="F10" s="47"/>
      <c r="H10" s="46"/>
    </row>
    <row r="11" spans="3:8" ht="12.75" customHeight="1" thickBot="1" x14ac:dyDescent="0.4">
      <c r="C11" s="45" t="s">
        <v>163</v>
      </c>
      <c r="D11" s="44"/>
      <c r="E11" s="42"/>
      <c r="F11" s="43">
        <v>-94</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79</v>
      </c>
      <c r="E17" s="140"/>
      <c r="F17" s="140"/>
      <c r="G17" s="140"/>
      <c r="H17" s="141"/>
    </row>
    <row r="18" spans="2:8" ht="60" customHeight="1" thickBot="1" x14ac:dyDescent="0.4">
      <c r="C18" s="36" t="s">
        <v>110</v>
      </c>
      <c r="D18" s="139" t="s">
        <v>363</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47.06</v>
      </c>
      <c r="D21" s="27">
        <v>1991.299</v>
      </c>
      <c r="E21" s="27">
        <v>454</v>
      </c>
      <c r="F21" s="27">
        <v>2445.299</v>
      </c>
      <c r="G21" s="27">
        <v>-1105.2</v>
      </c>
      <c r="H21" s="26">
        <v>1340.0989999999999</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362</v>
      </c>
      <c r="E24" s="140"/>
      <c r="F24" s="140"/>
      <c r="G24" s="140"/>
      <c r="H24" s="141"/>
    </row>
    <row r="25" spans="2:8" ht="92.75" customHeight="1" thickBot="1" x14ac:dyDescent="0.4">
      <c r="C25" s="36" t="s">
        <v>110</v>
      </c>
      <c r="D25" s="139" t="s">
        <v>361</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1.57</v>
      </c>
      <c r="D28" s="27">
        <v>75.400000000000006</v>
      </c>
      <c r="E28" s="27">
        <v>0</v>
      </c>
      <c r="F28" s="27">
        <v>75.400000000000006</v>
      </c>
      <c r="G28" s="27">
        <v>0</v>
      </c>
      <c r="H28" s="26">
        <v>75.400000000000006</v>
      </c>
    </row>
    <row r="29" spans="2:8" ht="12.5" customHeight="1" x14ac:dyDescent="0.35"/>
    <row r="30" spans="2:8" ht="12.5" customHeight="1" x14ac:dyDescent="0.35"/>
    <row r="31" spans="2:8" ht="8.25" customHeight="1" x14ac:dyDescent="0.35"/>
    <row r="32" spans="2:8" ht="18" customHeight="1" x14ac:dyDescent="0.4">
      <c r="C32" s="153" t="s">
        <v>148</v>
      </c>
      <c r="D32" s="153"/>
      <c r="E32" s="153"/>
      <c r="F32" s="153"/>
      <c r="G32" s="153"/>
      <c r="H32" s="153"/>
    </row>
    <row r="33" spans="2:8" ht="18.75" customHeight="1" thickBot="1" x14ac:dyDescent="0.4"/>
    <row r="34" spans="2:8" ht="20" customHeight="1" thickBot="1" x14ac:dyDescent="0.4">
      <c r="C34" s="99" t="s">
        <v>113</v>
      </c>
      <c r="D34" s="142" t="s">
        <v>147</v>
      </c>
      <c r="E34" s="143"/>
      <c r="F34" s="144"/>
      <c r="G34" s="144"/>
      <c r="H34" s="145"/>
    </row>
    <row r="35" spans="2:8" ht="20" customHeight="1" thickBot="1" x14ac:dyDescent="0.4">
      <c r="C35" s="100" t="s">
        <v>111</v>
      </c>
      <c r="D35" s="139" t="s">
        <v>139</v>
      </c>
      <c r="E35" s="140"/>
      <c r="F35" s="140"/>
      <c r="G35" s="140"/>
      <c r="H35" s="141"/>
    </row>
    <row r="36" spans="2:8" ht="20" customHeight="1" thickBot="1" x14ac:dyDescent="0.4">
      <c r="C36" s="100" t="s">
        <v>110</v>
      </c>
      <c r="D36" s="139" t="s">
        <v>244</v>
      </c>
      <c r="E36" s="140"/>
      <c r="F36" s="140"/>
      <c r="G36" s="140"/>
      <c r="H36" s="141"/>
    </row>
    <row r="37" spans="2:8" ht="12.5" customHeight="1" x14ac:dyDescent="0.35">
      <c r="C37" s="146"/>
      <c r="D37" s="147"/>
      <c r="E37" s="147"/>
      <c r="F37" s="148"/>
      <c r="G37" s="148"/>
      <c r="H37" s="149"/>
    </row>
    <row r="38" spans="2:8" ht="5.25" customHeight="1" x14ac:dyDescent="0.35">
      <c r="C38" s="35"/>
      <c r="H38" s="34"/>
    </row>
    <row r="39" spans="2:8" ht="25.4" customHeight="1" thickBot="1" x14ac:dyDescent="0.4">
      <c r="B39" s="33"/>
      <c r="C39" s="101" t="s">
        <v>108</v>
      </c>
      <c r="D39" s="102" t="s">
        <v>107</v>
      </c>
      <c r="E39" s="102" t="s">
        <v>106</v>
      </c>
      <c r="F39" s="103" t="s">
        <v>105</v>
      </c>
      <c r="G39" s="102" t="s">
        <v>96</v>
      </c>
      <c r="H39" s="104" t="s">
        <v>104</v>
      </c>
    </row>
    <row r="40" spans="2:8" ht="20" customHeight="1" thickBot="1" x14ac:dyDescent="0.4">
      <c r="C40" s="28">
        <v>0</v>
      </c>
      <c r="D40" s="39">
        <v>94</v>
      </c>
      <c r="E40" s="39">
        <v>0</v>
      </c>
      <c r="F40" s="39">
        <v>94</v>
      </c>
      <c r="G40" s="39">
        <v>0</v>
      </c>
      <c r="H40" s="38">
        <v>94</v>
      </c>
    </row>
    <row r="41" spans="2:8" ht="13" customHeight="1" thickBot="1" x14ac:dyDescent="0.4"/>
    <row r="42" spans="2:8" ht="18.5" customHeight="1" thickBot="1" x14ac:dyDescent="0.45">
      <c r="C42" s="150" t="s">
        <v>134</v>
      </c>
      <c r="D42" s="151"/>
      <c r="E42" s="151"/>
      <c r="F42" s="151"/>
      <c r="G42" s="151"/>
      <c r="H42" s="152"/>
    </row>
    <row r="43" spans="2:8" ht="19.5" customHeight="1" thickBot="1" x14ac:dyDescent="0.4"/>
    <row r="44" spans="2:8" ht="20" customHeight="1" thickBot="1" x14ac:dyDescent="0.4">
      <c r="C44" s="106" t="s">
        <v>113</v>
      </c>
      <c r="D44" s="142" t="s">
        <v>133</v>
      </c>
      <c r="E44" s="143"/>
      <c r="F44" s="144"/>
      <c r="G44" s="144"/>
      <c r="H44" s="145"/>
    </row>
    <row r="45" spans="2:8" ht="20" customHeight="1" thickBot="1" x14ac:dyDescent="0.4">
      <c r="C45" s="107" t="s">
        <v>111</v>
      </c>
      <c r="D45" s="139" t="s">
        <v>338</v>
      </c>
      <c r="E45" s="140"/>
      <c r="F45" s="140"/>
      <c r="G45" s="140"/>
      <c r="H45" s="141"/>
    </row>
    <row r="46" spans="2:8" ht="20" customHeight="1" thickBot="1" x14ac:dyDescent="0.4">
      <c r="C46" s="107" t="s">
        <v>110</v>
      </c>
      <c r="D46" s="139" t="s">
        <v>339</v>
      </c>
      <c r="E46" s="140"/>
      <c r="F46" s="140"/>
      <c r="G46" s="140"/>
      <c r="H46" s="141"/>
    </row>
    <row r="47" spans="2:8" ht="5.25" customHeight="1" x14ac:dyDescent="0.35">
      <c r="C47" s="35"/>
      <c r="H47" s="34"/>
    </row>
    <row r="48" spans="2:8" ht="25.4" customHeight="1" thickBot="1" x14ac:dyDescent="0.4">
      <c r="B48" s="33"/>
      <c r="C48" s="108" t="s">
        <v>108</v>
      </c>
      <c r="D48" s="109" t="s">
        <v>107</v>
      </c>
      <c r="E48" s="109" t="s">
        <v>106</v>
      </c>
      <c r="F48" s="110" t="s">
        <v>105</v>
      </c>
      <c r="G48" s="109" t="s">
        <v>96</v>
      </c>
      <c r="H48" s="111" t="s">
        <v>104</v>
      </c>
    </row>
    <row r="49" spans="3:8" ht="20" customHeight="1" thickBot="1" x14ac:dyDescent="0.4">
      <c r="C49" s="28">
        <v>0</v>
      </c>
      <c r="D49" s="27">
        <v>-94</v>
      </c>
      <c r="E49" s="27">
        <v>0</v>
      </c>
      <c r="F49" s="27">
        <v>-94</v>
      </c>
      <c r="G49" s="27">
        <v>0</v>
      </c>
      <c r="H49" s="26">
        <v>-94</v>
      </c>
    </row>
    <row r="50" spans="3:8" ht="12.5" customHeight="1" x14ac:dyDescent="0.35"/>
    <row r="51" spans="3:8" ht="12.5" customHeight="1" x14ac:dyDescent="0.35"/>
    <row r="52" spans="3:8" ht="12.5" customHeight="1" x14ac:dyDescent="0.35"/>
  </sheetData>
  <mergeCells count="20">
    <mergeCell ref="D46:H46"/>
    <mergeCell ref="D44:H44"/>
    <mergeCell ref="D25:H25"/>
    <mergeCell ref="C32:H32"/>
    <mergeCell ref="D45:H45"/>
    <mergeCell ref="D34:H34"/>
    <mergeCell ref="D35:H35"/>
    <mergeCell ref="D36:H36"/>
    <mergeCell ref="C37:E37"/>
    <mergeCell ref="F37:H37"/>
    <mergeCell ref="C42:H42"/>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D4E22-9C95-4EEE-9064-3A9DC32243F6}">
  <sheetPr codeName="Sheet15">
    <pageSetUpPr fitToPage="1"/>
  </sheetPr>
  <dimension ref="B2:H50"/>
  <sheetViews>
    <sheetView showGridLines="0" showRowColHeaders="0" zoomScale="80" zoomScaleNormal="80" workbookViewId="0">
      <pane ySplit="5" topLeftCell="A14" activePane="bottomLeft" state="frozen"/>
      <selection activeCell="D9" sqref="D9:F9"/>
      <selection pane="bottomLeft" activeCell="P42" sqref="P42"/>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336</v>
      </c>
      <c r="E2" s="154"/>
      <c r="F2" s="58"/>
    </row>
    <row r="3" spans="3:8" ht="4.5" customHeight="1" x14ac:dyDescent="0.35">
      <c r="C3" s="62"/>
      <c r="D3" s="154"/>
      <c r="E3" s="154"/>
      <c r="F3" s="61"/>
    </row>
    <row r="4" spans="3:8" ht="13" customHeight="1" x14ac:dyDescent="0.35">
      <c r="C4" s="60" t="s">
        <v>169</v>
      </c>
      <c r="D4" s="59" t="s">
        <v>371</v>
      </c>
      <c r="E4" s="59"/>
      <c r="F4" s="58"/>
    </row>
    <row r="5" spans="3:8" ht="12.5" customHeight="1" x14ac:dyDescent="0.35"/>
    <row r="6" spans="3:8" ht="144.75" customHeight="1" x14ac:dyDescent="0.35">
      <c r="C6" s="57" t="s">
        <v>167</v>
      </c>
      <c r="D6" s="155" t="s">
        <v>370</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1972.1</v>
      </c>
      <c r="E9" s="10">
        <v>-573.1</v>
      </c>
      <c r="F9" s="50">
        <v>1399</v>
      </c>
      <c r="H9" s="49">
        <v>13.83</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369</v>
      </c>
      <c r="E17" s="140"/>
      <c r="F17" s="140"/>
      <c r="G17" s="140"/>
      <c r="H17" s="141"/>
    </row>
    <row r="18" spans="2:8" ht="60" customHeight="1" thickBot="1" x14ac:dyDescent="0.4">
      <c r="C18" s="36" t="s">
        <v>110</v>
      </c>
      <c r="D18" s="139" t="s">
        <v>368</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5.0199999999999996</v>
      </c>
      <c r="D21" s="27">
        <v>388.7</v>
      </c>
      <c r="E21" s="27">
        <v>611.29999999999995</v>
      </c>
      <c r="F21" s="27">
        <v>1000</v>
      </c>
      <c r="G21" s="27">
        <v>-532</v>
      </c>
      <c r="H21" s="26">
        <v>468</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367</v>
      </c>
      <c r="E24" s="140"/>
      <c r="F24" s="140"/>
      <c r="G24" s="140"/>
      <c r="H24" s="141"/>
    </row>
    <row r="25" spans="2:8" ht="92.75" customHeight="1" thickBot="1" x14ac:dyDescent="0.4">
      <c r="C25" s="36" t="s">
        <v>110</v>
      </c>
      <c r="D25" s="139" t="s">
        <v>366</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8.81</v>
      </c>
      <c r="D28" s="27">
        <v>488</v>
      </c>
      <c r="E28" s="27">
        <v>484.1</v>
      </c>
      <c r="F28" s="27">
        <v>972.1</v>
      </c>
      <c r="G28" s="27">
        <v>-41.1</v>
      </c>
      <c r="H28" s="26">
        <v>931</v>
      </c>
    </row>
    <row r="29" spans="2:8" ht="12.5" customHeight="1" x14ac:dyDescent="0.35"/>
    <row r="30" spans="2:8" ht="12.5" customHeight="1" x14ac:dyDescent="0.35"/>
    <row r="31" spans="2:8" ht="8.25" customHeight="1" x14ac:dyDescent="0.35"/>
    <row r="32" spans="2:8" ht="18" customHeight="1" x14ac:dyDescent="0.4">
      <c r="C32" s="153" t="s">
        <v>148</v>
      </c>
      <c r="D32" s="153"/>
      <c r="E32" s="153"/>
      <c r="F32" s="153"/>
      <c r="G32" s="153"/>
      <c r="H32" s="153"/>
    </row>
    <row r="33" spans="2:8" ht="18.75" customHeight="1" thickBot="1" x14ac:dyDescent="0.4"/>
    <row r="34" spans="2:8" ht="20" customHeight="1" thickBot="1" x14ac:dyDescent="0.4">
      <c r="C34" s="99" t="s">
        <v>113</v>
      </c>
      <c r="D34" s="142" t="s">
        <v>147</v>
      </c>
      <c r="E34" s="143"/>
      <c r="F34" s="144"/>
      <c r="G34" s="144"/>
      <c r="H34" s="145"/>
    </row>
    <row r="35" spans="2:8" ht="20" customHeight="1" thickBot="1" x14ac:dyDescent="0.4">
      <c r="C35" s="100" t="s">
        <v>111</v>
      </c>
      <c r="D35" s="139" t="s">
        <v>139</v>
      </c>
      <c r="E35" s="140"/>
      <c r="F35" s="140"/>
      <c r="G35" s="140"/>
      <c r="H35" s="141"/>
    </row>
    <row r="36" spans="2:8" ht="20" customHeight="1" thickBot="1" x14ac:dyDescent="0.4">
      <c r="C36" s="100" t="s">
        <v>110</v>
      </c>
      <c r="D36" s="139" t="s">
        <v>203</v>
      </c>
      <c r="E36" s="140"/>
      <c r="F36" s="140"/>
      <c r="G36" s="140"/>
      <c r="H36" s="141"/>
    </row>
    <row r="37" spans="2:8" ht="12.5" customHeight="1" x14ac:dyDescent="0.35">
      <c r="C37" s="146"/>
      <c r="D37" s="147"/>
      <c r="E37" s="147"/>
      <c r="F37" s="148"/>
      <c r="G37" s="148"/>
      <c r="H37" s="149"/>
    </row>
    <row r="38" spans="2:8" ht="5.25" customHeight="1" x14ac:dyDescent="0.35">
      <c r="C38" s="35"/>
      <c r="H38" s="34"/>
    </row>
    <row r="39" spans="2:8" ht="25.4" customHeight="1" thickBot="1" x14ac:dyDescent="0.4">
      <c r="B39" s="33"/>
      <c r="C39" s="101" t="s">
        <v>108</v>
      </c>
      <c r="D39" s="102" t="s">
        <v>107</v>
      </c>
      <c r="E39" s="102" t="s">
        <v>106</v>
      </c>
      <c r="F39" s="103" t="s">
        <v>105</v>
      </c>
      <c r="G39" s="102" t="s">
        <v>96</v>
      </c>
      <c r="H39" s="104" t="s">
        <v>104</v>
      </c>
    </row>
    <row r="40" spans="2:8" ht="20" customHeight="1" thickBot="1" x14ac:dyDescent="0.4">
      <c r="C40" s="28">
        <v>0</v>
      </c>
      <c r="D40" s="39">
        <v>25</v>
      </c>
      <c r="E40" s="39">
        <v>0</v>
      </c>
      <c r="F40" s="39">
        <v>25</v>
      </c>
      <c r="G40" s="39">
        <v>0</v>
      </c>
      <c r="H40" s="38">
        <v>25</v>
      </c>
    </row>
    <row r="41" spans="2:8" ht="13" customHeight="1" thickBot="1" x14ac:dyDescent="0.4"/>
    <row r="42" spans="2:8" ht="20" customHeight="1" thickBot="1" x14ac:dyDescent="0.4">
      <c r="C42" s="99" t="s">
        <v>113</v>
      </c>
      <c r="D42" s="142" t="s">
        <v>146</v>
      </c>
      <c r="E42" s="143"/>
      <c r="F42" s="144"/>
      <c r="G42" s="144"/>
      <c r="H42" s="145"/>
    </row>
    <row r="43" spans="2:8" ht="20" customHeight="1" thickBot="1" x14ac:dyDescent="0.4">
      <c r="C43" s="100" t="s">
        <v>111</v>
      </c>
      <c r="D43" s="139" t="s">
        <v>139</v>
      </c>
      <c r="E43" s="140"/>
      <c r="F43" s="140"/>
      <c r="G43" s="140"/>
      <c r="H43" s="141"/>
    </row>
    <row r="44" spans="2:8" ht="20" customHeight="1" thickBot="1" x14ac:dyDescent="0.4">
      <c r="C44" s="100" t="s">
        <v>110</v>
      </c>
      <c r="D44" s="139" t="s">
        <v>332</v>
      </c>
      <c r="E44" s="140"/>
      <c r="F44" s="140"/>
      <c r="G44" s="140"/>
      <c r="H44" s="141"/>
    </row>
    <row r="45" spans="2:8" ht="12.5" customHeight="1" x14ac:dyDescent="0.35">
      <c r="C45" s="146"/>
      <c r="D45" s="147"/>
      <c r="E45" s="147"/>
      <c r="F45" s="148"/>
      <c r="G45" s="148"/>
      <c r="H45" s="149"/>
    </row>
    <row r="46" spans="2:8" ht="5.25" customHeight="1" x14ac:dyDescent="0.35">
      <c r="C46" s="35"/>
      <c r="H46" s="34"/>
    </row>
    <row r="47" spans="2:8" ht="25.4" customHeight="1" x14ac:dyDescent="0.35">
      <c r="B47" s="33"/>
      <c r="C47" s="101" t="s">
        <v>108</v>
      </c>
      <c r="D47" s="102" t="s">
        <v>107</v>
      </c>
      <c r="E47" s="102" t="s">
        <v>106</v>
      </c>
      <c r="F47" s="103" t="s">
        <v>105</v>
      </c>
      <c r="G47" s="102" t="s">
        <v>96</v>
      </c>
      <c r="H47" s="104" t="s">
        <v>104</v>
      </c>
    </row>
    <row r="48" spans="2:8" ht="20" customHeight="1" thickBot="1" x14ac:dyDescent="0.4">
      <c r="C48" s="40"/>
      <c r="D48" s="39">
        <v>0</v>
      </c>
      <c r="E48" s="39">
        <v>64</v>
      </c>
      <c r="F48" s="39">
        <v>64</v>
      </c>
      <c r="G48" s="39">
        <v>0</v>
      </c>
      <c r="H48" s="38">
        <v>64</v>
      </c>
    </row>
    <row r="49" ht="12.5" customHeight="1" x14ac:dyDescent="0.35"/>
    <row r="50" ht="12.5" customHeight="1" x14ac:dyDescent="0.35"/>
  </sheetData>
  <mergeCells count="21">
    <mergeCell ref="D42:H42"/>
    <mergeCell ref="D44:H44"/>
    <mergeCell ref="C45:E45"/>
    <mergeCell ref="F45:H45"/>
    <mergeCell ref="D43:H43"/>
    <mergeCell ref="D34:H34"/>
    <mergeCell ref="D35:H35"/>
    <mergeCell ref="D36:H36"/>
    <mergeCell ref="C37:E37"/>
    <mergeCell ref="D17:H17"/>
    <mergeCell ref="D18:H18"/>
    <mergeCell ref="D23:H23"/>
    <mergeCell ref="D24:H24"/>
    <mergeCell ref="D25:H25"/>
    <mergeCell ref="C32:H32"/>
    <mergeCell ref="F37:H3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67897-99B1-4E90-8C8A-8289A6159079}">
  <sheetPr codeName="Sheet16">
    <pageSetUpPr fitToPage="1"/>
  </sheetPr>
  <dimension ref="B2:H36"/>
  <sheetViews>
    <sheetView showGridLines="0" showRowColHeaders="0" zoomScale="80" zoomScaleNormal="80" workbookViewId="0">
      <pane ySplit="5" topLeftCell="A6" activePane="bottomLeft" state="frozen"/>
      <selection activeCell="D9" sqref="D9:F9"/>
      <selection pane="bottomLeft" activeCell="M13" sqref="M13"/>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336</v>
      </c>
      <c r="E2" s="154"/>
      <c r="F2" s="58"/>
    </row>
    <row r="3" spans="3:8" ht="4.5" customHeight="1" x14ac:dyDescent="0.35">
      <c r="C3" s="62"/>
      <c r="D3" s="154"/>
      <c r="E3" s="154"/>
      <c r="F3" s="61"/>
    </row>
    <row r="4" spans="3:8" ht="13" customHeight="1" x14ac:dyDescent="0.35">
      <c r="C4" s="60" t="s">
        <v>169</v>
      </c>
      <c r="D4" s="59" t="s">
        <v>375</v>
      </c>
      <c r="E4" s="59"/>
      <c r="F4" s="58"/>
    </row>
    <row r="5" spans="3:8" ht="12.5" customHeight="1" x14ac:dyDescent="0.35"/>
    <row r="6" spans="3:8" ht="144.75" customHeight="1" x14ac:dyDescent="0.35">
      <c r="C6" s="57" t="s">
        <v>167</v>
      </c>
      <c r="D6" s="155" t="s">
        <v>374</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164.82499999999999</v>
      </c>
      <c r="E9" s="10">
        <v>0</v>
      </c>
      <c r="F9" s="50">
        <v>164.82499999999999</v>
      </c>
      <c r="H9" s="49">
        <v>1</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373</v>
      </c>
      <c r="E17" s="140"/>
      <c r="F17" s="140"/>
      <c r="G17" s="140"/>
      <c r="H17" s="141"/>
    </row>
    <row r="18" spans="2:8" ht="52.75" customHeight="1" thickBot="1" x14ac:dyDescent="0.4">
      <c r="C18" s="36" t="s">
        <v>110</v>
      </c>
      <c r="D18" s="139" t="s">
        <v>372</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v>
      </c>
      <c r="D21" s="27">
        <v>95.8</v>
      </c>
      <c r="E21" s="27">
        <v>69.025000000000006</v>
      </c>
      <c r="F21" s="27">
        <v>164.82499999999999</v>
      </c>
      <c r="G21" s="27">
        <v>0</v>
      </c>
      <c r="H21" s="26">
        <v>164.82499999999999</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203</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3:8" ht="20" customHeight="1" thickBot="1" x14ac:dyDescent="0.4">
      <c r="C33" s="28">
        <v>0</v>
      </c>
      <c r="D33" s="39">
        <v>5</v>
      </c>
      <c r="E33" s="39">
        <v>0</v>
      </c>
      <c r="F33" s="39">
        <v>5</v>
      </c>
      <c r="G33" s="39">
        <v>0</v>
      </c>
      <c r="H33" s="38">
        <v>5</v>
      </c>
    </row>
    <row r="34" spans="3:8" ht="12.5" customHeight="1" x14ac:dyDescent="0.35"/>
    <row r="35" spans="3:8" ht="12.5" customHeight="1" x14ac:dyDescent="0.35"/>
    <row r="36" spans="3:8" ht="12.5" customHeight="1" x14ac:dyDescent="0.35"/>
  </sheetData>
  <mergeCells count="13">
    <mergeCell ref="C30:E30"/>
    <mergeCell ref="F30:H30"/>
    <mergeCell ref="D18:H18"/>
    <mergeCell ref="C25:H25"/>
    <mergeCell ref="D27:H27"/>
    <mergeCell ref="D28:H28"/>
    <mergeCell ref="D29:H29"/>
    <mergeCell ref="D17:H1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E6440-FA8E-463E-894D-1F41E5E3F292}">
  <sheetPr codeName="Sheet17">
    <pageSetUpPr fitToPage="1"/>
  </sheetPr>
  <dimension ref="B2:H95"/>
  <sheetViews>
    <sheetView showGridLines="0" showRowColHeaders="0" zoomScale="80" zoomScaleNormal="80" workbookViewId="0">
      <pane ySplit="5" topLeftCell="A43" activePane="bottomLeft" state="frozen"/>
      <selection activeCell="D9" sqref="D9:F9"/>
      <selection pane="bottomLeft" activeCell="P76" sqref="P76"/>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336</v>
      </c>
      <c r="E2" s="154"/>
      <c r="F2" s="58"/>
    </row>
    <row r="3" spans="3:8" ht="4.5" customHeight="1" x14ac:dyDescent="0.35">
      <c r="C3" s="62"/>
      <c r="D3" s="154"/>
      <c r="E3" s="154"/>
      <c r="F3" s="61"/>
    </row>
    <row r="4" spans="3:8" ht="13" customHeight="1" x14ac:dyDescent="0.35">
      <c r="C4" s="60" t="s">
        <v>169</v>
      </c>
      <c r="D4" s="59" t="s">
        <v>391</v>
      </c>
      <c r="E4" s="59"/>
      <c r="F4" s="58"/>
    </row>
    <row r="5" spans="3:8" ht="12.5" customHeight="1" x14ac:dyDescent="0.35"/>
    <row r="6" spans="3:8" ht="144.75" customHeight="1" x14ac:dyDescent="0.35">
      <c r="C6" s="57" t="s">
        <v>167</v>
      </c>
      <c r="D6" s="155" t="s">
        <v>390</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5393.3</v>
      </c>
      <c r="E9" s="10">
        <v>-965.5</v>
      </c>
      <c r="F9" s="50">
        <v>4427.8</v>
      </c>
      <c r="H9" s="49">
        <v>102.16</v>
      </c>
    </row>
    <row r="10" spans="3:8" ht="7.5" customHeight="1" x14ac:dyDescent="0.35">
      <c r="C10" s="48"/>
      <c r="F10" s="47"/>
      <c r="H10" s="46"/>
    </row>
    <row r="11" spans="3:8" ht="12.75" customHeight="1" thickBot="1" x14ac:dyDescent="0.4">
      <c r="C11" s="45" t="s">
        <v>163</v>
      </c>
      <c r="D11" s="44"/>
      <c r="E11" s="42"/>
      <c r="F11" s="43">
        <v>-585</v>
      </c>
      <c r="G11" s="42"/>
      <c r="H11" s="41">
        <v>11.3</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389</v>
      </c>
      <c r="E17" s="140"/>
      <c r="F17" s="140"/>
      <c r="G17" s="140"/>
      <c r="H17" s="141"/>
    </row>
    <row r="18" spans="2:8" ht="52.75" customHeight="1" thickBot="1" x14ac:dyDescent="0.4">
      <c r="C18" s="36" t="s">
        <v>110</v>
      </c>
      <c r="D18" s="139" t="s">
        <v>386</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0</v>
      </c>
      <c r="D21" s="27">
        <v>0</v>
      </c>
      <c r="E21" s="27">
        <v>209</v>
      </c>
      <c r="F21" s="27">
        <v>209</v>
      </c>
      <c r="G21" s="27">
        <v>0</v>
      </c>
      <c r="H21" s="26">
        <v>209</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388</v>
      </c>
      <c r="E24" s="140"/>
      <c r="F24" s="140"/>
      <c r="G24" s="140"/>
      <c r="H24" s="141"/>
    </row>
    <row r="25" spans="2:8" ht="52.75" customHeight="1" thickBot="1" x14ac:dyDescent="0.4">
      <c r="C25" s="36" t="s">
        <v>110</v>
      </c>
      <c r="D25" s="139" t="s">
        <v>386</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26.14</v>
      </c>
      <c r="D28" s="27">
        <v>777.5</v>
      </c>
      <c r="E28" s="27">
        <v>734.8</v>
      </c>
      <c r="F28" s="27">
        <v>1512.3</v>
      </c>
      <c r="G28" s="27">
        <v>-80.900000000000006</v>
      </c>
      <c r="H28" s="26">
        <v>1431.3999999999999</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387</v>
      </c>
      <c r="E31" s="140"/>
      <c r="F31" s="140"/>
      <c r="G31" s="140"/>
      <c r="H31" s="141"/>
    </row>
    <row r="32" spans="2:8" ht="52.75" customHeight="1" thickBot="1" x14ac:dyDescent="0.4">
      <c r="C32" s="36" t="s">
        <v>110</v>
      </c>
      <c r="D32" s="139" t="s">
        <v>386</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0</v>
      </c>
      <c r="D35" s="27">
        <v>0</v>
      </c>
      <c r="E35" s="27">
        <v>88.7</v>
      </c>
      <c r="F35" s="27">
        <v>88.7</v>
      </c>
      <c r="G35" s="27">
        <v>-6.3</v>
      </c>
      <c r="H35" s="26">
        <v>82.4</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385</v>
      </c>
      <c r="E38" s="140"/>
      <c r="F38" s="140"/>
      <c r="G38" s="140"/>
      <c r="H38" s="141"/>
    </row>
    <row r="39" spans="2:8" ht="52.75" customHeight="1" thickBot="1" x14ac:dyDescent="0.4">
      <c r="C39" s="36" t="s">
        <v>110</v>
      </c>
      <c r="D39" s="139" t="s">
        <v>384</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13</v>
      </c>
      <c r="D42" s="27">
        <v>509.8</v>
      </c>
      <c r="E42" s="27">
        <v>177.3</v>
      </c>
      <c r="F42" s="27">
        <v>687.1</v>
      </c>
      <c r="G42" s="27">
        <v>-353.8</v>
      </c>
      <c r="H42" s="26">
        <v>333.3</v>
      </c>
    </row>
    <row r="43" spans="2:8" ht="13" customHeight="1" thickBot="1" x14ac:dyDescent="0.4"/>
    <row r="44" spans="2:8" ht="20" customHeight="1" thickBot="1" x14ac:dyDescent="0.4">
      <c r="C44" s="37" t="s">
        <v>113</v>
      </c>
      <c r="D44" s="142" t="s">
        <v>151</v>
      </c>
      <c r="E44" s="144"/>
      <c r="F44" s="144"/>
      <c r="G44" s="144"/>
      <c r="H44" s="145"/>
    </row>
    <row r="45" spans="2:8" ht="20" customHeight="1" thickBot="1" x14ac:dyDescent="0.4">
      <c r="C45" s="36" t="s">
        <v>111</v>
      </c>
      <c r="D45" s="139" t="s">
        <v>383</v>
      </c>
      <c r="E45" s="140"/>
      <c r="F45" s="140"/>
      <c r="G45" s="140"/>
      <c r="H45" s="141"/>
    </row>
    <row r="46" spans="2:8" ht="72.75" customHeight="1" thickBot="1" x14ac:dyDescent="0.4">
      <c r="C46" s="36" t="s">
        <v>110</v>
      </c>
      <c r="D46" s="139" t="s">
        <v>382</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40.270000000000003</v>
      </c>
      <c r="D49" s="27">
        <v>1515.1</v>
      </c>
      <c r="E49" s="27">
        <v>335.2</v>
      </c>
      <c r="F49" s="27">
        <v>1850.3</v>
      </c>
      <c r="G49" s="27">
        <v>-82.5</v>
      </c>
      <c r="H49" s="26">
        <v>1767.8</v>
      </c>
    </row>
    <row r="50" spans="2:8" ht="13" customHeight="1" thickBot="1" x14ac:dyDescent="0.4"/>
    <row r="51" spans="2:8" ht="20" customHeight="1" thickBot="1" x14ac:dyDescent="0.4">
      <c r="C51" s="37" t="s">
        <v>113</v>
      </c>
      <c r="D51" s="142" t="s">
        <v>296</v>
      </c>
      <c r="E51" s="144"/>
      <c r="F51" s="144"/>
      <c r="G51" s="144"/>
      <c r="H51" s="145"/>
    </row>
    <row r="52" spans="2:8" ht="20" customHeight="1" thickBot="1" x14ac:dyDescent="0.4">
      <c r="C52" s="36" t="s">
        <v>111</v>
      </c>
      <c r="D52" s="139" t="s">
        <v>381</v>
      </c>
      <c r="E52" s="140"/>
      <c r="F52" s="140"/>
      <c r="G52" s="140"/>
      <c r="H52" s="141"/>
    </row>
    <row r="53" spans="2:8" ht="52.75" customHeight="1" thickBot="1" x14ac:dyDescent="0.4">
      <c r="C53" s="36" t="s">
        <v>110</v>
      </c>
      <c r="D53" s="139" t="s">
        <v>380</v>
      </c>
      <c r="E53" s="140"/>
      <c r="F53" s="140"/>
      <c r="G53" s="140"/>
      <c r="H53" s="141"/>
    </row>
    <row r="54" spans="2:8" ht="5.25" customHeight="1" x14ac:dyDescent="0.35">
      <c r="C54" s="35"/>
      <c r="H54" s="34"/>
    </row>
    <row r="55" spans="2:8" ht="25.4" customHeight="1" thickBot="1" x14ac:dyDescent="0.4">
      <c r="B55" s="33"/>
      <c r="C55" s="32" t="s">
        <v>108</v>
      </c>
      <c r="D55" s="30" t="s">
        <v>107</v>
      </c>
      <c r="E55" s="30" t="s">
        <v>106</v>
      </c>
      <c r="F55" s="31" t="s">
        <v>105</v>
      </c>
      <c r="G55" s="30" t="s">
        <v>96</v>
      </c>
      <c r="H55" s="29" t="s">
        <v>104</v>
      </c>
    </row>
    <row r="56" spans="2:8" ht="20" customHeight="1" thickBot="1" x14ac:dyDescent="0.4">
      <c r="C56" s="28">
        <v>6</v>
      </c>
      <c r="D56" s="27">
        <v>539.1</v>
      </c>
      <c r="E56" s="27">
        <v>133.5</v>
      </c>
      <c r="F56" s="27">
        <v>672.6</v>
      </c>
      <c r="G56" s="27">
        <v>0</v>
      </c>
      <c r="H56" s="26">
        <v>672.6</v>
      </c>
    </row>
    <row r="57" spans="2:8" ht="13" customHeight="1" thickBot="1" x14ac:dyDescent="0.4"/>
    <row r="58" spans="2:8" ht="20" customHeight="1" thickBot="1" x14ac:dyDescent="0.4">
      <c r="C58" s="37" t="s">
        <v>113</v>
      </c>
      <c r="D58" s="142" t="s">
        <v>217</v>
      </c>
      <c r="E58" s="144"/>
      <c r="F58" s="144"/>
      <c r="G58" s="144"/>
      <c r="H58" s="145"/>
    </row>
    <row r="59" spans="2:8" ht="20" customHeight="1" thickBot="1" x14ac:dyDescent="0.4">
      <c r="C59" s="36" t="s">
        <v>111</v>
      </c>
      <c r="D59" s="139" t="s">
        <v>379</v>
      </c>
      <c r="E59" s="140"/>
      <c r="F59" s="140"/>
      <c r="G59" s="140"/>
      <c r="H59" s="141"/>
    </row>
    <row r="60" spans="2:8" ht="32.75" customHeight="1" thickBot="1" x14ac:dyDescent="0.4">
      <c r="C60" s="36" t="s">
        <v>110</v>
      </c>
      <c r="D60" s="139" t="s">
        <v>378</v>
      </c>
      <c r="E60" s="140"/>
      <c r="F60" s="140"/>
      <c r="G60" s="140"/>
      <c r="H60" s="141"/>
    </row>
    <row r="61" spans="2:8" ht="5.25" customHeight="1" x14ac:dyDescent="0.35">
      <c r="C61" s="35"/>
      <c r="H61" s="34"/>
    </row>
    <row r="62" spans="2:8" ht="25.4" customHeight="1" thickBot="1" x14ac:dyDescent="0.4">
      <c r="B62" s="33"/>
      <c r="C62" s="32" t="s">
        <v>108</v>
      </c>
      <c r="D62" s="30" t="s">
        <v>107</v>
      </c>
      <c r="E62" s="30" t="s">
        <v>106</v>
      </c>
      <c r="F62" s="31" t="s">
        <v>105</v>
      </c>
      <c r="G62" s="30" t="s">
        <v>96</v>
      </c>
      <c r="H62" s="29" t="s">
        <v>104</v>
      </c>
    </row>
    <row r="63" spans="2:8" ht="20" customHeight="1" thickBot="1" x14ac:dyDescent="0.4">
      <c r="C63" s="28">
        <v>16.75</v>
      </c>
      <c r="D63" s="27">
        <v>723.3</v>
      </c>
      <c r="E63" s="27">
        <v>-350</v>
      </c>
      <c r="F63" s="27">
        <v>373.29999999999995</v>
      </c>
      <c r="G63" s="27">
        <v>-442</v>
      </c>
      <c r="H63" s="26">
        <v>-68.700000000000045</v>
      </c>
    </row>
    <row r="64" spans="2:8" ht="12.5" customHeight="1" x14ac:dyDescent="0.35"/>
    <row r="65" spans="2:8" ht="12.5" customHeight="1" x14ac:dyDescent="0.35"/>
    <row r="66" spans="2:8" ht="8.25" customHeight="1" x14ac:dyDescent="0.35"/>
    <row r="67" spans="2:8" ht="18" customHeight="1" x14ac:dyDescent="0.4">
      <c r="C67" s="153" t="s">
        <v>148</v>
      </c>
      <c r="D67" s="153"/>
      <c r="E67" s="153"/>
      <c r="F67" s="153"/>
      <c r="G67" s="153"/>
      <c r="H67" s="153"/>
    </row>
    <row r="68" spans="2:8" ht="18.75" customHeight="1" thickBot="1" x14ac:dyDescent="0.4"/>
    <row r="69" spans="2:8" ht="20" customHeight="1" thickBot="1" x14ac:dyDescent="0.4">
      <c r="C69" s="99" t="s">
        <v>113</v>
      </c>
      <c r="D69" s="142" t="s">
        <v>147</v>
      </c>
      <c r="E69" s="143"/>
      <c r="F69" s="144"/>
      <c r="G69" s="144"/>
      <c r="H69" s="145"/>
    </row>
    <row r="70" spans="2:8" ht="20" customHeight="1" thickBot="1" x14ac:dyDescent="0.4">
      <c r="C70" s="100" t="s">
        <v>111</v>
      </c>
      <c r="D70" s="139" t="s">
        <v>139</v>
      </c>
      <c r="E70" s="140"/>
      <c r="F70" s="140"/>
      <c r="G70" s="140"/>
      <c r="H70" s="141"/>
    </row>
    <row r="71" spans="2:8" ht="20" customHeight="1" thickBot="1" x14ac:dyDescent="0.4">
      <c r="C71" s="100" t="s">
        <v>110</v>
      </c>
      <c r="D71" s="139" t="s">
        <v>203</v>
      </c>
      <c r="E71" s="140"/>
      <c r="F71" s="140"/>
      <c r="G71" s="140"/>
      <c r="H71" s="141"/>
    </row>
    <row r="72" spans="2:8" ht="12.5" customHeight="1" x14ac:dyDescent="0.35">
      <c r="C72" s="146"/>
      <c r="D72" s="147"/>
      <c r="E72" s="147"/>
      <c r="F72" s="148"/>
      <c r="G72" s="148"/>
      <c r="H72" s="149"/>
    </row>
    <row r="73" spans="2:8" ht="5.25" customHeight="1" x14ac:dyDescent="0.35">
      <c r="C73" s="35"/>
      <c r="H73" s="34"/>
    </row>
    <row r="74" spans="2:8" ht="25.4" customHeight="1" thickBot="1" x14ac:dyDescent="0.4">
      <c r="B74" s="33"/>
      <c r="C74" s="101" t="s">
        <v>108</v>
      </c>
      <c r="D74" s="102" t="s">
        <v>107</v>
      </c>
      <c r="E74" s="102" t="s">
        <v>106</v>
      </c>
      <c r="F74" s="103" t="s">
        <v>105</v>
      </c>
      <c r="G74" s="102" t="s">
        <v>96</v>
      </c>
      <c r="H74" s="104" t="s">
        <v>104</v>
      </c>
    </row>
    <row r="75" spans="2:8" ht="20" customHeight="1" thickBot="1" x14ac:dyDescent="0.4">
      <c r="C75" s="28">
        <v>0</v>
      </c>
      <c r="D75" s="39">
        <v>233</v>
      </c>
      <c r="E75" s="39">
        <v>0</v>
      </c>
      <c r="F75" s="39">
        <v>233</v>
      </c>
      <c r="G75" s="39">
        <v>0</v>
      </c>
      <c r="H75" s="38">
        <v>233</v>
      </c>
    </row>
    <row r="76" spans="2:8" ht="13" customHeight="1" thickBot="1" x14ac:dyDescent="0.4"/>
    <row r="77" spans="2:8" ht="20" customHeight="1" thickBot="1" x14ac:dyDescent="0.4">
      <c r="C77" s="99" t="s">
        <v>113</v>
      </c>
      <c r="D77" s="142" t="s">
        <v>146</v>
      </c>
      <c r="E77" s="143"/>
      <c r="F77" s="144"/>
      <c r="G77" s="144"/>
      <c r="H77" s="145"/>
    </row>
    <row r="78" spans="2:8" ht="20" customHeight="1" thickBot="1" x14ac:dyDescent="0.4">
      <c r="C78" s="100" t="s">
        <v>111</v>
      </c>
      <c r="D78" s="139" t="s">
        <v>139</v>
      </c>
      <c r="E78" s="140"/>
      <c r="F78" s="140"/>
      <c r="G78" s="140"/>
      <c r="H78" s="141"/>
    </row>
    <row r="79" spans="2:8" ht="20" customHeight="1" thickBot="1" x14ac:dyDescent="0.4">
      <c r="C79" s="100" t="s">
        <v>110</v>
      </c>
      <c r="D79" s="139" t="s">
        <v>332</v>
      </c>
      <c r="E79" s="140"/>
      <c r="F79" s="140"/>
      <c r="G79" s="140"/>
      <c r="H79" s="141"/>
    </row>
    <row r="80" spans="2:8" ht="12.5" customHeight="1" x14ac:dyDescent="0.35">
      <c r="C80" s="146"/>
      <c r="D80" s="147"/>
      <c r="E80" s="147"/>
      <c r="F80" s="148"/>
      <c r="G80" s="148"/>
      <c r="H80" s="149"/>
    </row>
    <row r="81" spans="2:8" ht="5.25" customHeight="1" x14ac:dyDescent="0.35">
      <c r="C81" s="35"/>
      <c r="H81" s="34"/>
    </row>
    <row r="82" spans="2:8" ht="25.4" customHeight="1" x14ac:dyDescent="0.35">
      <c r="B82" s="33"/>
      <c r="C82" s="101" t="s">
        <v>108</v>
      </c>
      <c r="D82" s="102" t="s">
        <v>107</v>
      </c>
      <c r="E82" s="102" t="s">
        <v>106</v>
      </c>
      <c r="F82" s="103" t="s">
        <v>105</v>
      </c>
      <c r="G82" s="102" t="s">
        <v>96</v>
      </c>
      <c r="H82" s="104" t="s">
        <v>104</v>
      </c>
    </row>
    <row r="83" spans="2:8" ht="20" customHeight="1" thickBot="1" x14ac:dyDescent="0.4">
      <c r="C83" s="40"/>
      <c r="D83" s="39">
        <v>0</v>
      </c>
      <c r="E83" s="39">
        <v>119</v>
      </c>
      <c r="F83" s="39">
        <v>119</v>
      </c>
      <c r="G83" s="39">
        <v>0</v>
      </c>
      <c r="H83" s="38">
        <v>119</v>
      </c>
    </row>
    <row r="84" spans="2:8" ht="13" customHeight="1" thickBot="1" x14ac:dyDescent="0.4"/>
    <row r="85" spans="2:8" ht="18.5" customHeight="1" thickBot="1" x14ac:dyDescent="0.45">
      <c r="C85" s="150" t="s">
        <v>134</v>
      </c>
      <c r="D85" s="151"/>
      <c r="E85" s="151"/>
      <c r="F85" s="151"/>
      <c r="G85" s="151"/>
      <c r="H85" s="152"/>
    </row>
    <row r="86" spans="2:8" ht="19.5" customHeight="1" thickBot="1" x14ac:dyDescent="0.4"/>
    <row r="87" spans="2:8" ht="20" customHeight="1" thickBot="1" x14ac:dyDescent="0.4">
      <c r="C87" s="106" t="s">
        <v>113</v>
      </c>
      <c r="D87" s="142" t="s">
        <v>133</v>
      </c>
      <c r="E87" s="143"/>
      <c r="F87" s="144"/>
      <c r="G87" s="144"/>
      <c r="H87" s="145"/>
    </row>
    <row r="88" spans="2:8" ht="20" customHeight="1" thickBot="1" x14ac:dyDescent="0.4">
      <c r="C88" s="107" t="s">
        <v>111</v>
      </c>
      <c r="D88" s="139" t="s">
        <v>377</v>
      </c>
      <c r="E88" s="140"/>
      <c r="F88" s="140"/>
      <c r="G88" s="140"/>
      <c r="H88" s="141"/>
    </row>
    <row r="89" spans="2:8" ht="52.75" customHeight="1" thickBot="1" x14ac:dyDescent="0.4">
      <c r="C89" s="107" t="s">
        <v>110</v>
      </c>
      <c r="D89" s="139" t="s">
        <v>376</v>
      </c>
      <c r="E89" s="140"/>
      <c r="F89" s="140"/>
      <c r="G89" s="140"/>
      <c r="H89" s="141"/>
    </row>
    <row r="90" spans="2:8" ht="5.25" customHeight="1" x14ac:dyDescent="0.35">
      <c r="C90" s="35"/>
      <c r="H90" s="34"/>
    </row>
    <row r="91" spans="2:8" ht="25.4" customHeight="1" thickBot="1" x14ac:dyDescent="0.4">
      <c r="B91" s="33"/>
      <c r="C91" s="108" t="s">
        <v>108</v>
      </c>
      <c r="D91" s="109" t="s">
        <v>107</v>
      </c>
      <c r="E91" s="109" t="s">
        <v>106</v>
      </c>
      <c r="F91" s="110" t="s">
        <v>105</v>
      </c>
      <c r="G91" s="109" t="s">
        <v>96</v>
      </c>
      <c r="H91" s="111" t="s">
        <v>104</v>
      </c>
    </row>
    <row r="92" spans="2:8" ht="20" customHeight="1" thickBot="1" x14ac:dyDescent="0.4">
      <c r="C92" s="28">
        <v>11.3</v>
      </c>
      <c r="D92" s="27">
        <v>0</v>
      </c>
      <c r="E92" s="27">
        <v>-585</v>
      </c>
      <c r="F92" s="27">
        <v>-585</v>
      </c>
      <c r="G92" s="27">
        <v>0</v>
      </c>
      <c r="H92" s="26">
        <v>-585</v>
      </c>
    </row>
    <row r="93" spans="2:8" ht="12.5" customHeight="1" x14ac:dyDescent="0.35"/>
    <row r="94" spans="2:8" ht="12.5" customHeight="1" x14ac:dyDescent="0.35"/>
    <row r="95" spans="2:8" ht="12.5" customHeight="1" x14ac:dyDescent="0.35"/>
  </sheetData>
  <mergeCells count="40">
    <mergeCell ref="D87:H87"/>
    <mergeCell ref="D88:H88"/>
    <mergeCell ref="D89:H89"/>
    <mergeCell ref="C85:H85"/>
    <mergeCell ref="D60:H60"/>
    <mergeCell ref="C67:H67"/>
    <mergeCell ref="D69:H69"/>
    <mergeCell ref="D70:H70"/>
    <mergeCell ref="D71:H71"/>
    <mergeCell ref="C80:E80"/>
    <mergeCell ref="F80:H80"/>
    <mergeCell ref="C72:E72"/>
    <mergeCell ref="F72:H72"/>
    <mergeCell ref="D77:H77"/>
    <mergeCell ref="D78:H78"/>
    <mergeCell ref="D79:H79"/>
    <mergeCell ref="D25:H25"/>
    <mergeCell ref="D30:H30"/>
    <mergeCell ref="D59:H59"/>
    <mergeCell ref="D32:H32"/>
    <mergeCell ref="D37:H37"/>
    <mergeCell ref="D38:H38"/>
    <mergeCell ref="D39:H39"/>
    <mergeCell ref="D44:H44"/>
    <mergeCell ref="D45:H45"/>
    <mergeCell ref="D46:H46"/>
    <mergeCell ref="D31:H31"/>
    <mergeCell ref="D51:H51"/>
    <mergeCell ref="D52:H52"/>
    <mergeCell ref="D53:H53"/>
    <mergeCell ref="D58:H58"/>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A5388-4E37-4B47-B296-6C871A8DD72F}">
  <sheetPr codeName="Sheet18">
    <pageSetUpPr fitToPage="1"/>
  </sheetPr>
  <dimension ref="B2:H110"/>
  <sheetViews>
    <sheetView showGridLines="0" showRowColHeaders="0" zoomScale="80" zoomScaleNormal="80" workbookViewId="0">
      <pane ySplit="5" topLeftCell="A79" activePane="bottomLeft" state="frozen"/>
      <selection activeCell="D9" sqref="D9:F9"/>
      <selection pane="bottomLeft" activeCell="O64" sqref="O64"/>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336</v>
      </c>
      <c r="E2" s="154"/>
      <c r="F2" s="58"/>
    </row>
    <row r="3" spans="3:8" ht="4.5" customHeight="1" x14ac:dyDescent="0.35">
      <c r="C3" s="62"/>
      <c r="D3" s="154"/>
      <c r="E3" s="154"/>
      <c r="F3" s="61"/>
    </row>
    <row r="4" spans="3:8" ht="13" customHeight="1" x14ac:dyDescent="0.35">
      <c r="C4" s="60" t="s">
        <v>169</v>
      </c>
      <c r="D4" s="87" t="s">
        <v>412</v>
      </c>
      <c r="E4" s="87"/>
      <c r="F4" s="58"/>
    </row>
    <row r="5" spans="3:8" ht="12.5" customHeight="1" x14ac:dyDescent="0.35"/>
    <row r="6" spans="3:8" ht="144.75" customHeight="1" x14ac:dyDescent="0.35">
      <c r="C6" s="57" t="s">
        <v>167</v>
      </c>
      <c r="D6" s="155" t="s">
        <v>411</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13425.199999999999</v>
      </c>
      <c r="E9" s="10">
        <v>-7002.3</v>
      </c>
      <c r="F9" s="50">
        <v>6422.8999999999987</v>
      </c>
      <c r="H9" s="49">
        <v>186.26999999999998</v>
      </c>
    </row>
    <row r="10" spans="3:8" ht="7.5" customHeight="1" x14ac:dyDescent="0.35">
      <c r="C10" s="48"/>
      <c r="F10" s="47"/>
      <c r="H10" s="46"/>
    </row>
    <row r="11" spans="3:8" ht="12.75" customHeight="1" thickBot="1" x14ac:dyDescent="0.4">
      <c r="C11" s="45" t="s">
        <v>163</v>
      </c>
      <c r="D11" s="44"/>
      <c r="E11" s="42"/>
      <c r="F11" s="43">
        <v>-600</v>
      </c>
      <c r="G11" s="42"/>
      <c r="H11" s="41">
        <v>4</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410</v>
      </c>
      <c r="E17" s="140"/>
      <c r="F17" s="140"/>
      <c r="G17" s="140"/>
      <c r="H17" s="141"/>
    </row>
    <row r="18" spans="2:8" ht="40" customHeight="1" thickBot="1" x14ac:dyDescent="0.4">
      <c r="C18" s="36" t="s">
        <v>110</v>
      </c>
      <c r="D18" s="139" t="s">
        <v>409</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3.01</v>
      </c>
      <c r="D21" s="27">
        <v>223.9</v>
      </c>
      <c r="E21" s="27">
        <v>191.4</v>
      </c>
      <c r="F21" s="27">
        <v>415.3</v>
      </c>
      <c r="G21" s="27">
        <v>-51.3</v>
      </c>
      <c r="H21" s="26">
        <v>364</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408</v>
      </c>
      <c r="E24" s="140"/>
      <c r="F24" s="140"/>
      <c r="G24" s="140"/>
      <c r="H24" s="141"/>
    </row>
    <row r="25" spans="2:8" ht="40" customHeight="1" thickBot="1" x14ac:dyDescent="0.4">
      <c r="C25" s="36" t="s">
        <v>110</v>
      </c>
      <c r="D25" s="139" t="s">
        <v>407</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29.81</v>
      </c>
      <c r="D28" s="27">
        <v>1458.2</v>
      </c>
      <c r="E28" s="27">
        <v>1063.8</v>
      </c>
      <c r="F28" s="27">
        <v>2522</v>
      </c>
      <c r="G28" s="27">
        <v>-923.2</v>
      </c>
      <c r="H28" s="26">
        <v>1598.8</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406</v>
      </c>
      <c r="E31" s="140"/>
      <c r="F31" s="140"/>
      <c r="G31" s="140"/>
      <c r="H31" s="141"/>
    </row>
    <row r="32" spans="2:8" ht="52.75" customHeight="1" thickBot="1" x14ac:dyDescent="0.4">
      <c r="C32" s="36" t="s">
        <v>110</v>
      </c>
      <c r="D32" s="139" t="s">
        <v>405</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1</v>
      </c>
      <c r="D35" s="27">
        <v>620.1</v>
      </c>
      <c r="E35" s="27">
        <v>399.5</v>
      </c>
      <c r="F35" s="27">
        <v>1019.6</v>
      </c>
      <c r="G35" s="27">
        <v>-710.875</v>
      </c>
      <c r="H35" s="26">
        <v>308.72500000000002</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404</v>
      </c>
      <c r="E38" s="140"/>
      <c r="F38" s="140"/>
      <c r="G38" s="140"/>
      <c r="H38" s="141"/>
    </row>
    <row r="39" spans="2:8" ht="40" customHeight="1" thickBot="1" x14ac:dyDescent="0.4">
      <c r="C39" s="36" t="s">
        <v>110</v>
      </c>
      <c r="D39" s="139" t="s">
        <v>403</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135.38999999999999</v>
      </c>
      <c r="D42" s="27">
        <v>5525.9</v>
      </c>
      <c r="E42" s="27">
        <v>3428.7</v>
      </c>
      <c r="F42" s="27">
        <v>8954.5999999999985</v>
      </c>
      <c r="G42" s="27">
        <v>-5303.4250000000002</v>
      </c>
      <c r="H42" s="26">
        <v>3651.1749999999984</v>
      </c>
    </row>
    <row r="43" spans="2:8" ht="13" customHeight="1" thickBot="1" x14ac:dyDescent="0.4"/>
    <row r="44" spans="2:8" ht="20" customHeight="1" thickBot="1" x14ac:dyDescent="0.4">
      <c r="C44" s="37" t="s">
        <v>113</v>
      </c>
      <c r="D44" s="142" t="s">
        <v>151</v>
      </c>
      <c r="E44" s="144"/>
      <c r="F44" s="144"/>
      <c r="G44" s="144"/>
      <c r="H44" s="145"/>
    </row>
    <row r="45" spans="2:8" ht="20" customHeight="1" thickBot="1" x14ac:dyDescent="0.4">
      <c r="C45" s="36" t="s">
        <v>111</v>
      </c>
      <c r="D45" s="139" t="s">
        <v>402</v>
      </c>
      <c r="E45" s="140"/>
      <c r="F45" s="140"/>
      <c r="G45" s="140"/>
      <c r="H45" s="141"/>
    </row>
    <row r="46" spans="2:8" ht="52.75" customHeight="1" thickBot="1" x14ac:dyDescent="0.4">
      <c r="C46" s="36" t="s">
        <v>110</v>
      </c>
      <c r="D46" s="139" t="s">
        <v>401</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6.94</v>
      </c>
      <c r="D49" s="27">
        <v>253.5</v>
      </c>
      <c r="E49" s="27">
        <v>64.5</v>
      </c>
      <c r="F49" s="27">
        <v>318</v>
      </c>
      <c r="G49" s="27">
        <v>-2.5</v>
      </c>
      <c r="H49" s="26">
        <v>315.5</v>
      </c>
    </row>
    <row r="50" spans="2:8" ht="13" customHeight="1" thickBot="1" x14ac:dyDescent="0.4"/>
    <row r="51" spans="2:8" ht="20" customHeight="1" thickBot="1" x14ac:dyDescent="0.4">
      <c r="C51" s="37" t="s">
        <v>113</v>
      </c>
      <c r="D51" s="142" t="s">
        <v>296</v>
      </c>
      <c r="E51" s="144"/>
      <c r="F51" s="144"/>
      <c r="G51" s="144"/>
      <c r="H51" s="145"/>
    </row>
    <row r="52" spans="2:8" ht="20" customHeight="1" thickBot="1" x14ac:dyDescent="0.4">
      <c r="C52" s="36" t="s">
        <v>111</v>
      </c>
      <c r="D52" s="139" t="s">
        <v>400</v>
      </c>
      <c r="E52" s="140"/>
      <c r="F52" s="140"/>
      <c r="G52" s="140"/>
      <c r="H52" s="141"/>
    </row>
    <row r="53" spans="2:8" ht="80" customHeight="1" thickBot="1" x14ac:dyDescent="0.4">
      <c r="C53" s="36" t="s">
        <v>110</v>
      </c>
      <c r="D53" s="139" t="s">
        <v>399</v>
      </c>
      <c r="E53" s="140"/>
      <c r="F53" s="140"/>
      <c r="G53" s="140"/>
      <c r="H53" s="141"/>
    </row>
    <row r="54" spans="2:8" ht="5.25" customHeight="1" x14ac:dyDescent="0.35">
      <c r="C54" s="35"/>
      <c r="H54" s="34"/>
    </row>
    <row r="55" spans="2:8" ht="25.4" customHeight="1" thickBot="1" x14ac:dyDescent="0.4">
      <c r="B55" s="33"/>
      <c r="C55" s="32" t="s">
        <v>108</v>
      </c>
      <c r="D55" s="30" t="s">
        <v>107</v>
      </c>
      <c r="E55" s="30" t="s">
        <v>106</v>
      </c>
      <c r="F55" s="31" t="s">
        <v>105</v>
      </c>
      <c r="G55" s="30" t="s">
        <v>96</v>
      </c>
      <c r="H55" s="29" t="s">
        <v>104</v>
      </c>
    </row>
    <row r="56" spans="2:8" ht="20" customHeight="1" thickBot="1" x14ac:dyDescent="0.4">
      <c r="C56" s="28">
        <v>10.119999999999999</v>
      </c>
      <c r="D56" s="27">
        <v>183.89999999999998</v>
      </c>
      <c r="E56" s="27">
        <v>11.8</v>
      </c>
      <c r="F56" s="27">
        <v>195.7</v>
      </c>
      <c r="G56" s="27">
        <v>-11</v>
      </c>
      <c r="H56" s="26">
        <v>184.7</v>
      </c>
    </row>
    <row r="57" spans="2:8" ht="12.5" customHeight="1" x14ac:dyDescent="0.35"/>
    <row r="58" spans="2:8" ht="12.5" customHeight="1" x14ac:dyDescent="0.35"/>
    <row r="59" spans="2:8" ht="8.25" customHeight="1" x14ac:dyDescent="0.35"/>
    <row r="60" spans="2:8" ht="18" customHeight="1" x14ac:dyDescent="0.4">
      <c r="C60" s="153" t="s">
        <v>148</v>
      </c>
      <c r="D60" s="153"/>
      <c r="E60" s="153"/>
      <c r="F60" s="153"/>
      <c r="G60" s="153"/>
      <c r="H60" s="153"/>
    </row>
    <row r="61" spans="2:8" ht="18.75" customHeight="1" thickBot="1" x14ac:dyDescent="0.4"/>
    <row r="62" spans="2:8" ht="20" customHeight="1" thickBot="1" x14ac:dyDescent="0.4">
      <c r="C62" s="99" t="s">
        <v>113</v>
      </c>
      <c r="D62" s="142" t="s">
        <v>147</v>
      </c>
      <c r="E62" s="143"/>
      <c r="F62" s="144"/>
      <c r="G62" s="144"/>
      <c r="H62" s="145"/>
    </row>
    <row r="63" spans="2:8" ht="20" customHeight="1" thickBot="1" x14ac:dyDescent="0.4">
      <c r="C63" s="100" t="s">
        <v>111</v>
      </c>
      <c r="D63" s="139" t="s">
        <v>139</v>
      </c>
      <c r="E63" s="140"/>
      <c r="F63" s="140"/>
      <c r="G63" s="140"/>
      <c r="H63" s="141"/>
    </row>
    <row r="64" spans="2:8" ht="20" customHeight="1" thickBot="1" x14ac:dyDescent="0.4">
      <c r="C64" s="100" t="s">
        <v>110</v>
      </c>
      <c r="D64" s="139" t="s">
        <v>203</v>
      </c>
      <c r="E64" s="140"/>
      <c r="F64" s="140"/>
      <c r="G64" s="140"/>
      <c r="H64" s="141"/>
    </row>
    <row r="65" spans="2:8" ht="12.5" customHeight="1" x14ac:dyDescent="0.35">
      <c r="C65" s="146"/>
      <c r="D65" s="147"/>
      <c r="E65" s="147"/>
      <c r="F65" s="148"/>
      <c r="G65" s="148"/>
      <c r="H65" s="149"/>
    </row>
    <row r="66" spans="2:8" ht="5.25" customHeight="1" x14ac:dyDescent="0.35">
      <c r="C66" s="35"/>
      <c r="H66" s="34"/>
    </row>
    <row r="67" spans="2:8" ht="25.4" customHeight="1" thickBot="1" x14ac:dyDescent="0.4">
      <c r="B67" s="33"/>
      <c r="C67" s="101" t="s">
        <v>108</v>
      </c>
      <c r="D67" s="102" t="s">
        <v>107</v>
      </c>
      <c r="E67" s="102" t="s">
        <v>106</v>
      </c>
      <c r="F67" s="103" t="s">
        <v>105</v>
      </c>
      <c r="G67" s="102" t="s">
        <v>96</v>
      </c>
      <c r="H67" s="104" t="s">
        <v>104</v>
      </c>
    </row>
    <row r="68" spans="2:8" ht="20" customHeight="1" thickBot="1" x14ac:dyDescent="0.4">
      <c r="C68" s="28">
        <v>0</v>
      </c>
      <c r="D68" s="39">
        <v>443</v>
      </c>
      <c r="E68" s="39">
        <v>0</v>
      </c>
      <c r="F68" s="39">
        <v>443</v>
      </c>
      <c r="G68" s="39">
        <v>0</v>
      </c>
      <c r="H68" s="38">
        <v>443</v>
      </c>
    </row>
    <row r="69" spans="2:8" ht="13" customHeight="1" thickBot="1" x14ac:dyDescent="0.4"/>
    <row r="70" spans="2:8" ht="20" customHeight="1" thickBot="1" x14ac:dyDescent="0.4">
      <c r="C70" s="99" t="s">
        <v>113</v>
      </c>
      <c r="D70" s="142" t="s">
        <v>146</v>
      </c>
      <c r="E70" s="143"/>
      <c r="F70" s="144"/>
      <c r="G70" s="144"/>
      <c r="H70" s="145"/>
    </row>
    <row r="71" spans="2:8" ht="20" customHeight="1" thickBot="1" x14ac:dyDescent="0.4">
      <c r="C71" s="100" t="s">
        <v>111</v>
      </c>
      <c r="D71" s="139" t="s">
        <v>139</v>
      </c>
      <c r="E71" s="140"/>
      <c r="F71" s="140"/>
      <c r="G71" s="140"/>
      <c r="H71" s="141"/>
    </row>
    <row r="72" spans="2:8" ht="20" customHeight="1" thickBot="1" x14ac:dyDescent="0.4">
      <c r="C72" s="100" t="s">
        <v>110</v>
      </c>
      <c r="D72" s="139" t="s">
        <v>398</v>
      </c>
      <c r="E72" s="140"/>
      <c r="F72" s="140"/>
      <c r="G72" s="140"/>
      <c r="H72" s="141"/>
    </row>
    <row r="73" spans="2:8" ht="12.5" customHeight="1" x14ac:dyDescent="0.35">
      <c r="C73" s="146"/>
      <c r="D73" s="147"/>
      <c r="E73" s="147"/>
      <c r="F73" s="148"/>
      <c r="G73" s="148"/>
      <c r="H73" s="149"/>
    </row>
    <row r="74" spans="2:8" ht="5.25" customHeight="1" x14ac:dyDescent="0.35">
      <c r="C74" s="35"/>
      <c r="H74" s="34"/>
    </row>
    <row r="75" spans="2:8" ht="25.4" customHeight="1" x14ac:dyDescent="0.35">
      <c r="B75" s="33"/>
      <c r="C75" s="101" t="s">
        <v>108</v>
      </c>
      <c r="D75" s="102" t="s">
        <v>107</v>
      </c>
      <c r="E75" s="102" t="s">
        <v>106</v>
      </c>
      <c r="F75" s="103" t="s">
        <v>105</v>
      </c>
      <c r="G75" s="102" t="s">
        <v>96</v>
      </c>
      <c r="H75" s="104" t="s">
        <v>104</v>
      </c>
    </row>
    <row r="76" spans="2:8" ht="20" customHeight="1" thickBot="1" x14ac:dyDescent="0.4">
      <c r="C76" s="40"/>
      <c r="D76" s="39">
        <v>0</v>
      </c>
      <c r="E76" s="39">
        <v>105</v>
      </c>
      <c r="F76" s="39">
        <v>105</v>
      </c>
      <c r="G76" s="39">
        <v>0</v>
      </c>
      <c r="H76" s="38">
        <v>105</v>
      </c>
    </row>
    <row r="77" spans="2:8" ht="13" customHeight="1" thickBot="1" x14ac:dyDescent="0.4"/>
    <row r="78" spans="2:8" ht="20" customHeight="1" thickBot="1" x14ac:dyDescent="0.4">
      <c r="C78" s="99" t="s">
        <v>113</v>
      </c>
      <c r="D78" s="142" t="s">
        <v>144</v>
      </c>
      <c r="E78" s="143"/>
      <c r="F78" s="144"/>
      <c r="G78" s="144"/>
      <c r="H78" s="145"/>
    </row>
    <row r="79" spans="2:8" ht="20" customHeight="1" thickBot="1" x14ac:dyDescent="0.4">
      <c r="C79" s="100" t="s">
        <v>111</v>
      </c>
      <c r="D79" s="139" t="s">
        <v>139</v>
      </c>
      <c r="E79" s="140"/>
      <c r="F79" s="140"/>
      <c r="G79" s="140"/>
      <c r="H79" s="141"/>
    </row>
    <row r="80" spans="2:8" ht="20" customHeight="1" thickBot="1" x14ac:dyDescent="0.4">
      <c r="C80" s="100" t="s">
        <v>110</v>
      </c>
      <c r="D80" s="139" t="s">
        <v>397</v>
      </c>
      <c r="E80" s="140"/>
      <c r="F80" s="140"/>
      <c r="G80" s="140"/>
      <c r="H80" s="141"/>
    </row>
    <row r="81" spans="2:8" ht="12.5" customHeight="1" x14ac:dyDescent="0.35">
      <c r="C81" s="146"/>
      <c r="D81" s="147"/>
      <c r="E81" s="147"/>
      <c r="F81" s="148"/>
      <c r="G81" s="148"/>
      <c r="H81" s="149"/>
    </row>
    <row r="82" spans="2:8" ht="5.25" customHeight="1" x14ac:dyDescent="0.35">
      <c r="C82" s="35"/>
      <c r="H82" s="34"/>
    </row>
    <row r="83" spans="2:8" ht="25.4" customHeight="1" thickBot="1" x14ac:dyDescent="0.4">
      <c r="B83" s="33"/>
      <c r="C83" s="101" t="s">
        <v>108</v>
      </c>
      <c r="D83" s="102" t="s">
        <v>107</v>
      </c>
      <c r="E83" s="102" t="s">
        <v>106</v>
      </c>
      <c r="F83" s="103" t="s">
        <v>105</v>
      </c>
      <c r="G83" s="102" t="s">
        <v>96</v>
      </c>
      <c r="H83" s="104" t="s">
        <v>104</v>
      </c>
    </row>
    <row r="84" spans="2:8" ht="20" customHeight="1" thickBot="1" x14ac:dyDescent="0.4">
      <c r="C84" s="28"/>
      <c r="D84" s="39">
        <v>0</v>
      </c>
      <c r="E84" s="39">
        <v>286</v>
      </c>
      <c r="F84" s="39">
        <v>286</v>
      </c>
      <c r="G84" s="39">
        <v>0</v>
      </c>
      <c r="H84" s="38">
        <v>286</v>
      </c>
    </row>
    <row r="85" spans="2:8" ht="13" customHeight="1" thickBot="1" x14ac:dyDescent="0.4"/>
    <row r="86" spans="2:8" ht="20" customHeight="1" thickBot="1" x14ac:dyDescent="0.4">
      <c r="C86" s="99" t="s">
        <v>113</v>
      </c>
      <c r="D86" s="142" t="s">
        <v>142</v>
      </c>
      <c r="E86" s="143"/>
      <c r="F86" s="144"/>
      <c r="G86" s="144"/>
      <c r="H86" s="145"/>
    </row>
    <row r="87" spans="2:8" ht="20" customHeight="1" thickBot="1" x14ac:dyDescent="0.4">
      <c r="C87" s="100" t="s">
        <v>111</v>
      </c>
      <c r="D87" s="139" t="s">
        <v>139</v>
      </c>
      <c r="E87" s="140"/>
      <c r="F87" s="140"/>
      <c r="G87" s="140"/>
      <c r="H87" s="141"/>
    </row>
    <row r="88" spans="2:8" ht="20" customHeight="1" thickBot="1" x14ac:dyDescent="0.4">
      <c r="C88" s="100" t="s">
        <v>110</v>
      </c>
      <c r="D88" s="139" t="s">
        <v>396</v>
      </c>
      <c r="E88" s="140"/>
      <c r="F88" s="140"/>
      <c r="G88" s="140"/>
      <c r="H88" s="141"/>
    </row>
    <row r="89" spans="2:8" ht="12.5" customHeight="1" x14ac:dyDescent="0.35">
      <c r="C89" s="146"/>
      <c r="D89" s="147"/>
      <c r="E89" s="147"/>
      <c r="F89" s="148"/>
      <c r="G89" s="148"/>
      <c r="H89" s="149"/>
    </row>
    <row r="90" spans="2:8" ht="5.25" customHeight="1" x14ac:dyDescent="0.35">
      <c r="C90" s="35"/>
      <c r="H90" s="34"/>
    </row>
    <row r="91" spans="2:8" ht="25.4" customHeight="1" thickBot="1" x14ac:dyDescent="0.4">
      <c r="B91" s="33"/>
      <c r="C91" s="101" t="s">
        <v>108</v>
      </c>
      <c r="D91" s="102" t="s">
        <v>107</v>
      </c>
      <c r="E91" s="102" t="s">
        <v>106</v>
      </c>
      <c r="F91" s="103" t="s">
        <v>105</v>
      </c>
      <c r="G91" s="102" t="s">
        <v>96</v>
      </c>
      <c r="H91" s="104" t="s">
        <v>104</v>
      </c>
    </row>
    <row r="92" spans="2:8" ht="20" customHeight="1" thickBot="1" x14ac:dyDescent="0.4">
      <c r="C92" s="28"/>
      <c r="D92" s="39">
        <v>0</v>
      </c>
      <c r="E92" s="39">
        <v>35</v>
      </c>
      <c r="F92" s="39">
        <v>35</v>
      </c>
      <c r="G92" s="39">
        <v>0</v>
      </c>
      <c r="H92" s="38">
        <v>35</v>
      </c>
    </row>
    <row r="93" spans="2:8" ht="13" customHeight="1" thickBot="1" x14ac:dyDescent="0.4"/>
    <row r="94" spans="2:8" ht="18.5" customHeight="1" thickBot="1" x14ac:dyDescent="0.45">
      <c r="C94" s="150" t="s">
        <v>134</v>
      </c>
      <c r="D94" s="151"/>
      <c r="E94" s="151"/>
      <c r="F94" s="151"/>
      <c r="G94" s="151"/>
      <c r="H94" s="152"/>
    </row>
    <row r="95" spans="2:8" ht="19.5" customHeight="1" thickBot="1" x14ac:dyDescent="0.4"/>
    <row r="96" spans="2:8" ht="20" customHeight="1" thickBot="1" x14ac:dyDescent="0.4">
      <c r="C96" s="106" t="s">
        <v>113</v>
      </c>
      <c r="D96" s="142" t="s">
        <v>133</v>
      </c>
      <c r="E96" s="143"/>
      <c r="F96" s="144"/>
      <c r="G96" s="144"/>
      <c r="H96" s="145"/>
    </row>
    <row r="97" spans="2:8" ht="20" customHeight="1" thickBot="1" x14ac:dyDescent="0.4">
      <c r="C97" s="107" t="s">
        <v>111</v>
      </c>
      <c r="D97" s="139" t="s">
        <v>395</v>
      </c>
      <c r="E97" s="140"/>
      <c r="F97" s="140"/>
      <c r="G97" s="140"/>
      <c r="H97" s="141"/>
    </row>
    <row r="98" spans="2:8" ht="52.75" customHeight="1" thickBot="1" x14ac:dyDescent="0.4">
      <c r="C98" s="107" t="s">
        <v>110</v>
      </c>
      <c r="D98" s="139" t="s">
        <v>394</v>
      </c>
      <c r="E98" s="140"/>
      <c r="F98" s="140"/>
      <c r="G98" s="140"/>
      <c r="H98" s="141"/>
    </row>
    <row r="99" spans="2:8" ht="5.25" customHeight="1" x14ac:dyDescent="0.35">
      <c r="C99" s="35"/>
      <c r="H99" s="34"/>
    </row>
    <row r="100" spans="2:8" ht="25.4" customHeight="1" thickBot="1" x14ac:dyDescent="0.4">
      <c r="B100" s="33"/>
      <c r="C100" s="108" t="s">
        <v>108</v>
      </c>
      <c r="D100" s="109" t="s">
        <v>107</v>
      </c>
      <c r="E100" s="109" t="s">
        <v>106</v>
      </c>
      <c r="F100" s="110" t="s">
        <v>105</v>
      </c>
      <c r="G100" s="109" t="s">
        <v>96</v>
      </c>
      <c r="H100" s="111" t="s">
        <v>104</v>
      </c>
    </row>
    <row r="101" spans="2:8" ht="20" customHeight="1" thickBot="1" x14ac:dyDescent="0.4">
      <c r="C101" s="28">
        <v>4</v>
      </c>
      <c r="D101" s="27">
        <v>0</v>
      </c>
      <c r="E101" s="27">
        <v>0</v>
      </c>
      <c r="F101" s="27">
        <v>0</v>
      </c>
      <c r="G101" s="27">
        <v>-400</v>
      </c>
      <c r="H101" s="26">
        <v>-400</v>
      </c>
    </row>
    <row r="102" spans="2:8" ht="13" customHeight="1" thickBot="1" x14ac:dyDescent="0.4"/>
    <row r="103" spans="2:8" ht="20" customHeight="1" thickBot="1" x14ac:dyDescent="0.4">
      <c r="C103" s="106" t="s">
        <v>113</v>
      </c>
      <c r="D103" s="142" t="s">
        <v>131</v>
      </c>
      <c r="E103" s="143"/>
      <c r="F103" s="144"/>
      <c r="G103" s="144"/>
      <c r="H103" s="145"/>
    </row>
    <row r="104" spans="2:8" ht="20" customHeight="1" thickBot="1" x14ac:dyDescent="0.4">
      <c r="C104" s="107" t="s">
        <v>111</v>
      </c>
      <c r="D104" s="139" t="s">
        <v>393</v>
      </c>
      <c r="E104" s="140"/>
      <c r="F104" s="140"/>
      <c r="G104" s="140"/>
      <c r="H104" s="141"/>
    </row>
    <row r="105" spans="2:8" ht="52.75" customHeight="1" thickBot="1" x14ac:dyDescent="0.4">
      <c r="C105" s="107" t="s">
        <v>110</v>
      </c>
      <c r="D105" s="139" t="s">
        <v>392</v>
      </c>
      <c r="E105" s="140"/>
      <c r="F105" s="140"/>
      <c r="G105" s="140"/>
      <c r="H105" s="141"/>
    </row>
    <row r="106" spans="2:8" ht="5.25" customHeight="1" x14ac:dyDescent="0.35">
      <c r="C106" s="35"/>
      <c r="H106" s="34"/>
    </row>
    <row r="107" spans="2:8" ht="25.4" customHeight="1" thickBot="1" x14ac:dyDescent="0.4">
      <c r="B107" s="33"/>
      <c r="C107" s="108" t="s">
        <v>108</v>
      </c>
      <c r="D107" s="109" t="s">
        <v>107</v>
      </c>
      <c r="E107" s="109" t="s">
        <v>106</v>
      </c>
      <c r="F107" s="110" t="s">
        <v>105</v>
      </c>
      <c r="G107" s="109" t="s">
        <v>96</v>
      </c>
      <c r="H107" s="111" t="s">
        <v>104</v>
      </c>
    </row>
    <row r="108" spans="2:8" ht="20" customHeight="1" thickBot="1" x14ac:dyDescent="0.4">
      <c r="C108" s="28">
        <v>0</v>
      </c>
      <c r="D108" s="27">
        <v>-200</v>
      </c>
      <c r="E108" s="27">
        <v>0</v>
      </c>
      <c r="F108" s="27">
        <v>-200</v>
      </c>
      <c r="G108" s="27">
        <v>0</v>
      </c>
      <c r="H108" s="26">
        <v>-200</v>
      </c>
    </row>
    <row r="109" spans="2:8" ht="12.5" customHeight="1" x14ac:dyDescent="0.35"/>
    <row r="110" spans="2:8" ht="12.5" customHeight="1" x14ac:dyDescent="0.35"/>
  </sheetData>
  <mergeCells count="50">
    <mergeCell ref="D88:H88"/>
    <mergeCell ref="D105:H105"/>
    <mergeCell ref="C94:H94"/>
    <mergeCell ref="D96:H96"/>
    <mergeCell ref="D97:H97"/>
    <mergeCell ref="D98:H98"/>
    <mergeCell ref="D103:H103"/>
    <mergeCell ref="D104:H104"/>
    <mergeCell ref="C89:E89"/>
    <mergeCell ref="F89:H89"/>
    <mergeCell ref="D87:H87"/>
    <mergeCell ref="D64:H64"/>
    <mergeCell ref="C65:E65"/>
    <mergeCell ref="F65:H65"/>
    <mergeCell ref="D70:H70"/>
    <mergeCell ref="D72:H72"/>
    <mergeCell ref="C73:E73"/>
    <mergeCell ref="F73:H73"/>
    <mergeCell ref="D78:H78"/>
    <mergeCell ref="D79:H79"/>
    <mergeCell ref="D80:H80"/>
    <mergeCell ref="C81:E81"/>
    <mergeCell ref="F81:H81"/>
    <mergeCell ref="D86:H86"/>
    <mergeCell ref="D39:H39"/>
    <mergeCell ref="D44:H44"/>
    <mergeCell ref="D71:H71"/>
    <mergeCell ref="D46:H46"/>
    <mergeCell ref="D51:H51"/>
    <mergeCell ref="D52:H52"/>
    <mergeCell ref="D53:H53"/>
    <mergeCell ref="C60:H60"/>
    <mergeCell ref="D62:H62"/>
    <mergeCell ref="D63:H63"/>
    <mergeCell ref="D45:H45"/>
    <mergeCell ref="D31:H31"/>
    <mergeCell ref="D32:H32"/>
    <mergeCell ref="D37:H37"/>
    <mergeCell ref="D38:H38"/>
    <mergeCell ref="D17:H17"/>
    <mergeCell ref="D18:H18"/>
    <mergeCell ref="D23:H23"/>
    <mergeCell ref="D24:H24"/>
    <mergeCell ref="D25:H25"/>
    <mergeCell ref="D30:H30"/>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5A457-9437-46A4-BF4F-32094C8DE68A}">
  <dimension ref="A2:E29"/>
  <sheetViews>
    <sheetView showRowColHeaders="0" zoomScale="80" zoomScaleNormal="80" workbookViewId="0"/>
  </sheetViews>
  <sheetFormatPr defaultRowHeight="14.5" x14ac:dyDescent="0.35"/>
  <cols>
    <col min="1" max="1" width="8.7265625" style="80"/>
    <col min="2" max="2" width="8.7265625" style="3"/>
    <col min="3" max="4" width="8.7265625" style="1"/>
    <col min="5" max="5" width="79.08984375" style="1" customWidth="1"/>
    <col min="6" max="16384" width="8.7265625" style="1"/>
  </cols>
  <sheetData>
    <row r="2" spans="2:5" s="17" customFormat="1" ht="29" customHeight="1" x14ac:dyDescent="0.55000000000000004">
      <c r="B2" s="17" t="s">
        <v>1113</v>
      </c>
    </row>
    <row r="6" spans="2:5" ht="29" x14ac:dyDescent="0.35">
      <c r="E6" s="78" t="s">
        <v>1112</v>
      </c>
    </row>
    <row r="8" spans="2:5" ht="43.5" x14ac:dyDescent="0.35">
      <c r="E8" s="78" t="s">
        <v>1111</v>
      </c>
    </row>
    <row r="13" spans="2:5" x14ac:dyDescent="0.35">
      <c r="E13" s="1" t="s">
        <v>1110</v>
      </c>
    </row>
    <row r="14" spans="2:5" ht="87" x14ac:dyDescent="0.35">
      <c r="E14" s="79" t="s">
        <v>1122</v>
      </c>
    </row>
    <row r="16" spans="2:5" ht="43.5" x14ac:dyDescent="0.35">
      <c r="E16" s="78" t="s">
        <v>1121</v>
      </c>
    </row>
    <row r="18" spans="5:5" x14ac:dyDescent="0.35">
      <c r="E18" s="82" t="s">
        <v>1120</v>
      </c>
    </row>
    <row r="29" spans="5:5" x14ac:dyDescent="0.35">
      <c r="E29" s="1" t="s">
        <v>1109</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D6C02-1A39-450A-AF6F-74F42F8CCF0C}">
  <sheetPr codeName="Sheet19">
    <pageSetUpPr fitToPage="1"/>
  </sheetPr>
  <dimension ref="B2:H52"/>
  <sheetViews>
    <sheetView showGridLines="0" showRowColHeaders="0" zoomScale="80" zoomScaleNormal="80" workbookViewId="0">
      <pane ySplit="5" topLeftCell="A6" activePane="bottomLeft" state="frozen"/>
      <selection activeCell="D9" sqref="D9:F9"/>
      <selection pane="bottomLeft" activeCell="O41" sqref="O41"/>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336</v>
      </c>
      <c r="E2" s="154"/>
      <c r="F2" s="58"/>
    </row>
    <row r="3" spans="3:8" ht="4.5" customHeight="1" x14ac:dyDescent="0.35">
      <c r="C3" s="62"/>
      <c r="D3" s="154"/>
      <c r="E3" s="154"/>
      <c r="F3" s="61"/>
    </row>
    <row r="4" spans="3:8" ht="13" customHeight="1" x14ac:dyDescent="0.35">
      <c r="C4" s="60" t="s">
        <v>169</v>
      </c>
      <c r="D4" s="59" t="s">
        <v>420</v>
      </c>
      <c r="E4" s="59"/>
      <c r="F4" s="58"/>
    </row>
    <row r="5" spans="3:8" ht="12.5" customHeight="1" x14ac:dyDescent="0.35"/>
    <row r="6" spans="3:8" ht="144.75" customHeight="1" x14ac:dyDescent="0.35">
      <c r="C6" s="57" t="s">
        <v>167</v>
      </c>
      <c r="D6" s="155" t="s">
        <v>419</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13941.6</v>
      </c>
      <c r="E9" s="10">
        <v>-709.7</v>
      </c>
      <c r="F9" s="50">
        <v>13231.9</v>
      </c>
      <c r="H9" s="49">
        <v>9</v>
      </c>
    </row>
    <row r="10" spans="3:8" ht="7.5" customHeight="1" x14ac:dyDescent="0.35">
      <c r="C10" s="48"/>
      <c r="F10" s="47"/>
      <c r="H10" s="46"/>
    </row>
    <row r="11" spans="3:8" ht="12.75" customHeight="1" thickBot="1" x14ac:dyDescent="0.4">
      <c r="C11" s="45" t="s">
        <v>163</v>
      </c>
      <c r="D11" s="44"/>
      <c r="E11" s="42"/>
      <c r="F11" s="43">
        <v>-300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418</v>
      </c>
      <c r="E17" s="140"/>
      <c r="F17" s="140"/>
      <c r="G17" s="140"/>
      <c r="H17" s="141"/>
    </row>
    <row r="18" spans="2:8" ht="52.75" customHeight="1" thickBot="1" x14ac:dyDescent="0.4">
      <c r="C18" s="36" t="s">
        <v>110</v>
      </c>
      <c r="D18" s="139" t="s">
        <v>417</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9</v>
      </c>
      <c r="D21" s="27">
        <v>400.9</v>
      </c>
      <c r="E21" s="27">
        <v>122.2</v>
      </c>
      <c r="F21" s="27">
        <v>523.1</v>
      </c>
      <c r="G21" s="27">
        <v>0</v>
      </c>
      <c r="H21" s="26">
        <v>523.1</v>
      </c>
    </row>
    <row r="22" spans="2:8" ht="13" customHeight="1" thickBot="1" x14ac:dyDescent="0.4"/>
    <row r="23" spans="2:8" ht="20" customHeight="1" thickBot="1" x14ac:dyDescent="0.4">
      <c r="C23" s="37" t="s">
        <v>113</v>
      </c>
      <c r="D23" s="142" t="s">
        <v>227</v>
      </c>
      <c r="E23" s="144"/>
      <c r="F23" s="144"/>
      <c r="G23" s="144"/>
      <c r="H23" s="145"/>
    </row>
    <row r="24" spans="2:8" ht="20" customHeight="1" thickBot="1" x14ac:dyDescent="0.4">
      <c r="C24" s="36" t="s">
        <v>111</v>
      </c>
      <c r="D24" s="139" t="s">
        <v>416</v>
      </c>
      <c r="E24" s="140"/>
      <c r="F24" s="140"/>
      <c r="G24" s="140"/>
      <c r="H24" s="141"/>
    </row>
    <row r="25" spans="2:8" ht="92.75" customHeight="1" thickBot="1" x14ac:dyDescent="0.4">
      <c r="C25" s="36" t="s">
        <v>110</v>
      </c>
      <c r="D25" s="139" t="s">
        <v>415</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0</v>
      </c>
      <c r="D28" s="27">
        <v>0</v>
      </c>
      <c r="E28" s="27">
        <v>13418.5</v>
      </c>
      <c r="F28" s="27">
        <v>13418.5</v>
      </c>
      <c r="G28" s="27">
        <v>-709.7</v>
      </c>
      <c r="H28" s="26">
        <v>12708.8</v>
      </c>
    </row>
    <row r="29" spans="2:8" ht="12.5" customHeight="1" x14ac:dyDescent="0.35"/>
    <row r="30" spans="2:8" ht="12.5" customHeight="1" x14ac:dyDescent="0.35"/>
    <row r="31" spans="2:8" ht="8.25" customHeight="1" x14ac:dyDescent="0.35"/>
    <row r="32" spans="2:8" ht="18" customHeight="1" x14ac:dyDescent="0.4">
      <c r="C32" s="153" t="s">
        <v>148</v>
      </c>
      <c r="D32" s="153"/>
      <c r="E32" s="153"/>
      <c r="F32" s="153"/>
      <c r="G32" s="153"/>
      <c r="H32" s="153"/>
    </row>
    <row r="33" spans="2:8" ht="18.75" customHeight="1" thickBot="1" x14ac:dyDescent="0.4"/>
    <row r="34" spans="2:8" ht="20" customHeight="1" thickBot="1" x14ac:dyDescent="0.4">
      <c r="C34" s="99" t="s">
        <v>113</v>
      </c>
      <c r="D34" s="142" t="s">
        <v>147</v>
      </c>
      <c r="E34" s="143"/>
      <c r="F34" s="144"/>
      <c r="G34" s="144"/>
      <c r="H34" s="145"/>
    </row>
    <row r="35" spans="2:8" ht="20" customHeight="1" thickBot="1" x14ac:dyDescent="0.4">
      <c r="C35" s="100" t="s">
        <v>111</v>
      </c>
      <c r="D35" s="139" t="s">
        <v>139</v>
      </c>
      <c r="E35" s="140"/>
      <c r="F35" s="140"/>
      <c r="G35" s="140"/>
      <c r="H35" s="141"/>
    </row>
    <row r="36" spans="2:8" ht="20" customHeight="1" thickBot="1" x14ac:dyDescent="0.4">
      <c r="C36" s="100" t="s">
        <v>110</v>
      </c>
      <c r="D36" s="139" t="s">
        <v>203</v>
      </c>
      <c r="E36" s="140"/>
      <c r="F36" s="140"/>
      <c r="G36" s="140"/>
      <c r="H36" s="141"/>
    </row>
    <row r="37" spans="2:8" ht="12.5" customHeight="1" x14ac:dyDescent="0.35">
      <c r="C37" s="146"/>
      <c r="D37" s="147"/>
      <c r="E37" s="147"/>
      <c r="F37" s="148"/>
      <c r="G37" s="148"/>
      <c r="H37" s="149"/>
    </row>
    <row r="38" spans="2:8" ht="5.25" customHeight="1" x14ac:dyDescent="0.35">
      <c r="C38" s="35"/>
      <c r="H38" s="34"/>
    </row>
    <row r="39" spans="2:8" ht="25.4" customHeight="1" thickBot="1" x14ac:dyDescent="0.4">
      <c r="B39" s="33"/>
      <c r="C39" s="101" t="s">
        <v>108</v>
      </c>
      <c r="D39" s="102" t="s">
        <v>107</v>
      </c>
      <c r="E39" s="102" t="s">
        <v>106</v>
      </c>
      <c r="F39" s="103" t="s">
        <v>105</v>
      </c>
      <c r="G39" s="102" t="s">
        <v>96</v>
      </c>
      <c r="H39" s="104" t="s">
        <v>104</v>
      </c>
    </row>
    <row r="40" spans="2:8" ht="20" customHeight="1" thickBot="1" x14ac:dyDescent="0.4">
      <c r="C40" s="28">
        <v>0</v>
      </c>
      <c r="D40" s="39">
        <v>19</v>
      </c>
      <c r="E40" s="39">
        <v>0</v>
      </c>
      <c r="F40" s="39">
        <v>19</v>
      </c>
      <c r="G40" s="39">
        <v>0</v>
      </c>
      <c r="H40" s="38">
        <v>19</v>
      </c>
    </row>
    <row r="41" spans="2:8" ht="13" customHeight="1" thickBot="1" x14ac:dyDescent="0.4"/>
    <row r="42" spans="2:8" ht="18.5" customHeight="1" thickBot="1" x14ac:dyDescent="0.45">
      <c r="C42" s="150" t="s">
        <v>134</v>
      </c>
      <c r="D42" s="151"/>
      <c r="E42" s="151"/>
      <c r="F42" s="151"/>
      <c r="G42" s="151"/>
      <c r="H42" s="152"/>
    </row>
    <row r="43" spans="2:8" ht="19.5" customHeight="1" thickBot="1" x14ac:dyDescent="0.4"/>
    <row r="44" spans="2:8" ht="20" customHeight="1" thickBot="1" x14ac:dyDescent="0.4">
      <c r="C44" s="106" t="s">
        <v>113</v>
      </c>
      <c r="D44" s="142" t="s">
        <v>133</v>
      </c>
      <c r="E44" s="143"/>
      <c r="F44" s="144"/>
      <c r="G44" s="144"/>
      <c r="H44" s="145"/>
    </row>
    <row r="45" spans="2:8" ht="20" customHeight="1" thickBot="1" x14ac:dyDescent="0.4">
      <c r="C45" s="107" t="s">
        <v>111</v>
      </c>
      <c r="D45" s="139" t="s">
        <v>414</v>
      </c>
      <c r="E45" s="140"/>
      <c r="F45" s="140"/>
      <c r="G45" s="140"/>
      <c r="H45" s="141"/>
    </row>
    <row r="46" spans="2:8" ht="52.75" customHeight="1" thickBot="1" x14ac:dyDescent="0.4">
      <c r="C46" s="107" t="s">
        <v>110</v>
      </c>
      <c r="D46" s="139" t="s">
        <v>413</v>
      </c>
      <c r="E46" s="140"/>
      <c r="F46" s="140"/>
      <c r="G46" s="140"/>
      <c r="H46" s="141"/>
    </row>
    <row r="47" spans="2:8" ht="5.25" customHeight="1" x14ac:dyDescent="0.35">
      <c r="C47" s="35"/>
      <c r="H47" s="34"/>
    </row>
    <row r="48" spans="2:8" ht="25.4" customHeight="1" thickBot="1" x14ac:dyDescent="0.4">
      <c r="B48" s="33"/>
      <c r="C48" s="108" t="s">
        <v>108</v>
      </c>
      <c r="D48" s="109" t="s">
        <v>107</v>
      </c>
      <c r="E48" s="109" t="s">
        <v>106</v>
      </c>
      <c r="F48" s="110" t="s">
        <v>105</v>
      </c>
      <c r="G48" s="109" t="s">
        <v>96</v>
      </c>
      <c r="H48" s="111" t="s">
        <v>104</v>
      </c>
    </row>
    <row r="49" spans="3:8" ht="20" customHeight="1" thickBot="1" x14ac:dyDescent="0.4">
      <c r="C49" s="28">
        <v>0</v>
      </c>
      <c r="D49" s="27">
        <v>0</v>
      </c>
      <c r="E49" s="27">
        <v>-300</v>
      </c>
      <c r="F49" s="27">
        <v>-300</v>
      </c>
      <c r="G49" s="27">
        <v>0</v>
      </c>
      <c r="H49" s="26">
        <v>-300</v>
      </c>
    </row>
    <row r="50" spans="3:8" ht="12.5" customHeight="1" x14ac:dyDescent="0.35"/>
    <row r="51" spans="3:8" ht="12.5" customHeight="1" x14ac:dyDescent="0.35"/>
    <row r="52" spans="3:8" ht="12.5" customHeight="1" x14ac:dyDescent="0.35"/>
  </sheetData>
  <mergeCells count="20">
    <mergeCell ref="D46:H46"/>
    <mergeCell ref="D44:H44"/>
    <mergeCell ref="D25:H25"/>
    <mergeCell ref="C32:H32"/>
    <mergeCell ref="D45:H45"/>
    <mergeCell ref="D34:H34"/>
    <mergeCell ref="D35:H35"/>
    <mergeCell ref="D36:H36"/>
    <mergeCell ref="C37:E37"/>
    <mergeCell ref="F37:H37"/>
    <mergeCell ref="C42:H42"/>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C4DF7-0D6F-413A-99F1-00ADB1FB0E9A}">
  <sheetPr codeName="Sheet20">
    <pageSetUpPr fitToPage="1"/>
  </sheetPr>
  <dimension ref="B2:H74"/>
  <sheetViews>
    <sheetView showGridLines="0" showRowColHeaders="0" zoomScale="80" zoomScaleNormal="80" workbookViewId="0">
      <pane ySplit="5" topLeftCell="A48" activePane="bottomLeft" state="frozen"/>
      <selection activeCell="D9" sqref="D9:F9"/>
      <selection pane="bottomLeft" activeCell="N53" sqref="N53"/>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336</v>
      </c>
      <c r="E2" s="154"/>
      <c r="F2" s="58"/>
    </row>
    <row r="3" spans="3:8" ht="4.5" customHeight="1" x14ac:dyDescent="0.35">
      <c r="C3" s="62"/>
      <c r="D3" s="154"/>
      <c r="E3" s="154"/>
      <c r="F3" s="61"/>
    </row>
    <row r="4" spans="3:8" ht="13" customHeight="1" x14ac:dyDescent="0.35">
      <c r="C4" s="60" t="s">
        <v>169</v>
      </c>
      <c r="D4" s="59" t="s">
        <v>432</v>
      </c>
      <c r="E4" s="59"/>
      <c r="F4" s="58"/>
    </row>
    <row r="5" spans="3:8" ht="12.5" customHeight="1" x14ac:dyDescent="0.35"/>
    <row r="6" spans="3:8" ht="144.75" customHeight="1" x14ac:dyDescent="0.35">
      <c r="C6" s="57" t="s">
        <v>167</v>
      </c>
      <c r="D6" s="155" t="s">
        <v>431</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2154.377</v>
      </c>
      <c r="E9" s="10">
        <v>-669.83399999999995</v>
      </c>
      <c r="F9" s="50">
        <v>1484.5430000000001</v>
      </c>
      <c r="H9" s="49">
        <v>32.51</v>
      </c>
    </row>
    <row r="10" spans="3:8" ht="7.5" customHeight="1" x14ac:dyDescent="0.35">
      <c r="C10" s="48"/>
      <c r="F10" s="47"/>
      <c r="H10" s="46"/>
    </row>
    <row r="11" spans="3:8" ht="12.75" customHeight="1" thickBot="1" x14ac:dyDescent="0.4">
      <c r="C11" s="45" t="s">
        <v>163</v>
      </c>
      <c r="D11" s="44"/>
      <c r="E11" s="42"/>
      <c r="F11" s="43">
        <v>-57</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430</v>
      </c>
      <c r="E17" s="140"/>
      <c r="F17" s="140"/>
      <c r="G17" s="140"/>
      <c r="H17" s="141"/>
    </row>
    <row r="18" spans="2:8" ht="52.75" customHeight="1" thickBot="1" x14ac:dyDescent="0.4">
      <c r="C18" s="36" t="s">
        <v>110</v>
      </c>
      <c r="D18" s="139" t="s">
        <v>429</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16.399999999999999</v>
      </c>
      <c r="D21" s="27">
        <v>683.32</v>
      </c>
      <c r="E21" s="27">
        <v>2.5329999999999999</v>
      </c>
      <c r="F21" s="27">
        <v>685.85300000000007</v>
      </c>
      <c r="G21" s="27">
        <v>-669.85299999999995</v>
      </c>
      <c r="H21" s="26">
        <v>16.000000000000114</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428</v>
      </c>
      <c r="E24" s="140"/>
      <c r="F24" s="140"/>
      <c r="G24" s="140"/>
      <c r="H24" s="141"/>
    </row>
    <row r="25" spans="2:8" ht="52.75" customHeight="1" thickBot="1" x14ac:dyDescent="0.4">
      <c r="C25" s="36" t="s">
        <v>110</v>
      </c>
      <c r="D25" s="139" t="s">
        <v>427</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3</v>
      </c>
      <c r="D28" s="27">
        <v>383.62</v>
      </c>
      <c r="E28" s="27">
        <v>0</v>
      </c>
      <c r="F28" s="27">
        <v>383.62</v>
      </c>
      <c r="G28" s="27"/>
      <c r="H28" s="26">
        <v>383.62</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48</v>
      </c>
      <c r="E31" s="140"/>
      <c r="F31" s="140"/>
      <c r="G31" s="140"/>
      <c r="H31" s="141"/>
    </row>
    <row r="32" spans="2:8" ht="20" customHeight="1" thickBot="1" x14ac:dyDescent="0.4">
      <c r="C32" s="36" t="s">
        <v>110</v>
      </c>
      <c r="D32" s="139" t="s">
        <v>426</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7.61</v>
      </c>
      <c r="D35" s="27">
        <v>616</v>
      </c>
      <c r="E35" s="27">
        <v>15</v>
      </c>
      <c r="F35" s="27">
        <v>631</v>
      </c>
      <c r="G35" s="27">
        <v>0</v>
      </c>
      <c r="H35" s="26">
        <v>631</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425</v>
      </c>
      <c r="E38" s="140"/>
      <c r="F38" s="140"/>
      <c r="G38" s="140"/>
      <c r="H38" s="141"/>
    </row>
    <row r="39" spans="2:8" ht="52.75" customHeight="1" thickBot="1" x14ac:dyDescent="0.4">
      <c r="C39" s="36" t="s">
        <v>110</v>
      </c>
      <c r="D39" s="139" t="s">
        <v>424</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5.5</v>
      </c>
      <c r="D42" s="27">
        <v>449.18700000000001</v>
      </c>
      <c r="E42" s="27">
        <v>4.7169999999999996</v>
      </c>
      <c r="F42" s="27">
        <v>453.904</v>
      </c>
      <c r="G42" s="27">
        <v>1.9E-2</v>
      </c>
      <c r="H42" s="26">
        <v>453.923</v>
      </c>
    </row>
    <row r="43" spans="2:8" ht="12.5" customHeight="1" x14ac:dyDescent="0.35"/>
    <row r="44" spans="2:8" ht="12.5" customHeight="1" x14ac:dyDescent="0.35"/>
    <row r="45" spans="2:8" ht="8.25" customHeight="1" x14ac:dyDescent="0.35"/>
    <row r="46" spans="2:8" ht="18" customHeight="1" x14ac:dyDescent="0.4">
      <c r="C46" s="153" t="s">
        <v>148</v>
      </c>
      <c r="D46" s="153"/>
      <c r="E46" s="153"/>
      <c r="F46" s="153"/>
      <c r="G46" s="153"/>
      <c r="H46" s="153"/>
    </row>
    <row r="47" spans="2:8" ht="18.75" customHeight="1" thickBot="1" x14ac:dyDescent="0.4"/>
    <row r="48" spans="2:8" ht="20" customHeight="1" thickBot="1" x14ac:dyDescent="0.4">
      <c r="C48" s="99" t="s">
        <v>113</v>
      </c>
      <c r="D48" s="142" t="s">
        <v>147</v>
      </c>
      <c r="E48" s="143"/>
      <c r="F48" s="144"/>
      <c r="G48" s="144"/>
      <c r="H48" s="145"/>
    </row>
    <row r="49" spans="2:8" ht="20" customHeight="1" thickBot="1" x14ac:dyDescent="0.4">
      <c r="C49" s="100" t="s">
        <v>111</v>
      </c>
      <c r="D49" s="139" t="s">
        <v>139</v>
      </c>
      <c r="E49" s="140"/>
      <c r="F49" s="140"/>
      <c r="G49" s="140"/>
      <c r="H49" s="141"/>
    </row>
    <row r="50" spans="2:8" ht="20" customHeight="1" thickBot="1" x14ac:dyDescent="0.4">
      <c r="C50" s="100" t="s">
        <v>110</v>
      </c>
      <c r="D50" s="139" t="s">
        <v>203</v>
      </c>
      <c r="E50" s="140"/>
      <c r="F50" s="140"/>
      <c r="G50" s="140"/>
      <c r="H50" s="141"/>
    </row>
    <row r="51" spans="2:8" ht="12.5" customHeight="1" x14ac:dyDescent="0.35">
      <c r="C51" s="146"/>
      <c r="D51" s="147"/>
      <c r="E51" s="147"/>
      <c r="F51" s="148"/>
      <c r="G51" s="148"/>
      <c r="H51" s="149"/>
    </row>
    <row r="52" spans="2:8" ht="5.25" customHeight="1" x14ac:dyDescent="0.35">
      <c r="C52" s="35"/>
      <c r="H52" s="34"/>
    </row>
    <row r="53" spans="2:8" ht="25.4" customHeight="1" thickBot="1" x14ac:dyDescent="0.4">
      <c r="B53" s="33"/>
      <c r="C53" s="101" t="s">
        <v>108</v>
      </c>
      <c r="D53" s="102" t="s">
        <v>107</v>
      </c>
      <c r="E53" s="102" t="s">
        <v>106</v>
      </c>
      <c r="F53" s="103" t="s">
        <v>105</v>
      </c>
      <c r="G53" s="102" t="s">
        <v>96</v>
      </c>
      <c r="H53" s="104" t="s">
        <v>104</v>
      </c>
    </row>
    <row r="54" spans="2:8" ht="20" customHeight="1" thickBot="1" x14ac:dyDescent="0.4">
      <c r="C54" s="28">
        <v>0</v>
      </c>
      <c r="D54" s="39">
        <v>96</v>
      </c>
      <c r="E54" s="39">
        <v>0</v>
      </c>
      <c r="F54" s="39">
        <v>96</v>
      </c>
      <c r="G54" s="39">
        <v>0</v>
      </c>
      <c r="H54" s="38">
        <v>96</v>
      </c>
    </row>
    <row r="55" spans="2:8" ht="13" customHeight="1" thickBot="1" x14ac:dyDescent="0.4"/>
    <row r="56" spans="2:8" ht="20" customHeight="1" thickBot="1" x14ac:dyDescent="0.4">
      <c r="C56" s="99" t="s">
        <v>113</v>
      </c>
      <c r="D56" s="142" t="s">
        <v>146</v>
      </c>
      <c r="E56" s="143"/>
      <c r="F56" s="144"/>
      <c r="G56" s="144"/>
      <c r="H56" s="145"/>
    </row>
    <row r="57" spans="2:8" ht="20" customHeight="1" thickBot="1" x14ac:dyDescent="0.4">
      <c r="C57" s="100" t="s">
        <v>111</v>
      </c>
      <c r="D57" s="139" t="s">
        <v>202</v>
      </c>
      <c r="E57" s="140"/>
      <c r="F57" s="140"/>
      <c r="G57" s="140"/>
      <c r="H57" s="141"/>
    </row>
    <row r="58" spans="2:8" ht="20" customHeight="1" thickBot="1" x14ac:dyDescent="0.4">
      <c r="C58" s="100" t="s">
        <v>110</v>
      </c>
      <c r="D58" s="139" t="s">
        <v>423</v>
      </c>
      <c r="E58" s="140"/>
      <c r="F58" s="140"/>
      <c r="G58" s="140"/>
      <c r="H58" s="141"/>
    </row>
    <row r="59" spans="2:8" ht="12.5" customHeight="1" x14ac:dyDescent="0.35">
      <c r="C59" s="146"/>
      <c r="D59" s="147"/>
      <c r="E59" s="147"/>
      <c r="F59" s="148"/>
      <c r="G59" s="148"/>
      <c r="H59" s="149"/>
    </row>
    <row r="60" spans="2:8" ht="5.25" customHeight="1" x14ac:dyDescent="0.35">
      <c r="C60" s="35"/>
      <c r="H60" s="34"/>
    </row>
    <row r="61" spans="2:8" ht="25.4" customHeight="1" x14ac:dyDescent="0.35">
      <c r="B61" s="33"/>
      <c r="C61" s="101" t="s">
        <v>108</v>
      </c>
      <c r="D61" s="102" t="s">
        <v>107</v>
      </c>
      <c r="E61" s="102" t="s">
        <v>106</v>
      </c>
      <c r="F61" s="103" t="s">
        <v>105</v>
      </c>
      <c r="G61" s="102" t="s">
        <v>96</v>
      </c>
      <c r="H61" s="104" t="s">
        <v>104</v>
      </c>
    </row>
    <row r="62" spans="2:8" ht="20" customHeight="1" thickBot="1" x14ac:dyDescent="0.4">
      <c r="C62" s="40"/>
      <c r="D62" s="39">
        <v>57</v>
      </c>
      <c r="E62" s="39">
        <v>0</v>
      </c>
      <c r="F62" s="39">
        <v>57</v>
      </c>
      <c r="G62" s="39">
        <v>0</v>
      </c>
      <c r="H62" s="38">
        <v>57</v>
      </c>
    </row>
    <row r="63" spans="2:8" ht="13" customHeight="1" thickBot="1" x14ac:dyDescent="0.4"/>
    <row r="64" spans="2:8" ht="18.5" customHeight="1" thickBot="1" x14ac:dyDescent="0.45">
      <c r="C64" s="150" t="s">
        <v>134</v>
      </c>
      <c r="D64" s="151"/>
      <c r="E64" s="151"/>
      <c r="F64" s="151"/>
      <c r="G64" s="151"/>
      <c r="H64" s="152"/>
    </row>
    <row r="65" spans="2:8" ht="19.5" customHeight="1" thickBot="1" x14ac:dyDescent="0.4"/>
    <row r="66" spans="2:8" ht="20" customHeight="1" thickBot="1" x14ac:dyDescent="0.4">
      <c r="C66" s="106" t="s">
        <v>113</v>
      </c>
      <c r="D66" s="142" t="s">
        <v>133</v>
      </c>
      <c r="E66" s="143"/>
      <c r="F66" s="144"/>
      <c r="G66" s="144"/>
      <c r="H66" s="145"/>
    </row>
    <row r="67" spans="2:8" ht="20" customHeight="1" thickBot="1" x14ac:dyDescent="0.4">
      <c r="C67" s="107" t="s">
        <v>111</v>
      </c>
      <c r="D67" s="139" t="s">
        <v>422</v>
      </c>
      <c r="E67" s="140"/>
      <c r="F67" s="140"/>
      <c r="G67" s="140"/>
      <c r="H67" s="141"/>
    </row>
    <row r="68" spans="2:8" ht="20" customHeight="1" thickBot="1" x14ac:dyDescent="0.4">
      <c r="C68" s="107" t="s">
        <v>110</v>
      </c>
      <c r="D68" s="139" t="s">
        <v>421</v>
      </c>
      <c r="E68" s="140"/>
      <c r="F68" s="140"/>
      <c r="G68" s="140"/>
      <c r="H68" s="141"/>
    </row>
    <row r="69" spans="2:8" ht="5.25" customHeight="1" x14ac:dyDescent="0.35">
      <c r="C69" s="35"/>
      <c r="H69" s="34"/>
    </row>
    <row r="70" spans="2:8" ht="25.4" customHeight="1" thickBot="1" x14ac:dyDescent="0.4">
      <c r="B70" s="33"/>
      <c r="C70" s="108" t="s">
        <v>108</v>
      </c>
      <c r="D70" s="109" t="s">
        <v>107</v>
      </c>
      <c r="E70" s="109" t="s">
        <v>106</v>
      </c>
      <c r="F70" s="110" t="s">
        <v>105</v>
      </c>
      <c r="G70" s="109" t="s">
        <v>96</v>
      </c>
      <c r="H70" s="111" t="s">
        <v>104</v>
      </c>
    </row>
    <row r="71" spans="2:8" ht="20" customHeight="1" thickBot="1" x14ac:dyDescent="0.4">
      <c r="C71" s="28">
        <v>0</v>
      </c>
      <c r="D71" s="27">
        <v>-57</v>
      </c>
      <c r="E71" s="27">
        <v>0</v>
      </c>
      <c r="F71" s="27">
        <v>-57</v>
      </c>
      <c r="G71" s="27">
        <v>0</v>
      </c>
      <c r="H71" s="26">
        <v>-57</v>
      </c>
    </row>
    <row r="72" spans="2:8" ht="12.5" customHeight="1" x14ac:dyDescent="0.35"/>
    <row r="73" spans="2:8" ht="12.5" customHeight="1" x14ac:dyDescent="0.35"/>
    <row r="74" spans="2:8" ht="12.5" customHeight="1" x14ac:dyDescent="0.35"/>
  </sheetData>
  <mergeCells count="31">
    <mergeCell ref="D68:H68"/>
    <mergeCell ref="D58:H58"/>
    <mergeCell ref="C59:E59"/>
    <mergeCell ref="F59:H59"/>
    <mergeCell ref="C64:H64"/>
    <mergeCell ref="D66:H66"/>
    <mergeCell ref="D67:H67"/>
    <mergeCell ref="D25:H25"/>
    <mergeCell ref="D30:H30"/>
    <mergeCell ref="D57:H57"/>
    <mergeCell ref="D32:H32"/>
    <mergeCell ref="D37:H37"/>
    <mergeCell ref="D38:H38"/>
    <mergeCell ref="D39:H39"/>
    <mergeCell ref="C46:H46"/>
    <mergeCell ref="D48:H48"/>
    <mergeCell ref="D49:H49"/>
    <mergeCell ref="D31:H31"/>
    <mergeCell ref="D50:H50"/>
    <mergeCell ref="C51:E51"/>
    <mergeCell ref="F51:H51"/>
    <mergeCell ref="D56:H56"/>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2B3D4-E358-4434-BF8D-D3BC9641D793}">
  <sheetPr codeName="Sheet21">
    <pageSetUpPr fitToPage="1"/>
  </sheetPr>
  <dimension ref="B2:H55"/>
  <sheetViews>
    <sheetView showGridLines="0" showRowColHeaders="0" zoomScale="80" zoomScaleNormal="80" workbookViewId="0">
      <pane ySplit="5" topLeftCell="A30" activePane="bottomLeft" state="frozen"/>
      <selection activeCell="D9" sqref="D9:F9"/>
      <selection pane="bottomLeft" activeCell="M32" sqref="M32"/>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336</v>
      </c>
      <c r="E2" s="154"/>
      <c r="F2" s="58"/>
    </row>
    <row r="3" spans="3:8" ht="4.5" customHeight="1" x14ac:dyDescent="0.35">
      <c r="C3" s="62"/>
      <c r="D3" s="154"/>
      <c r="E3" s="154"/>
      <c r="F3" s="61"/>
    </row>
    <row r="4" spans="3:8" ht="13" customHeight="1" x14ac:dyDescent="0.35">
      <c r="C4" s="60" t="s">
        <v>169</v>
      </c>
      <c r="D4" s="85" t="s">
        <v>445</v>
      </c>
      <c r="E4" s="85"/>
      <c r="F4" s="58"/>
    </row>
    <row r="5" spans="3:8" ht="12.5" customHeight="1" x14ac:dyDescent="0.35"/>
    <row r="6" spans="3:8" ht="144.75" customHeight="1" x14ac:dyDescent="0.35">
      <c r="C6" s="57" t="s">
        <v>167</v>
      </c>
      <c r="D6" s="155" t="s">
        <v>444</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2512.6</v>
      </c>
      <c r="E9" s="10">
        <v>-2501.6</v>
      </c>
      <c r="F9" s="50">
        <v>11</v>
      </c>
      <c r="H9" s="49">
        <v>4.46</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443</v>
      </c>
      <c r="E17" s="140"/>
      <c r="F17" s="140"/>
      <c r="G17" s="140"/>
      <c r="H17" s="141"/>
    </row>
    <row r="18" spans="2:8" ht="32.75" customHeight="1" thickBot="1" x14ac:dyDescent="0.4">
      <c r="C18" s="36" t="s">
        <v>110</v>
      </c>
      <c r="D18" s="139" t="s">
        <v>442</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0</v>
      </c>
      <c r="D21" s="27"/>
      <c r="E21" s="27">
        <v>1120</v>
      </c>
      <c r="F21" s="27">
        <v>1120</v>
      </c>
      <c r="G21" s="27">
        <v>-1120</v>
      </c>
      <c r="H21" s="26">
        <v>0</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441</v>
      </c>
      <c r="E24" s="140"/>
      <c r="F24" s="140"/>
      <c r="G24" s="140"/>
      <c r="H24" s="141"/>
    </row>
    <row r="25" spans="2:8" ht="52.75" customHeight="1" thickBot="1" x14ac:dyDescent="0.4">
      <c r="C25" s="36" t="s">
        <v>110</v>
      </c>
      <c r="D25" s="139" t="s">
        <v>440</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0</v>
      </c>
      <c r="D28" s="27"/>
      <c r="E28" s="27">
        <v>110</v>
      </c>
      <c r="F28" s="27">
        <v>110</v>
      </c>
      <c r="G28" s="27">
        <v>-110</v>
      </c>
      <c r="H28" s="26">
        <v>0</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439</v>
      </c>
      <c r="E31" s="140"/>
      <c r="F31" s="140"/>
      <c r="G31" s="140"/>
      <c r="H31" s="141"/>
    </row>
    <row r="32" spans="2:8" ht="32.75" customHeight="1" thickBot="1" x14ac:dyDescent="0.4">
      <c r="C32" s="36" t="s">
        <v>110</v>
      </c>
      <c r="D32" s="139" t="s">
        <v>438</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4.46</v>
      </c>
      <c r="D35" s="27">
        <v>238.2</v>
      </c>
      <c r="E35" s="27">
        <v>24.4</v>
      </c>
      <c r="F35" s="27">
        <v>262.59999999999997</v>
      </c>
      <c r="G35" s="27">
        <v>-251.6</v>
      </c>
      <c r="H35" s="26">
        <v>10.999999999999972</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437</v>
      </c>
      <c r="E38" s="140"/>
      <c r="F38" s="140"/>
      <c r="G38" s="140"/>
      <c r="H38" s="141"/>
    </row>
    <row r="39" spans="2:8" ht="32.75" customHeight="1" thickBot="1" x14ac:dyDescent="0.4">
      <c r="C39" s="36" t="s">
        <v>110</v>
      </c>
      <c r="D39" s="139" t="s">
        <v>436</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0</v>
      </c>
      <c r="D42" s="27"/>
      <c r="E42" s="27">
        <v>630</v>
      </c>
      <c r="F42" s="27">
        <v>630</v>
      </c>
      <c r="G42" s="27">
        <v>-630</v>
      </c>
      <c r="H42" s="26">
        <v>0</v>
      </c>
    </row>
    <row r="43" spans="2:8" ht="13" customHeight="1" thickBot="1" x14ac:dyDescent="0.4"/>
    <row r="44" spans="2:8" ht="20" customHeight="1" thickBot="1" x14ac:dyDescent="0.4">
      <c r="C44" s="37" t="s">
        <v>113</v>
      </c>
      <c r="D44" s="142" t="s">
        <v>151</v>
      </c>
      <c r="E44" s="144"/>
      <c r="F44" s="144"/>
      <c r="G44" s="144"/>
      <c r="H44" s="145"/>
    </row>
    <row r="45" spans="2:8" ht="20" customHeight="1" thickBot="1" x14ac:dyDescent="0.4">
      <c r="C45" s="36" t="s">
        <v>111</v>
      </c>
      <c r="D45" s="139" t="s">
        <v>435</v>
      </c>
      <c r="E45" s="140"/>
      <c r="F45" s="140"/>
      <c r="G45" s="140"/>
      <c r="H45" s="141"/>
    </row>
    <row r="46" spans="2:8" ht="32.75" customHeight="1" thickBot="1" x14ac:dyDescent="0.4">
      <c r="C46" s="36" t="s">
        <v>110</v>
      </c>
      <c r="D46" s="139" t="s">
        <v>434</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3:8" ht="20" customHeight="1" thickBot="1" x14ac:dyDescent="0.4">
      <c r="C49" s="28">
        <v>0</v>
      </c>
      <c r="D49" s="27"/>
      <c r="E49" s="27">
        <v>390</v>
      </c>
      <c r="F49" s="27">
        <v>390</v>
      </c>
      <c r="G49" s="27">
        <v>-390</v>
      </c>
      <c r="H49" s="26">
        <v>0</v>
      </c>
    </row>
    <row r="50" spans="3:8" ht="12.5" customHeight="1" x14ac:dyDescent="0.35"/>
    <row r="51" spans="3:8" ht="12.5" customHeight="1" x14ac:dyDescent="0.35"/>
    <row r="52" spans="3:8" ht="18" customHeight="1" x14ac:dyDescent="0.4">
      <c r="C52" s="153" t="s">
        <v>433</v>
      </c>
      <c r="D52" s="153"/>
      <c r="E52" s="153"/>
      <c r="F52" s="153"/>
      <c r="G52" s="153"/>
      <c r="H52" s="153"/>
    </row>
    <row r="53" spans="3:8" ht="18.75" customHeight="1" x14ac:dyDescent="0.35"/>
    <row r="54" spans="3:8" ht="12.5" customHeight="1" x14ac:dyDescent="0.35"/>
    <row r="55" spans="3:8" ht="12.5" customHeight="1" x14ac:dyDescent="0.35"/>
  </sheetData>
  <mergeCells count="20">
    <mergeCell ref="C52:H52"/>
    <mergeCell ref="D45:H45"/>
    <mergeCell ref="D25:H25"/>
    <mergeCell ref="D30:H30"/>
    <mergeCell ref="D46:H46"/>
    <mergeCell ref="D31:H31"/>
    <mergeCell ref="D32:H32"/>
    <mergeCell ref="D37:H37"/>
    <mergeCell ref="D38:H38"/>
    <mergeCell ref="D39:H39"/>
    <mergeCell ref="D44:H44"/>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DEFE9-6F67-43F7-99F0-C28CC58866CF}">
  <sheetPr codeName="Sheet22">
    <pageSetUpPr fitToPage="1"/>
  </sheetPr>
  <dimension ref="B2:H36"/>
  <sheetViews>
    <sheetView showGridLines="0" showRowColHeaders="0" zoomScale="80" zoomScaleNormal="80" workbookViewId="0">
      <pane ySplit="5" topLeftCell="A11" activePane="bottomLeft" state="frozen"/>
      <selection activeCell="D9" sqref="D9:F9"/>
      <selection pane="bottomLeft" activeCell="P18" sqref="P18"/>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336</v>
      </c>
      <c r="E2" s="154"/>
      <c r="F2" s="58"/>
    </row>
    <row r="3" spans="3:8" ht="4.5" customHeight="1" x14ac:dyDescent="0.35">
      <c r="C3" s="62"/>
      <c r="D3" s="154"/>
      <c r="E3" s="154"/>
      <c r="F3" s="61"/>
    </row>
    <row r="4" spans="3:8" ht="13" customHeight="1" x14ac:dyDescent="0.35">
      <c r="C4" s="60" t="s">
        <v>169</v>
      </c>
      <c r="D4" s="85" t="s">
        <v>448</v>
      </c>
      <c r="E4" s="85"/>
      <c r="F4" s="58"/>
    </row>
    <row r="5" spans="3:8" ht="12.5" customHeight="1" x14ac:dyDescent="0.35"/>
    <row r="6" spans="3:8" ht="144.75" customHeight="1" x14ac:dyDescent="0.35">
      <c r="C6" s="57" t="s">
        <v>167</v>
      </c>
      <c r="D6" s="155" t="s">
        <v>447</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1839.1999999999998</v>
      </c>
      <c r="E9" s="10">
        <v>-1005.7</v>
      </c>
      <c r="F9" s="50">
        <v>833.49999999999977</v>
      </c>
      <c r="H9" s="49">
        <v>8.43</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71</v>
      </c>
      <c r="E17" s="140"/>
      <c r="F17" s="140"/>
      <c r="G17" s="140"/>
      <c r="H17" s="141"/>
    </row>
    <row r="18" spans="2:8" ht="80" customHeight="1" thickBot="1" x14ac:dyDescent="0.4">
      <c r="C18" s="36" t="s">
        <v>110</v>
      </c>
      <c r="D18" s="139" t="s">
        <v>446</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8.43</v>
      </c>
      <c r="D21" s="27">
        <v>400.1</v>
      </c>
      <c r="E21" s="27">
        <v>1439.1</v>
      </c>
      <c r="F21" s="27">
        <v>1839.1999999999998</v>
      </c>
      <c r="G21" s="27">
        <v>-1005.7</v>
      </c>
      <c r="H21" s="26">
        <v>833.49999999999977</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244</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3:8" ht="20" customHeight="1" thickBot="1" x14ac:dyDescent="0.4">
      <c r="C33" s="28">
        <v>0</v>
      </c>
      <c r="D33" s="39">
        <v>5</v>
      </c>
      <c r="E33" s="39">
        <v>0</v>
      </c>
      <c r="F33" s="39">
        <v>5</v>
      </c>
      <c r="G33" s="39">
        <v>0</v>
      </c>
      <c r="H33" s="38">
        <v>5</v>
      </c>
    </row>
    <row r="34" spans="3:8" ht="12.5" customHeight="1" x14ac:dyDescent="0.35"/>
    <row r="35" spans="3:8" ht="12.5" customHeight="1" x14ac:dyDescent="0.35"/>
    <row r="36" spans="3:8" ht="12.5" customHeight="1" x14ac:dyDescent="0.35"/>
  </sheetData>
  <mergeCells count="13">
    <mergeCell ref="C30:E30"/>
    <mergeCell ref="F30:H30"/>
    <mergeCell ref="D18:H18"/>
    <mergeCell ref="C25:H25"/>
    <mergeCell ref="D27:H27"/>
    <mergeCell ref="D28:H28"/>
    <mergeCell ref="D29:H29"/>
    <mergeCell ref="D17:H1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2DC7E-7594-4BF3-B73E-A2F9B56A58B3}">
  <sheetPr codeName="Sheet23">
    <pageSetUpPr fitToPage="1"/>
  </sheetPr>
  <dimension ref="B2:H87"/>
  <sheetViews>
    <sheetView showGridLines="0" showRowColHeaders="0" zoomScale="80" zoomScaleNormal="80" workbookViewId="0">
      <pane ySplit="5" topLeftCell="A60" activePane="bottomLeft" state="frozen"/>
      <selection activeCell="D9" sqref="D9:F9"/>
      <selection pane="bottomLeft" activeCell="R74" sqref="R74"/>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336</v>
      </c>
      <c r="E2" s="154"/>
      <c r="F2" s="58"/>
    </row>
    <row r="3" spans="3:8" ht="4.5" customHeight="1" x14ac:dyDescent="0.35">
      <c r="C3" s="62"/>
      <c r="D3" s="154"/>
      <c r="E3" s="154"/>
      <c r="F3" s="61"/>
    </row>
    <row r="4" spans="3:8" ht="13" customHeight="1" x14ac:dyDescent="0.35">
      <c r="C4" s="60" t="s">
        <v>169</v>
      </c>
      <c r="D4" s="59" t="s">
        <v>463</v>
      </c>
      <c r="E4" s="59"/>
      <c r="F4" s="58"/>
    </row>
    <row r="5" spans="3:8" ht="12.5" customHeight="1" x14ac:dyDescent="0.35"/>
    <row r="6" spans="3:8" ht="144.75" customHeight="1" x14ac:dyDescent="0.35">
      <c r="C6" s="57" t="s">
        <v>167</v>
      </c>
      <c r="D6" s="155" t="s">
        <v>462</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5523.4000000000005</v>
      </c>
      <c r="E9" s="10">
        <v>-167</v>
      </c>
      <c r="F9" s="50">
        <v>5356.4000000000005</v>
      </c>
      <c r="H9" s="49">
        <v>94.5</v>
      </c>
    </row>
    <row r="10" spans="3:8" ht="7.5" customHeight="1" x14ac:dyDescent="0.35">
      <c r="C10" s="48"/>
      <c r="F10" s="47"/>
      <c r="H10" s="46"/>
    </row>
    <row r="11" spans="3:8" ht="12.75" customHeight="1" thickBot="1" x14ac:dyDescent="0.4">
      <c r="C11" s="45" t="s">
        <v>163</v>
      </c>
      <c r="D11" s="44"/>
      <c r="E11" s="42"/>
      <c r="F11" s="43">
        <v>-139</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157</v>
      </c>
      <c r="E16" s="144"/>
      <c r="F16" s="144"/>
      <c r="G16" s="144"/>
      <c r="H16" s="145"/>
    </row>
    <row r="17" spans="2:8" ht="20" customHeight="1" thickBot="1" x14ac:dyDescent="0.4">
      <c r="C17" s="36" t="s">
        <v>111</v>
      </c>
      <c r="D17" s="139" t="s">
        <v>34</v>
      </c>
      <c r="E17" s="140"/>
      <c r="F17" s="140"/>
      <c r="G17" s="140"/>
      <c r="H17" s="141"/>
    </row>
    <row r="18" spans="2:8" ht="32.75" customHeight="1" thickBot="1" x14ac:dyDescent="0.4">
      <c r="C18" s="36" t="s">
        <v>110</v>
      </c>
      <c r="D18" s="139" t="s">
        <v>461</v>
      </c>
      <c r="E18" s="140"/>
      <c r="F18" s="140"/>
      <c r="G18" s="140"/>
      <c r="H18" s="141"/>
    </row>
    <row r="19" spans="2:8" ht="5.25" customHeight="1" x14ac:dyDescent="0.35">
      <c r="C19" s="35"/>
      <c r="H19" s="34"/>
    </row>
    <row r="20" spans="2:8" ht="25.4" customHeight="1" thickBot="1" x14ac:dyDescent="0.4">
      <c r="B20" s="33"/>
      <c r="C20" s="32" t="s">
        <v>108</v>
      </c>
      <c r="D20" s="30" t="s">
        <v>107</v>
      </c>
      <c r="E20" s="30" t="s">
        <v>106</v>
      </c>
      <c r="F20" s="31" t="s">
        <v>105</v>
      </c>
      <c r="G20" s="30" t="s">
        <v>96</v>
      </c>
      <c r="H20" s="29" t="s">
        <v>104</v>
      </c>
    </row>
    <row r="21" spans="2:8" ht="20" customHeight="1" thickBot="1" x14ac:dyDescent="0.4">
      <c r="C21" s="28">
        <v>0</v>
      </c>
      <c r="D21" s="27"/>
      <c r="E21" s="27">
        <v>341</v>
      </c>
      <c r="F21" s="27">
        <v>341</v>
      </c>
      <c r="G21" s="27">
        <v>-116</v>
      </c>
      <c r="H21" s="26">
        <v>225</v>
      </c>
    </row>
    <row r="22" spans="2:8" ht="13" customHeight="1" thickBot="1" x14ac:dyDescent="0.4"/>
    <row r="23" spans="2:8" ht="20" customHeight="1" thickBot="1" x14ac:dyDescent="0.4">
      <c r="C23" s="37" t="s">
        <v>113</v>
      </c>
      <c r="D23" s="142" t="s">
        <v>227</v>
      </c>
      <c r="E23" s="144"/>
      <c r="F23" s="144"/>
      <c r="G23" s="144"/>
      <c r="H23" s="145"/>
    </row>
    <row r="24" spans="2:8" ht="20" customHeight="1" thickBot="1" x14ac:dyDescent="0.4">
      <c r="C24" s="36" t="s">
        <v>111</v>
      </c>
      <c r="D24" s="139" t="s">
        <v>460</v>
      </c>
      <c r="E24" s="140"/>
      <c r="F24" s="140"/>
      <c r="G24" s="140"/>
      <c r="H24" s="141"/>
    </row>
    <row r="25" spans="2:8" ht="92.75" customHeight="1" thickBot="1" x14ac:dyDescent="0.4">
      <c r="C25" s="36" t="s">
        <v>110</v>
      </c>
      <c r="D25" s="139" t="s">
        <v>459</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25</v>
      </c>
      <c r="D28" s="27">
        <v>894.7</v>
      </c>
      <c r="E28" s="27">
        <v>438</v>
      </c>
      <c r="F28" s="27">
        <v>1332.7</v>
      </c>
      <c r="G28" s="27">
        <v>0</v>
      </c>
      <c r="H28" s="26">
        <v>1332.7</v>
      </c>
    </row>
    <row r="29" spans="2:8" ht="13" customHeight="1" thickBot="1" x14ac:dyDescent="0.4"/>
    <row r="30" spans="2:8" ht="20" customHeight="1" thickBot="1" x14ac:dyDescent="0.4">
      <c r="C30" s="37" t="s">
        <v>113</v>
      </c>
      <c r="D30" s="142" t="s">
        <v>154</v>
      </c>
      <c r="E30" s="144"/>
      <c r="F30" s="144"/>
      <c r="G30" s="144"/>
      <c r="H30" s="145"/>
    </row>
    <row r="31" spans="2:8" ht="20" customHeight="1" thickBot="1" x14ac:dyDescent="0.4">
      <c r="C31" s="36" t="s">
        <v>111</v>
      </c>
      <c r="D31" s="139" t="s">
        <v>458</v>
      </c>
      <c r="E31" s="140"/>
      <c r="F31" s="140"/>
      <c r="G31" s="140"/>
      <c r="H31" s="141"/>
    </row>
    <row r="32" spans="2:8" ht="72.75" customHeight="1" thickBot="1" x14ac:dyDescent="0.4">
      <c r="C32" s="36" t="s">
        <v>110</v>
      </c>
      <c r="D32" s="139" t="s">
        <v>457</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7</v>
      </c>
      <c r="D35" s="27">
        <v>192.9</v>
      </c>
      <c r="E35" s="27">
        <v>38.6</v>
      </c>
      <c r="F35" s="27">
        <v>231.5</v>
      </c>
      <c r="G35" s="27">
        <v>0</v>
      </c>
      <c r="H35" s="26">
        <v>231.5</v>
      </c>
    </row>
    <row r="36" spans="2:8" ht="13" customHeight="1" thickBot="1" x14ac:dyDescent="0.4"/>
    <row r="37" spans="2:8" ht="20" customHeight="1" thickBot="1" x14ac:dyDescent="0.4">
      <c r="C37" s="37" t="s">
        <v>113</v>
      </c>
      <c r="D37" s="142" t="s">
        <v>151</v>
      </c>
      <c r="E37" s="144"/>
      <c r="F37" s="144"/>
      <c r="G37" s="144"/>
      <c r="H37" s="145"/>
    </row>
    <row r="38" spans="2:8" ht="20" customHeight="1" thickBot="1" x14ac:dyDescent="0.4">
      <c r="C38" s="36" t="s">
        <v>111</v>
      </c>
      <c r="D38" s="139" t="s">
        <v>456</v>
      </c>
      <c r="E38" s="140"/>
      <c r="F38" s="140"/>
      <c r="G38" s="140"/>
      <c r="H38" s="141"/>
    </row>
    <row r="39" spans="2:8" ht="52.75" customHeight="1" thickBot="1" x14ac:dyDescent="0.4">
      <c r="C39" s="36" t="s">
        <v>110</v>
      </c>
      <c r="D39" s="139" t="s">
        <v>455</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5</v>
      </c>
      <c r="D42" s="27">
        <v>292.3</v>
      </c>
      <c r="E42" s="27">
        <v>0</v>
      </c>
      <c r="F42" s="27">
        <v>292.3</v>
      </c>
      <c r="G42" s="27">
        <v>0</v>
      </c>
      <c r="H42" s="26">
        <v>292.3</v>
      </c>
    </row>
    <row r="43" spans="2:8" ht="13" customHeight="1" thickBot="1" x14ac:dyDescent="0.4"/>
    <row r="44" spans="2:8" ht="20" customHeight="1" thickBot="1" x14ac:dyDescent="0.4">
      <c r="C44" s="37" t="s">
        <v>113</v>
      </c>
      <c r="D44" s="142" t="s">
        <v>296</v>
      </c>
      <c r="E44" s="144"/>
      <c r="F44" s="144"/>
      <c r="G44" s="144"/>
      <c r="H44" s="145"/>
    </row>
    <row r="45" spans="2:8" ht="20" customHeight="1" thickBot="1" x14ac:dyDescent="0.4">
      <c r="C45" s="36" t="s">
        <v>111</v>
      </c>
      <c r="D45" s="139" t="s">
        <v>454</v>
      </c>
      <c r="E45" s="140"/>
      <c r="F45" s="140"/>
      <c r="G45" s="140"/>
      <c r="H45" s="141"/>
    </row>
    <row r="46" spans="2:8" ht="72.75" customHeight="1" thickBot="1" x14ac:dyDescent="0.4">
      <c r="C46" s="36" t="s">
        <v>110</v>
      </c>
      <c r="D46" s="139" t="s">
        <v>453</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36</v>
      </c>
      <c r="D49" s="27">
        <v>1467.1</v>
      </c>
      <c r="E49" s="27">
        <v>721</v>
      </c>
      <c r="F49" s="27">
        <v>2188.1</v>
      </c>
      <c r="G49" s="27">
        <v>0</v>
      </c>
      <c r="H49" s="26">
        <v>2188.1</v>
      </c>
    </row>
    <row r="50" spans="2:8" ht="13" customHeight="1" thickBot="1" x14ac:dyDescent="0.4"/>
    <row r="51" spans="2:8" ht="20" customHeight="1" thickBot="1" x14ac:dyDescent="0.4">
      <c r="C51" s="37" t="s">
        <v>113</v>
      </c>
      <c r="D51" s="142" t="s">
        <v>217</v>
      </c>
      <c r="E51" s="144"/>
      <c r="F51" s="144"/>
      <c r="G51" s="144"/>
      <c r="H51" s="145"/>
    </row>
    <row r="52" spans="2:8" ht="20" customHeight="1" thickBot="1" x14ac:dyDescent="0.4">
      <c r="C52" s="36" t="s">
        <v>111</v>
      </c>
      <c r="D52" s="139" t="s">
        <v>452</v>
      </c>
      <c r="E52" s="140"/>
      <c r="F52" s="140"/>
      <c r="G52" s="140"/>
      <c r="H52" s="141"/>
    </row>
    <row r="53" spans="2:8" ht="92.75" customHeight="1" thickBot="1" x14ac:dyDescent="0.4">
      <c r="C53" s="36" t="s">
        <v>110</v>
      </c>
      <c r="D53" s="139" t="s">
        <v>451</v>
      </c>
      <c r="E53" s="140"/>
      <c r="F53" s="140"/>
      <c r="G53" s="140"/>
      <c r="H53" s="141"/>
    </row>
    <row r="54" spans="2:8" ht="5.25" customHeight="1" x14ac:dyDescent="0.35">
      <c r="C54" s="35"/>
      <c r="H54" s="34"/>
    </row>
    <row r="55" spans="2:8" ht="25.4" customHeight="1" thickBot="1" x14ac:dyDescent="0.4">
      <c r="B55" s="33"/>
      <c r="C55" s="32" t="s">
        <v>108</v>
      </c>
      <c r="D55" s="30" t="s">
        <v>107</v>
      </c>
      <c r="E55" s="30" t="s">
        <v>106</v>
      </c>
      <c r="F55" s="31" t="s">
        <v>105</v>
      </c>
      <c r="G55" s="30" t="s">
        <v>96</v>
      </c>
      <c r="H55" s="29" t="s">
        <v>104</v>
      </c>
    </row>
    <row r="56" spans="2:8" ht="20" customHeight="1" thickBot="1" x14ac:dyDescent="0.4">
      <c r="C56" s="28">
        <v>18</v>
      </c>
      <c r="D56" s="27">
        <v>620.79999999999995</v>
      </c>
      <c r="E56" s="27">
        <v>338</v>
      </c>
      <c r="F56" s="27">
        <v>958.8</v>
      </c>
      <c r="G56" s="27">
        <v>-51</v>
      </c>
      <c r="H56" s="26">
        <v>907.8</v>
      </c>
    </row>
    <row r="57" spans="2:8" ht="13" customHeight="1" thickBot="1" x14ac:dyDescent="0.4"/>
    <row r="58" spans="2:8" ht="20" customHeight="1" thickBot="1" x14ac:dyDescent="0.4">
      <c r="C58" s="37" t="s">
        <v>113</v>
      </c>
      <c r="D58" s="142" t="s">
        <v>214</v>
      </c>
      <c r="E58" s="144"/>
      <c r="F58" s="144"/>
      <c r="G58" s="144"/>
      <c r="H58" s="145"/>
    </row>
    <row r="59" spans="2:8" ht="20" customHeight="1" thickBot="1" x14ac:dyDescent="0.4">
      <c r="C59" s="36" t="s">
        <v>111</v>
      </c>
      <c r="D59" s="139" t="s">
        <v>450</v>
      </c>
      <c r="E59" s="140"/>
      <c r="F59" s="140"/>
      <c r="G59" s="140"/>
      <c r="H59" s="141"/>
    </row>
    <row r="60" spans="2:8" ht="72.75" customHeight="1" thickBot="1" x14ac:dyDescent="0.4">
      <c r="C60" s="36" t="s">
        <v>110</v>
      </c>
      <c r="D60" s="139" t="s">
        <v>449</v>
      </c>
      <c r="E60" s="140"/>
      <c r="F60" s="140"/>
      <c r="G60" s="140"/>
      <c r="H60" s="141"/>
    </row>
    <row r="61" spans="2:8" ht="5.25" customHeight="1" x14ac:dyDescent="0.35">
      <c r="C61" s="35"/>
      <c r="H61" s="34"/>
    </row>
    <row r="62" spans="2:8" ht="25.4" customHeight="1" thickBot="1" x14ac:dyDescent="0.4">
      <c r="B62" s="33"/>
      <c r="C62" s="32" t="s">
        <v>108</v>
      </c>
      <c r="D62" s="30" t="s">
        <v>107</v>
      </c>
      <c r="E62" s="30" t="s">
        <v>106</v>
      </c>
      <c r="F62" s="31" t="s">
        <v>105</v>
      </c>
      <c r="G62" s="30" t="s">
        <v>96</v>
      </c>
      <c r="H62" s="29" t="s">
        <v>104</v>
      </c>
    </row>
    <row r="63" spans="2:8" ht="20" customHeight="1" thickBot="1" x14ac:dyDescent="0.4">
      <c r="C63" s="28">
        <v>3.5</v>
      </c>
      <c r="D63" s="27">
        <v>120</v>
      </c>
      <c r="E63" s="27">
        <v>59</v>
      </c>
      <c r="F63" s="27">
        <v>179</v>
      </c>
      <c r="G63" s="27">
        <v>0</v>
      </c>
      <c r="H63" s="26">
        <v>179</v>
      </c>
    </row>
    <row r="64" spans="2:8" ht="12.5" customHeight="1" x14ac:dyDescent="0.35"/>
    <row r="65" spans="2:8" ht="12.5" customHeight="1" x14ac:dyDescent="0.35"/>
    <row r="66" spans="2:8" ht="8.25" customHeight="1" x14ac:dyDescent="0.35"/>
    <row r="67" spans="2:8" ht="18" customHeight="1" x14ac:dyDescent="0.4">
      <c r="C67" s="153" t="s">
        <v>148</v>
      </c>
      <c r="D67" s="153"/>
      <c r="E67" s="153"/>
      <c r="F67" s="153"/>
      <c r="G67" s="153"/>
      <c r="H67" s="153"/>
    </row>
    <row r="68" spans="2:8" ht="18.75" customHeight="1" thickBot="1" x14ac:dyDescent="0.4"/>
    <row r="69" spans="2:8" ht="20" customHeight="1" thickBot="1" x14ac:dyDescent="0.4">
      <c r="C69" s="99" t="s">
        <v>113</v>
      </c>
      <c r="D69" s="142" t="s">
        <v>147</v>
      </c>
      <c r="E69" s="143"/>
      <c r="F69" s="144"/>
      <c r="G69" s="144"/>
      <c r="H69" s="145"/>
    </row>
    <row r="70" spans="2:8" ht="20" customHeight="1" thickBot="1" x14ac:dyDescent="0.4">
      <c r="C70" s="100" t="s">
        <v>111</v>
      </c>
      <c r="D70" s="139" t="s">
        <v>139</v>
      </c>
      <c r="E70" s="140"/>
      <c r="F70" s="140"/>
      <c r="G70" s="140"/>
      <c r="H70" s="141"/>
    </row>
    <row r="71" spans="2:8" ht="20" customHeight="1" thickBot="1" x14ac:dyDescent="0.4">
      <c r="C71" s="100" t="s">
        <v>110</v>
      </c>
      <c r="D71" s="139" t="s">
        <v>244</v>
      </c>
      <c r="E71" s="140"/>
      <c r="F71" s="140"/>
      <c r="G71" s="140"/>
      <c r="H71" s="141"/>
    </row>
    <row r="72" spans="2:8" ht="12.5" customHeight="1" x14ac:dyDescent="0.35">
      <c r="C72" s="146"/>
      <c r="D72" s="147"/>
      <c r="E72" s="147"/>
      <c r="F72" s="148"/>
      <c r="G72" s="148"/>
      <c r="H72" s="149"/>
    </row>
    <row r="73" spans="2:8" ht="5.25" customHeight="1" x14ac:dyDescent="0.35">
      <c r="C73" s="35"/>
      <c r="H73" s="34"/>
    </row>
    <row r="74" spans="2:8" ht="25.4" customHeight="1" thickBot="1" x14ac:dyDescent="0.4">
      <c r="B74" s="33"/>
      <c r="C74" s="101" t="s">
        <v>108</v>
      </c>
      <c r="D74" s="102" t="s">
        <v>107</v>
      </c>
      <c r="E74" s="102" t="s">
        <v>106</v>
      </c>
      <c r="F74" s="103" t="s">
        <v>105</v>
      </c>
      <c r="G74" s="102" t="s">
        <v>96</v>
      </c>
      <c r="H74" s="104" t="s">
        <v>104</v>
      </c>
    </row>
    <row r="75" spans="2:8" ht="20" customHeight="1" thickBot="1" x14ac:dyDescent="0.4">
      <c r="C75" s="28">
        <v>0</v>
      </c>
      <c r="D75" s="39">
        <v>139</v>
      </c>
      <c r="E75" s="39">
        <v>0</v>
      </c>
      <c r="F75" s="39">
        <v>139</v>
      </c>
      <c r="G75" s="39">
        <v>0</v>
      </c>
      <c r="H75" s="38">
        <v>139</v>
      </c>
    </row>
    <row r="76" spans="2:8" ht="13" customHeight="1" thickBot="1" x14ac:dyDescent="0.4"/>
    <row r="77" spans="2:8" ht="18.5" customHeight="1" thickBot="1" x14ac:dyDescent="0.45">
      <c r="C77" s="150" t="s">
        <v>134</v>
      </c>
      <c r="D77" s="151"/>
      <c r="E77" s="151"/>
      <c r="F77" s="151"/>
      <c r="G77" s="151"/>
      <c r="H77" s="152"/>
    </row>
    <row r="78" spans="2:8" ht="19.5" customHeight="1" thickBot="1" x14ac:dyDescent="0.4"/>
    <row r="79" spans="2:8" ht="20" customHeight="1" thickBot="1" x14ac:dyDescent="0.4">
      <c r="C79" s="106" t="s">
        <v>113</v>
      </c>
      <c r="D79" s="142" t="s">
        <v>133</v>
      </c>
      <c r="E79" s="143"/>
      <c r="F79" s="144"/>
      <c r="G79" s="144"/>
      <c r="H79" s="145"/>
    </row>
    <row r="80" spans="2:8" ht="20" customHeight="1" thickBot="1" x14ac:dyDescent="0.4">
      <c r="C80" s="107" t="s">
        <v>111</v>
      </c>
      <c r="D80" s="139" t="s">
        <v>338</v>
      </c>
      <c r="E80" s="140"/>
      <c r="F80" s="140"/>
      <c r="G80" s="140"/>
      <c r="H80" s="141"/>
    </row>
    <row r="81" spans="2:8" ht="20" customHeight="1" thickBot="1" x14ac:dyDescent="0.4">
      <c r="C81" s="107" t="s">
        <v>110</v>
      </c>
      <c r="D81" s="139" t="s">
        <v>339</v>
      </c>
      <c r="E81" s="140"/>
      <c r="F81" s="140"/>
      <c r="G81" s="140"/>
      <c r="H81" s="141"/>
    </row>
    <row r="82" spans="2:8" ht="5.25" customHeight="1" x14ac:dyDescent="0.35">
      <c r="C82" s="35"/>
      <c r="H82" s="34"/>
    </row>
    <row r="83" spans="2:8" ht="25.4" customHeight="1" thickBot="1" x14ac:dyDescent="0.4">
      <c r="B83" s="33"/>
      <c r="C83" s="108" t="s">
        <v>108</v>
      </c>
      <c r="D83" s="109" t="s">
        <v>107</v>
      </c>
      <c r="E83" s="109" t="s">
        <v>106</v>
      </c>
      <c r="F83" s="110" t="s">
        <v>105</v>
      </c>
      <c r="G83" s="109" t="s">
        <v>96</v>
      </c>
      <c r="H83" s="111" t="s">
        <v>104</v>
      </c>
    </row>
    <row r="84" spans="2:8" ht="20" customHeight="1" thickBot="1" x14ac:dyDescent="0.4">
      <c r="C84" s="28">
        <v>0</v>
      </c>
      <c r="D84" s="27">
        <v>-139</v>
      </c>
      <c r="E84" s="27">
        <v>0</v>
      </c>
      <c r="F84" s="27">
        <v>-139</v>
      </c>
      <c r="G84" s="27">
        <v>0</v>
      </c>
      <c r="H84" s="26">
        <v>-139</v>
      </c>
    </row>
    <row r="85" spans="2:8" ht="12.5" customHeight="1" x14ac:dyDescent="0.35"/>
    <row r="86" spans="2:8" ht="12.5" customHeight="1" x14ac:dyDescent="0.35"/>
    <row r="87" spans="2:8" ht="12.5" customHeight="1" x14ac:dyDescent="0.35"/>
  </sheetData>
  <mergeCells count="35">
    <mergeCell ref="D81:H81"/>
    <mergeCell ref="C72:E72"/>
    <mergeCell ref="F72:H72"/>
    <mergeCell ref="C77:H77"/>
    <mergeCell ref="D79:H79"/>
    <mergeCell ref="D80:H80"/>
    <mergeCell ref="D60:H60"/>
    <mergeCell ref="C67:H67"/>
    <mergeCell ref="D69:H69"/>
    <mergeCell ref="D70:H70"/>
    <mergeCell ref="D71:H71"/>
    <mergeCell ref="D25:H25"/>
    <mergeCell ref="D30:H30"/>
    <mergeCell ref="D59:H59"/>
    <mergeCell ref="D32:H32"/>
    <mergeCell ref="D37:H37"/>
    <mergeCell ref="D38:H38"/>
    <mergeCell ref="D39:H39"/>
    <mergeCell ref="D44:H44"/>
    <mergeCell ref="D45:H45"/>
    <mergeCell ref="D46:H46"/>
    <mergeCell ref="D31:H31"/>
    <mergeCell ref="D51:H51"/>
    <mergeCell ref="D52:H52"/>
    <mergeCell ref="D53:H53"/>
    <mergeCell ref="D58:H58"/>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A86EB-AD42-4BC4-825A-3B93132BE33B}">
  <sheetPr codeName="Sheet24">
    <pageSetUpPr fitToPage="1"/>
  </sheetPr>
  <dimension ref="B2:H27"/>
  <sheetViews>
    <sheetView showGridLines="0" showRowColHeaders="0" zoomScale="80" zoomScaleNormal="80" workbookViewId="0">
      <pane ySplit="5" topLeftCell="A6" activePane="bottomLeft" state="frozen"/>
      <selection activeCell="D9" sqref="D9:F9"/>
      <selection pane="bottomLeft" activeCell="L14" sqref="L14"/>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468</v>
      </c>
      <c r="E2" s="154"/>
      <c r="F2" s="58"/>
    </row>
    <row r="3" spans="3:8" ht="4.5" customHeight="1" x14ac:dyDescent="0.35">
      <c r="C3" s="62"/>
      <c r="D3" s="154"/>
      <c r="E3" s="154"/>
      <c r="F3" s="61"/>
    </row>
    <row r="4" spans="3:8" ht="13" customHeight="1" x14ac:dyDescent="0.35">
      <c r="C4" s="60" t="s">
        <v>169</v>
      </c>
      <c r="D4" s="59" t="s">
        <v>467</v>
      </c>
      <c r="E4" s="59"/>
      <c r="F4" s="58"/>
    </row>
    <row r="5" spans="3:8" ht="12.5" customHeight="1" x14ac:dyDescent="0.35"/>
    <row r="6" spans="3:8" ht="144.75" customHeight="1" x14ac:dyDescent="0.35">
      <c r="C6" s="57" t="s">
        <v>167</v>
      </c>
      <c r="D6" s="155" t="s">
        <v>466</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233.084</v>
      </c>
      <c r="E9" s="10">
        <v>-129.96</v>
      </c>
      <c r="F9" s="50">
        <v>103.124</v>
      </c>
      <c r="H9" s="49">
        <v>0</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465</v>
      </c>
      <c r="E17" s="140"/>
      <c r="F17" s="140"/>
      <c r="G17" s="140"/>
      <c r="H17" s="141"/>
    </row>
    <row r="18" spans="2:8" ht="40" customHeight="1" thickBot="1" x14ac:dyDescent="0.4">
      <c r="C18" s="36" t="s">
        <v>110</v>
      </c>
      <c r="D18" s="139" t="s">
        <v>464</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0</v>
      </c>
      <c r="D21" s="27"/>
      <c r="E21" s="27">
        <v>233.084</v>
      </c>
      <c r="F21" s="27">
        <v>233.084</v>
      </c>
      <c r="G21" s="27">
        <v>-129.96</v>
      </c>
      <c r="H21" s="26">
        <v>103.124</v>
      </c>
    </row>
    <row r="22" spans="2:8" ht="12.5" customHeight="1" x14ac:dyDescent="0.35"/>
    <row r="23" spans="2:8" ht="12.5" customHeight="1" x14ac:dyDescent="0.35"/>
    <row r="24" spans="2:8" ht="18" customHeight="1" x14ac:dyDescent="0.4">
      <c r="C24" s="153" t="s">
        <v>433</v>
      </c>
      <c r="D24" s="153"/>
      <c r="E24" s="153"/>
      <c r="F24" s="153"/>
      <c r="G24" s="153"/>
      <c r="H24" s="153"/>
    </row>
    <row r="25" spans="2:8" ht="18.75" customHeight="1" x14ac:dyDescent="0.35"/>
    <row r="26" spans="2:8" ht="12.5" customHeight="1" x14ac:dyDescent="0.35"/>
    <row r="27" spans="2:8" ht="12.5" customHeight="1" x14ac:dyDescent="0.35"/>
  </sheetData>
  <mergeCells count="8">
    <mergeCell ref="D18:H18"/>
    <mergeCell ref="C24:H24"/>
    <mergeCell ref="D2:E2"/>
    <mergeCell ref="D3:E3"/>
    <mergeCell ref="D6:H6"/>
    <mergeCell ref="C14:H14"/>
    <mergeCell ref="D16:H16"/>
    <mergeCell ref="D17:H17"/>
  </mergeCells>
  <printOptions horizontalCentered="1"/>
  <pageMargins left="0.7" right="0.7" top="0.75" bottom="0.75" header="0.3" footer="0.3"/>
  <pageSetup paperSize="9"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F6771-DE41-4294-B422-86490E611880}">
  <sheetPr codeName="Sheet25">
    <pageSetUpPr fitToPage="1"/>
  </sheetPr>
  <dimension ref="B2:H42"/>
  <sheetViews>
    <sheetView showGridLines="0" showRowColHeaders="0" zoomScale="80" zoomScaleNormal="80" workbookViewId="0">
      <pane ySplit="5" topLeftCell="A6" activePane="bottomLeft" state="frozen"/>
      <selection activeCell="D9" sqref="D9:F9"/>
      <selection pane="bottomLeft" activeCell="G41" sqref="G41"/>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468</v>
      </c>
      <c r="E2" s="154"/>
      <c r="F2" s="58"/>
    </row>
    <row r="3" spans="3:8" ht="4.5" customHeight="1" x14ac:dyDescent="0.35">
      <c r="C3" s="62"/>
      <c r="D3" s="154"/>
      <c r="E3" s="154"/>
      <c r="F3" s="61"/>
    </row>
    <row r="4" spans="3:8" ht="13" customHeight="1" x14ac:dyDescent="0.35">
      <c r="C4" s="60" t="s">
        <v>169</v>
      </c>
      <c r="D4" s="59" t="s">
        <v>473</v>
      </c>
      <c r="E4" s="59"/>
      <c r="F4" s="58"/>
    </row>
    <row r="5" spans="3:8" ht="12.5" customHeight="1" x14ac:dyDescent="0.35"/>
    <row r="6" spans="3:8" ht="144.75" customHeight="1" x14ac:dyDescent="0.35">
      <c r="C6" s="57" t="s">
        <v>167</v>
      </c>
      <c r="D6" s="155" t="s">
        <v>1103</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3911.6570000000002</v>
      </c>
      <c r="E9" s="10">
        <v>-155.9</v>
      </c>
      <c r="F9" s="50">
        <v>3755.7570000000001</v>
      </c>
      <c r="H9" s="49">
        <v>8.44</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472</v>
      </c>
      <c r="E17" s="140"/>
      <c r="F17" s="140"/>
      <c r="G17" s="140"/>
      <c r="H17" s="141"/>
    </row>
    <row r="18" spans="2:8" ht="60" customHeight="1" thickBot="1" x14ac:dyDescent="0.4">
      <c r="C18" s="36" t="s">
        <v>110</v>
      </c>
      <c r="D18" s="139" t="s">
        <v>471</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1.81</v>
      </c>
      <c r="D21" s="27">
        <v>84.8</v>
      </c>
      <c r="E21" s="27">
        <v>2461.5</v>
      </c>
      <c r="F21" s="27">
        <v>2546.3000000000002</v>
      </c>
      <c r="G21" s="27">
        <v>-60</v>
      </c>
      <c r="H21" s="26">
        <v>2486.3000000000002</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470</v>
      </c>
      <c r="E24" s="140"/>
      <c r="F24" s="140"/>
      <c r="G24" s="140"/>
      <c r="H24" s="141"/>
    </row>
    <row r="25" spans="2:8" ht="60" customHeight="1" thickBot="1" x14ac:dyDescent="0.4">
      <c r="C25" s="36" t="s">
        <v>110</v>
      </c>
      <c r="D25" s="139" t="s">
        <v>469</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6.63</v>
      </c>
      <c r="D28" s="27">
        <v>325.54300000000001</v>
      </c>
      <c r="E28" s="27">
        <v>1039.8140000000001</v>
      </c>
      <c r="F28" s="27">
        <v>1365.357</v>
      </c>
      <c r="G28" s="27">
        <v>-95.9</v>
      </c>
      <c r="H28" s="26">
        <v>1269.4569999999999</v>
      </c>
    </row>
    <row r="29" spans="2:8" ht="12.5" customHeight="1" x14ac:dyDescent="0.35"/>
    <row r="30" spans="2:8" ht="12.5" customHeight="1" x14ac:dyDescent="0.35"/>
    <row r="31" spans="2:8" ht="8.25" customHeight="1" x14ac:dyDescent="0.35"/>
    <row r="32" spans="2:8" ht="18" customHeight="1" x14ac:dyDescent="0.4">
      <c r="C32" s="153" t="s">
        <v>148</v>
      </c>
      <c r="D32" s="153"/>
      <c r="E32" s="153"/>
      <c r="F32" s="153"/>
      <c r="G32" s="153"/>
      <c r="H32" s="153"/>
    </row>
    <row r="33" spans="2:8" ht="18.75" customHeight="1" thickBot="1" x14ac:dyDescent="0.4"/>
    <row r="34" spans="2:8" ht="20" customHeight="1" thickBot="1" x14ac:dyDescent="0.4">
      <c r="C34" s="99" t="s">
        <v>113</v>
      </c>
      <c r="D34" s="142" t="s">
        <v>147</v>
      </c>
      <c r="E34" s="143"/>
      <c r="F34" s="144"/>
      <c r="G34" s="144"/>
      <c r="H34" s="145"/>
    </row>
    <row r="35" spans="2:8" ht="20" customHeight="1" thickBot="1" x14ac:dyDescent="0.4">
      <c r="C35" s="100" t="s">
        <v>111</v>
      </c>
      <c r="D35" s="139" t="s">
        <v>139</v>
      </c>
      <c r="E35" s="140"/>
      <c r="F35" s="140"/>
      <c r="G35" s="140"/>
      <c r="H35" s="141"/>
    </row>
    <row r="36" spans="2:8" ht="20" customHeight="1" thickBot="1" x14ac:dyDescent="0.4">
      <c r="C36" s="100" t="s">
        <v>110</v>
      </c>
      <c r="D36" s="139" t="s">
        <v>244</v>
      </c>
      <c r="E36" s="140"/>
      <c r="F36" s="140"/>
      <c r="G36" s="140"/>
      <c r="H36" s="141"/>
    </row>
    <row r="37" spans="2:8" ht="12.5" customHeight="1" x14ac:dyDescent="0.35">
      <c r="C37" s="146"/>
      <c r="D37" s="147"/>
      <c r="E37" s="147"/>
      <c r="F37" s="148"/>
      <c r="G37" s="148"/>
      <c r="H37" s="149"/>
    </row>
    <row r="38" spans="2:8" ht="5.25" customHeight="1" x14ac:dyDescent="0.35">
      <c r="C38" s="35"/>
      <c r="H38" s="34"/>
    </row>
    <row r="39" spans="2:8" ht="25.4" customHeight="1" thickBot="1" x14ac:dyDescent="0.4">
      <c r="B39" s="33"/>
      <c r="C39" s="101" t="s">
        <v>108</v>
      </c>
      <c r="D39" s="102" t="s">
        <v>107</v>
      </c>
      <c r="E39" s="102" t="s">
        <v>106</v>
      </c>
      <c r="F39" s="103" t="s">
        <v>105</v>
      </c>
      <c r="G39" s="102" t="s">
        <v>96</v>
      </c>
      <c r="H39" s="104" t="s">
        <v>104</v>
      </c>
    </row>
    <row r="40" spans="2:8" ht="20" customHeight="1" thickBot="1" x14ac:dyDescent="0.4">
      <c r="C40" s="28">
        <v>0</v>
      </c>
      <c r="D40" s="39">
        <v>21</v>
      </c>
      <c r="E40" s="39">
        <v>0</v>
      </c>
      <c r="F40" s="39">
        <v>21</v>
      </c>
      <c r="G40" s="39">
        <v>0</v>
      </c>
      <c r="H40" s="38">
        <v>21</v>
      </c>
    </row>
    <row r="41" spans="2:8" ht="12.5" customHeight="1" x14ac:dyDescent="0.35"/>
    <row r="42" spans="2:8" ht="12.5" customHeight="1" x14ac:dyDescent="0.35"/>
  </sheetData>
  <mergeCells count="16">
    <mergeCell ref="F37:H37"/>
    <mergeCell ref="D18:H18"/>
    <mergeCell ref="D23:H23"/>
    <mergeCell ref="D24:H24"/>
    <mergeCell ref="D25:H25"/>
    <mergeCell ref="C32:H32"/>
    <mergeCell ref="D34:H34"/>
    <mergeCell ref="D35:H35"/>
    <mergeCell ref="D36:H36"/>
    <mergeCell ref="C37:E37"/>
    <mergeCell ref="D17:H1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C3D31-8683-41A5-B12F-BC2A07E6FA2E}">
  <sheetPr codeName="Sheet26">
    <pageSetUpPr fitToPage="1"/>
  </sheetPr>
  <dimension ref="B2:H65"/>
  <sheetViews>
    <sheetView showGridLines="0" showRowColHeaders="0" zoomScale="80" zoomScaleNormal="80" workbookViewId="0">
      <pane ySplit="5" topLeftCell="A46" activePane="bottomLeft" state="frozen"/>
      <selection activeCell="D9" sqref="D9:F9"/>
      <selection pane="bottomLeft" activeCell="M59" sqref="M59"/>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468</v>
      </c>
      <c r="E2" s="154"/>
      <c r="F2" s="58"/>
    </row>
    <row r="3" spans="3:8" ht="4.5" customHeight="1" x14ac:dyDescent="0.35">
      <c r="C3" s="62"/>
      <c r="D3" s="154"/>
      <c r="E3" s="154"/>
      <c r="F3" s="61"/>
    </row>
    <row r="4" spans="3:8" ht="13" customHeight="1" x14ac:dyDescent="0.35">
      <c r="C4" s="60" t="s">
        <v>169</v>
      </c>
      <c r="D4" s="59" t="s">
        <v>484</v>
      </c>
      <c r="E4" s="59"/>
      <c r="F4" s="58"/>
    </row>
    <row r="5" spans="3:8" ht="12.5" customHeight="1" x14ac:dyDescent="0.35"/>
    <row r="6" spans="3:8" ht="144.75" customHeight="1" x14ac:dyDescent="0.35">
      <c r="C6" s="57" t="s">
        <v>167</v>
      </c>
      <c r="D6" s="155" t="s">
        <v>1104</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448.53299999999996</v>
      </c>
      <c r="E9" s="91">
        <v>-107.4</v>
      </c>
      <c r="F9" s="92">
        <v>341.13299999999998</v>
      </c>
      <c r="H9" s="49">
        <v>5.3599999999999994</v>
      </c>
    </row>
    <row r="10" spans="3:8" ht="7.5" customHeight="1" x14ac:dyDescent="0.35">
      <c r="C10" s="48"/>
      <c r="E10" s="93"/>
      <c r="F10" s="94"/>
      <c r="H10" s="46"/>
    </row>
    <row r="11" spans="3:8" ht="12.75" customHeight="1" thickBot="1" x14ac:dyDescent="0.4">
      <c r="C11" s="45" t="s">
        <v>163</v>
      </c>
      <c r="D11" s="44"/>
      <c r="E11" s="95"/>
      <c r="F11" s="96">
        <v>-130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483</v>
      </c>
      <c r="E17" s="140"/>
      <c r="F17" s="140"/>
      <c r="G17" s="140"/>
      <c r="H17" s="141"/>
    </row>
    <row r="18" spans="2:8" ht="20" customHeight="1" thickBot="1" x14ac:dyDescent="0.4">
      <c r="C18" s="36" t="s">
        <v>110</v>
      </c>
      <c r="D18" s="139" t="s">
        <v>482</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v>
      </c>
      <c r="D21" s="27">
        <v>469.24799999999999</v>
      </c>
      <c r="E21" s="27">
        <v>70.430000000000007</v>
      </c>
      <c r="F21" s="27">
        <v>539.678</v>
      </c>
      <c r="G21" s="27">
        <v>-27</v>
      </c>
      <c r="H21" s="26">
        <v>512.678</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481</v>
      </c>
      <c r="E24" s="140"/>
      <c r="F24" s="140"/>
      <c r="G24" s="140"/>
      <c r="H24" s="141"/>
    </row>
    <row r="25" spans="2:8" ht="20" customHeight="1" thickBot="1" x14ac:dyDescent="0.4">
      <c r="C25" s="36" t="s">
        <v>110</v>
      </c>
      <c r="D25" s="139" t="s">
        <v>480</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1</v>
      </c>
      <c r="D28" s="27">
        <v>195.47800000000001</v>
      </c>
      <c r="E28" s="27">
        <v>-667.53200000000004</v>
      </c>
      <c r="F28" s="27">
        <v>-472.05400000000003</v>
      </c>
      <c r="G28" s="27">
        <v>-80</v>
      </c>
      <c r="H28" s="26">
        <v>-552.05399999999997</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479</v>
      </c>
      <c r="E31" s="140"/>
      <c r="F31" s="140"/>
      <c r="G31" s="140"/>
      <c r="H31" s="141"/>
    </row>
    <row r="32" spans="2:8" ht="20" customHeight="1" thickBot="1" x14ac:dyDescent="0.4">
      <c r="C32" s="36" t="s">
        <v>110</v>
      </c>
      <c r="D32" s="139" t="s">
        <v>478</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3.36</v>
      </c>
      <c r="D35" s="27">
        <v>274.90899999999999</v>
      </c>
      <c r="E35" s="27">
        <v>106</v>
      </c>
      <c r="F35" s="27">
        <v>380.90899999999999</v>
      </c>
      <c r="G35" s="27">
        <v>-0.4</v>
      </c>
      <c r="H35" s="26">
        <v>380.50900000000001</v>
      </c>
    </row>
    <row r="36" spans="2:8" ht="12.5" customHeight="1" x14ac:dyDescent="0.35"/>
    <row r="37" spans="2:8" ht="12.5" customHeight="1" x14ac:dyDescent="0.35"/>
    <row r="38" spans="2:8" ht="8.25" customHeight="1" x14ac:dyDescent="0.35"/>
    <row r="39" spans="2:8" ht="18" customHeight="1" x14ac:dyDescent="0.4">
      <c r="C39" s="153" t="s">
        <v>148</v>
      </c>
      <c r="D39" s="153"/>
      <c r="E39" s="153"/>
      <c r="F39" s="153"/>
      <c r="G39" s="153"/>
      <c r="H39" s="153"/>
    </row>
    <row r="40" spans="2:8" ht="18.75" customHeight="1" thickBot="1" x14ac:dyDescent="0.4"/>
    <row r="41" spans="2:8" ht="20" customHeight="1" thickBot="1" x14ac:dyDescent="0.4">
      <c r="C41" s="99" t="s">
        <v>113</v>
      </c>
      <c r="D41" s="142" t="s">
        <v>147</v>
      </c>
      <c r="E41" s="143"/>
      <c r="F41" s="144"/>
      <c r="G41" s="144"/>
      <c r="H41" s="145"/>
    </row>
    <row r="42" spans="2:8" ht="20" customHeight="1" thickBot="1" x14ac:dyDescent="0.4">
      <c r="C42" s="100" t="s">
        <v>111</v>
      </c>
      <c r="D42" s="139" t="s">
        <v>139</v>
      </c>
      <c r="E42" s="140"/>
      <c r="F42" s="140"/>
      <c r="G42" s="140"/>
      <c r="H42" s="141"/>
    </row>
    <row r="43" spans="2:8" ht="20" customHeight="1" thickBot="1" x14ac:dyDescent="0.4">
      <c r="C43" s="100" t="s">
        <v>110</v>
      </c>
      <c r="D43" s="139" t="s">
        <v>244</v>
      </c>
      <c r="E43" s="140"/>
      <c r="F43" s="140"/>
      <c r="G43" s="140"/>
      <c r="H43" s="141"/>
    </row>
    <row r="44" spans="2:8" ht="12.5" customHeight="1" x14ac:dyDescent="0.35">
      <c r="C44" s="146"/>
      <c r="D44" s="147"/>
      <c r="E44" s="147"/>
      <c r="F44" s="148"/>
      <c r="G44" s="148"/>
      <c r="H44" s="149"/>
    </row>
    <row r="45" spans="2:8" ht="5.25" customHeight="1" x14ac:dyDescent="0.35">
      <c r="C45" s="35"/>
      <c r="H45" s="34"/>
    </row>
    <row r="46" spans="2:8" ht="25.4" customHeight="1" thickBot="1" x14ac:dyDescent="0.4">
      <c r="B46" s="33"/>
      <c r="C46" s="101" t="s">
        <v>108</v>
      </c>
      <c r="D46" s="102" t="s">
        <v>107</v>
      </c>
      <c r="E46" s="102" t="s">
        <v>106</v>
      </c>
      <c r="F46" s="103" t="s">
        <v>105</v>
      </c>
      <c r="G46" s="102" t="s">
        <v>96</v>
      </c>
      <c r="H46" s="104" t="s">
        <v>104</v>
      </c>
    </row>
    <row r="47" spans="2:8" ht="20" customHeight="1" thickBot="1" x14ac:dyDescent="0.4">
      <c r="C47" s="28">
        <v>0</v>
      </c>
      <c r="D47" s="39">
        <v>13</v>
      </c>
      <c r="E47" s="39">
        <v>0</v>
      </c>
      <c r="F47" s="39">
        <v>13</v>
      </c>
      <c r="G47" s="39">
        <v>0</v>
      </c>
      <c r="H47" s="38">
        <v>13</v>
      </c>
    </row>
    <row r="48" spans="2:8" ht="13" customHeight="1" thickBot="1" x14ac:dyDescent="0.4"/>
    <row r="49" spans="2:8" ht="18.5" customHeight="1" thickBot="1" x14ac:dyDescent="0.45">
      <c r="C49" s="150" t="s">
        <v>134</v>
      </c>
      <c r="D49" s="151"/>
      <c r="E49" s="151"/>
      <c r="F49" s="151"/>
      <c r="G49" s="151"/>
      <c r="H49" s="152"/>
    </row>
    <row r="50" spans="2:8" ht="19.5" customHeight="1" thickBot="1" x14ac:dyDescent="0.4"/>
    <row r="51" spans="2:8" ht="20" customHeight="1" thickBot="1" x14ac:dyDescent="0.4">
      <c r="C51" s="106" t="s">
        <v>113</v>
      </c>
      <c r="D51" s="142" t="s">
        <v>133</v>
      </c>
      <c r="E51" s="143"/>
      <c r="F51" s="144"/>
      <c r="G51" s="144"/>
      <c r="H51" s="145"/>
    </row>
    <row r="52" spans="2:8" ht="20" customHeight="1" thickBot="1" x14ac:dyDescent="0.4">
      <c r="C52" s="107" t="s">
        <v>111</v>
      </c>
      <c r="D52" s="139" t="s">
        <v>477</v>
      </c>
      <c r="E52" s="140"/>
      <c r="F52" s="140"/>
      <c r="G52" s="140"/>
      <c r="H52" s="141"/>
    </row>
    <row r="53" spans="2:8" ht="20" customHeight="1" thickBot="1" x14ac:dyDescent="0.4">
      <c r="C53" s="107" t="s">
        <v>110</v>
      </c>
      <c r="D53" s="139" t="s">
        <v>476</v>
      </c>
      <c r="E53" s="140"/>
      <c r="F53" s="140"/>
      <c r="G53" s="140"/>
      <c r="H53" s="141"/>
    </row>
    <row r="54" spans="2:8" ht="5.25" customHeight="1" x14ac:dyDescent="0.35">
      <c r="C54" s="35"/>
      <c r="H54" s="34"/>
    </row>
    <row r="55" spans="2:8" ht="25.4" customHeight="1" thickBot="1" x14ac:dyDescent="0.4">
      <c r="B55" s="33"/>
      <c r="C55" s="108" t="s">
        <v>108</v>
      </c>
      <c r="D55" s="109" t="s">
        <v>107</v>
      </c>
      <c r="E55" s="109" t="s">
        <v>106</v>
      </c>
      <c r="F55" s="110" t="s">
        <v>105</v>
      </c>
      <c r="G55" s="109" t="s">
        <v>96</v>
      </c>
      <c r="H55" s="111" t="s">
        <v>104</v>
      </c>
    </row>
    <row r="56" spans="2:8" ht="20" customHeight="1" thickBot="1" x14ac:dyDescent="0.4">
      <c r="C56" s="28">
        <v>0</v>
      </c>
      <c r="D56" s="27">
        <v>0</v>
      </c>
      <c r="E56" s="27">
        <v>0</v>
      </c>
      <c r="F56" s="27">
        <v>0</v>
      </c>
      <c r="G56" s="27">
        <v>-80</v>
      </c>
      <c r="H56" s="26">
        <v>-80</v>
      </c>
    </row>
    <row r="57" spans="2:8" ht="13" customHeight="1" thickBot="1" x14ac:dyDescent="0.4"/>
    <row r="58" spans="2:8" ht="20" customHeight="1" thickBot="1" x14ac:dyDescent="0.4">
      <c r="C58" s="106" t="s">
        <v>113</v>
      </c>
      <c r="D58" s="142" t="s">
        <v>128</v>
      </c>
      <c r="E58" s="143"/>
      <c r="F58" s="144"/>
      <c r="G58" s="144"/>
      <c r="H58" s="145"/>
    </row>
    <row r="59" spans="2:8" ht="20" customHeight="1" thickBot="1" x14ac:dyDescent="0.4">
      <c r="C59" s="107" t="s">
        <v>111</v>
      </c>
      <c r="D59" s="139" t="s">
        <v>475</v>
      </c>
      <c r="E59" s="140"/>
      <c r="F59" s="140"/>
      <c r="G59" s="140"/>
      <c r="H59" s="141"/>
    </row>
    <row r="60" spans="2:8" ht="40" customHeight="1" thickBot="1" x14ac:dyDescent="0.4">
      <c r="C60" s="107" t="s">
        <v>110</v>
      </c>
      <c r="D60" s="139" t="s">
        <v>474</v>
      </c>
      <c r="E60" s="140"/>
      <c r="F60" s="140"/>
      <c r="G60" s="140"/>
      <c r="H60" s="141"/>
    </row>
    <row r="61" spans="2:8" ht="5.25" customHeight="1" x14ac:dyDescent="0.35">
      <c r="C61" s="35"/>
      <c r="H61" s="34"/>
    </row>
    <row r="62" spans="2:8" ht="25.4" customHeight="1" thickBot="1" x14ac:dyDescent="0.4">
      <c r="B62" s="33"/>
      <c r="C62" s="108" t="s">
        <v>108</v>
      </c>
      <c r="D62" s="109" t="s">
        <v>107</v>
      </c>
      <c r="E62" s="109" t="s">
        <v>106</v>
      </c>
      <c r="F62" s="110" t="s">
        <v>105</v>
      </c>
      <c r="G62" s="109" t="s">
        <v>96</v>
      </c>
      <c r="H62" s="111" t="s">
        <v>104</v>
      </c>
    </row>
    <row r="63" spans="2:8" ht="20" customHeight="1" thickBot="1" x14ac:dyDescent="0.4">
      <c r="C63" s="28">
        <v>0</v>
      </c>
      <c r="D63" s="27">
        <v>0</v>
      </c>
      <c r="E63" s="27">
        <v>-50</v>
      </c>
      <c r="F63" s="27">
        <v>-50</v>
      </c>
      <c r="G63" s="27">
        <v>0</v>
      </c>
      <c r="H63" s="26">
        <v>-50</v>
      </c>
    </row>
    <row r="64" spans="2:8" ht="12.5" customHeight="1" x14ac:dyDescent="0.35"/>
    <row r="65" ht="12.5" customHeight="1" x14ac:dyDescent="0.35"/>
  </sheetData>
  <mergeCells count="26">
    <mergeCell ref="D59:H59"/>
    <mergeCell ref="D60:H60"/>
    <mergeCell ref="D52:H52"/>
    <mergeCell ref="D53:H53"/>
    <mergeCell ref="C44:E44"/>
    <mergeCell ref="F44:H44"/>
    <mergeCell ref="D58:H58"/>
    <mergeCell ref="D41:H41"/>
    <mergeCell ref="D42:H42"/>
    <mergeCell ref="D43:H43"/>
    <mergeCell ref="C49:H49"/>
    <mergeCell ref="D51:H51"/>
    <mergeCell ref="D31:H31"/>
    <mergeCell ref="D32:H32"/>
    <mergeCell ref="C39:H39"/>
    <mergeCell ref="D17:H17"/>
    <mergeCell ref="D18:H18"/>
    <mergeCell ref="D23:H23"/>
    <mergeCell ref="D24:H24"/>
    <mergeCell ref="D25:H25"/>
    <mergeCell ref="D30:H30"/>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149EE-25D5-4EBD-95F0-91247D7E987C}">
  <sheetPr codeName="Sheet27">
    <pageSetUpPr fitToPage="1"/>
  </sheetPr>
  <dimension ref="B2:H50"/>
  <sheetViews>
    <sheetView showGridLines="0" showRowColHeaders="0" zoomScale="80" zoomScaleNormal="80" workbookViewId="0">
      <pane ySplit="5" topLeftCell="A6" activePane="bottomLeft" state="frozen"/>
      <selection activeCell="D9" sqref="D9:F9"/>
      <selection pane="bottomLeft" activeCell="I41" sqref="I41"/>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468</v>
      </c>
      <c r="E2" s="154"/>
      <c r="F2" s="58"/>
    </row>
    <row r="3" spans="3:8" ht="4.5" customHeight="1" x14ac:dyDescent="0.35">
      <c r="C3" s="62"/>
      <c r="D3" s="154"/>
      <c r="E3" s="154"/>
      <c r="F3" s="61"/>
    </row>
    <row r="4" spans="3:8" ht="13" customHeight="1" x14ac:dyDescent="0.35">
      <c r="C4" s="60" t="s">
        <v>169</v>
      </c>
      <c r="D4" s="59" t="s">
        <v>491</v>
      </c>
      <c r="E4" s="59"/>
      <c r="F4" s="58"/>
    </row>
    <row r="5" spans="3:8" ht="12.5" customHeight="1" x14ac:dyDescent="0.35"/>
    <row r="6" spans="3:8" ht="144.75" customHeight="1" x14ac:dyDescent="0.35">
      <c r="C6" s="57" t="s">
        <v>167</v>
      </c>
      <c r="D6" s="155" t="s">
        <v>490</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1326.2169999999999</v>
      </c>
      <c r="E9" s="10">
        <v>-296.93100000000004</v>
      </c>
      <c r="F9" s="50">
        <v>1029.2859999999998</v>
      </c>
      <c r="H9" s="49">
        <v>21.86</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489</v>
      </c>
      <c r="E17" s="140"/>
      <c r="F17" s="140"/>
      <c r="G17" s="140"/>
      <c r="H17" s="141"/>
    </row>
    <row r="18" spans="2:8" ht="100" customHeight="1" thickBot="1" x14ac:dyDescent="0.4">
      <c r="C18" s="36" t="s">
        <v>110</v>
      </c>
      <c r="D18" s="139" t="s">
        <v>488</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14.66</v>
      </c>
      <c r="D21" s="27">
        <v>825.38699999999994</v>
      </c>
      <c r="E21" s="27">
        <v>163</v>
      </c>
      <c r="F21" s="27">
        <v>988.38699999999994</v>
      </c>
      <c r="G21" s="27">
        <v>-183.12700000000001</v>
      </c>
      <c r="H21" s="26">
        <v>805.26</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487</v>
      </c>
      <c r="E24" s="140"/>
      <c r="F24" s="140"/>
      <c r="G24" s="140"/>
      <c r="H24" s="141"/>
    </row>
    <row r="25" spans="2:8" ht="60" customHeight="1" thickBot="1" x14ac:dyDescent="0.4">
      <c r="C25" s="36" t="s">
        <v>110</v>
      </c>
      <c r="D25" s="139" t="s">
        <v>486</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7.2</v>
      </c>
      <c r="D28" s="27">
        <v>337.83</v>
      </c>
      <c r="E28" s="27">
        <v>0</v>
      </c>
      <c r="F28" s="27">
        <v>337.83</v>
      </c>
      <c r="G28" s="27">
        <v>-113.804</v>
      </c>
      <c r="H28" s="26">
        <v>224.02599999999998</v>
      </c>
    </row>
    <row r="29" spans="2:8" ht="12.5" customHeight="1" x14ac:dyDescent="0.35"/>
    <row r="30" spans="2:8" ht="12.5" customHeight="1" x14ac:dyDescent="0.35"/>
    <row r="31" spans="2:8" ht="8.25" customHeight="1" x14ac:dyDescent="0.35"/>
    <row r="32" spans="2:8" ht="18" customHeight="1" x14ac:dyDescent="0.4">
      <c r="C32" s="153" t="s">
        <v>148</v>
      </c>
      <c r="D32" s="153"/>
      <c r="E32" s="153"/>
      <c r="F32" s="153"/>
      <c r="G32" s="153"/>
      <c r="H32" s="153"/>
    </row>
    <row r="33" spans="2:8" ht="18.75" customHeight="1" thickBot="1" x14ac:dyDescent="0.4"/>
    <row r="34" spans="2:8" ht="20" customHeight="1" thickBot="1" x14ac:dyDescent="0.4">
      <c r="C34" s="99" t="s">
        <v>113</v>
      </c>
      <c r="D34" s="142" t="s">
        <v>147</v>
      </c>
      <c r="E34" s="143"/>
      <c r="F34" s="144"/>
      <c r="G34" s="144"/>
      <c r="H34" s="145"/>
    </row>
    <row r="35" spans="2:8" ht="20" customHeight="1" thickBot="1" x14ac:dyDescent="0.4">
      <c r="C35" s="100" t="s">
        <v>111</v>
      </c>
      <c r="D35" s="139" t="s">
        <v>202</v>
      </c>
      <c r="E35" s="140"/>
      <c r="F35" s="140"/>
      <c r="G35" s="140"/>
      <c r="H35" s="141"/>
    </row>
    <row r="36" spans="2:8" ht="20" customHeight="1" thickBot="1" x14ac:dyDescent="0.4">
      <c r="C36" s="100" t="s">
        <v>110</v>
      </c>
      <c r="D36" s="139" t="s">
        <v>485</v>
      </c>
      <c r="E36" s="140"/>
      <c r="F36" s="140"/>
      <c r="G36" s="140"/>
      <c r="H36" s="141"/>
    </row>
    <row r="37" spans="2:8" ht="12.5" customHeight="1" x14ac:dyDescent="0.35">
      <c r="C37" s="146"/>
      <c r="D37" s="147"/>
      <c r="E37" s="147"/>
      <c r="F37" s="148"/>
      <c r="G37" s="148"/>
      <c r="H37" s="149"/>
    </row>
    <row r="38" spans="2:8" ht="5.25" customHeight="1" x14ac:dyDescent="0.35">
      <c r="C38" s="35"/>
      <c r="H38" s="34"/>
    </row>
    <row r="39" spans="2:8" ht="25.4" customHeight="1" thickBot="1" x14ac:dyDescent="0.4">
      <c r="B39" s="33"/>
      <c r="C39" s="101" t="s">
        <v>108</v>
      </c>
      <c r="D39" s="102" t="s">
        <v>107</v>
      </c>
      <c r="E39" s="102" t="s">
        <v>106</v>
      </c>
      <c r="F39" s="103" t="s">
        <v>105</v>
      </c>
      <c r="G39" s="102" t="s">
        <v>96</v>
      </c>
      <c r="H39" s="104" t="s">
        <v>104</v>
      </c>
    </row>
    <row r="40" spans="2:8" ht="20" customHeight="1" thickBot="1" x14ac:dyDescent="0.4">
      <c r="C40" s="28">
        <v>0</v>
      </c>
      <c r="D40" s="39">
        <v>70</v>
      </c>
      <c r="E40" s="39">
        <v>0</v>
      </c>
      <c r="F40" s="39">
        <v>70</v>
      </c>
      <c r="G40" s="39">
        <v>0</v>
      </c>
      <c r="H40" s="38">
        <v>70</v>
      </c>
    </row>
    <row r="41" spans="2:8" ht="13" customHeight="1" thickBot="1" x14ac:dyDescent="0.4"/>
    <row r="42" spans="2:8" ht="20" customHeight="1" thickBot="1" x14ac:dyDescent="0.4">
      <c r="C42" s="99" t="s">
        <v>113</v>
      </c>
      <c r="D42" s="142" t="s">
        <v>146</v>
      </c>
      <c r="E42" s="143"/>
      <c r="F42" s="144"/>
      <c r="G42" s="144"/>
      <c r="H42" s="145"/>
    </row>
    <row r="43" spans="2:8" ht="20" customHeight="1" thickBot="1" x14ac:dyDescent="0.4">
      <c r="C43" s="100" t="s">
        <v>111</v>
      </c>
      <c r="D43" s="139" t="s">
        <v>139</v>
      </c>
      <c r="E43" s="140"/>
      <c r="F43" s="140"/>
      <c r="G43" s="140"/>
      <c r="H43" s="141"/>
    </row>
    <row r="44" spans="2:8" ht="20" customHeight="1" thickBot="1" x14ac:dyDescent="0.4">
      <c r="C44" s="100" t="s">
        <v>110</v>
      </c>
      <c r="D44" s="139" t="s">
        <v>244</v>
      </c>
      <c r="E44" s="140"/>
      <c r="F44" s="140"/>
      <c r="G44" s="140"/>
      <c r="H44" s="141"/>
    </row>
    <row r="45" spans="2:8" ht="12.5" customHeight="1" x14ac:dyDescent="0.35">
      <c r="C45" s="146"/>
      <c r="D45" s="147"/>
      <c r="E45" s="147"/>
      <c r="F45" s="148"/>
      <c r="G45" s="148"/>
      <c r="H45" s="149"/>
    </row>
    <row r="46" spans="2:8" ht="5.25" customHeight="1" x14ac:dyDescent="0.35">
      <c r="C46" s="35"/>
      <c r="H46" s="34"/>
    </row>
    <row r="47" spans="2:8" ht="25.4" customHeight="1" x14ac:dyDescent="0.35">
      <c r="B47" s="33"/>
      <c r="C47" s="101" t="s">
        <v>108</v>
      </c>
      <c r="D47" s="102" t="s">
        <v>107</v>
      </c>
      <c r="E47" s="102" t="s">
        <v>106</v>
      </c>
      <c r="F47" s="103" t="s">
        <v>105</v>
      </c>
      <c r="G47" s="102" t="s">
        <v>96</v>
      </c>
      <c r="H47" s="104" t="s">
        <v>104</v>
      </c>
    </row>
    <row r="48" spans="2:8" ht="20" customHeight="1" thickBot="1" x14ac:dyDescent="0.4">
      <c r="C48" s="40"/>
      <c r="D48" s="39">
        <v>78</v>
      </c>
      <c r="E48" s="39">
        <v>0</v>
      </c>
      <c r="F48" s="39">
        <v>78</v>
      </c>
      <c r="G48" s="39">
        <v>0</v>
      </c>
      <c r="H48" s="38">
        <v>78</v>
      </c>
    </row>
    <row r="49" ht="12.5" customHeight="1" x14ac:dyDescent="0.35"/>
    <row r="50" ht="12.5" customHeight="1" x14ac:dyDescent="0.35"/>
  </sheetData>
  <mergeCells count="21">
    <mergeCell ref="D42:H42"/>
    <mergeCell ref="D44:H44"/>
    <mergeCell ref="C45:E45"/>
    <mergeCell ref="F45:H45"/>
    <mergeCell ref="D43:H43"/>
    <mergeCell ref="D34:H34"/>
    <mergeCell ref="D35:H35"/>
    <mergeCell ref="D36:H36"/>
    <mergeCell ref="C37:E37"/>
    <mergeCell ref="D17:H17"/>
    <mergeCell ref="D18:H18"/>
    <mergeCell ref="D23:H23"/>
    <mergeCell ref="D24:H24"/>
    <mergeCell ref="D25:H25"/>
    <mergeCell ref="C32:H32"/>
    <mergeCell ref="F37:H3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712EA-FF72-4731-AD89-B51A9E849D81}">
  <sheetPr codeName="Sheet28">
    <pageSetUpPr fitToPage="1"/>
  </sheetPr>
  <dimension ref="B2:H36"/>
  <sheetViews>
    <sheetView showGridLines="0" showRowColHeaders="0" zoomScale="80" zoomScaleNormal="80" workbookViewId="0">
      <pane ySplit="5" topLeftCell="A11" activePane="bottomLeft" state="frozen"/>
      <selection activeCell="D9" sqref="D9:F9"/>
      <selection pane="bottomLeft" activeCell="P17" sqref="P17"/>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468</v>
      </c>
      <c r="E2" s="154"/>
      <c r="F2" s="58"/>
    </row>
    <row r="3" spans="3:8" ht="4.5" customHeight="1" x14ac:dyDescent="0.35">
      <c r="C3" s="62"/>
      <c r="D3" s="154"/>
      <c r="E3" s="154"/>
      <c r="F3" s="61"/>
    </row>
    <row r="4" spans="3:8" ht="13" customHeight="1" x14ac:dyDescent="0.35">
      <c r="C4" s="60" t="s">
        <v>169</v>
      </c>
      <c r="D4" s="85" t="s">
        <v>494</v>
      </c>
      <c r="E4" s="85"/>
      <c r="F4" s="58"/>
    </row>
    <row r="5" spans="3:8" ht="12.5" customHeight="1" x14ac:dyDescent="0.35"/>
    <row r="6" spans="3:8" ht="144.75" customHeight="1" x14ac:dyDescent="0.35">
      <c r="C6" s="57" t="s">
        <v>167</v>
      </c>
      <c r="D6" s="155" t="s">
        <v>493</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4359.3999999999996</v>
      </c>
      <c r="E9" s="10">
        <v>-2681.1</v>
      </c>
      <c r="F9" s="50">
        <v>1678.2999999999997</v>
      </c>
      <c r="H9" s="49">
        <v>30.43</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64</v>
      </c>
      <c r="E17" s="140"/>
      <c r="F17" s="140"/>
      <c r="G17" s="140"/>
      <c r="H17" s="141"/>
    </row>
    <row r="18" spans="2:8" ht="40" customHeight="1" thickBot="1" x14ac:dyDescent="0.4">
      <c r="C18" s="36" t="s">
        <v>110</v>
      </c>
      <c r="D18" s="139" t="s">
        <v>492</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30.43</v>
      </c>
      <c r="D21" s="27">
        <v>642.4</v>
      </c>
      <c r="E21" s="27">
        <v>3717</v>
      </c>
      <c r="F21" s="27">
        <v>4359.3999999999996</v>
      </c>
      <c r="G21" s="27">
        <v>-2681.1</v>
      </c>
      <c r="H21" s="26">
        <v>1678.2999999999997</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244</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3:8" ht="20" customHeight="1" thickBot="1" x14ac:dyDescent="0.4">
      <c r="C33" s="28">
        <v>0</v>
      </c>
      <c r="D33" s="39">
        <v>70</v>
      </c>
      <c r="E33" s="39">
        <v>0</v>
      </c>
      <c r="F33" s="39">
        <v>70</v>
      </c>
      <c r="G33" s="39">
        <v>0</v>
      </c>
      <c r="H33" s="38">
        <v>70</v>
      </c>
    </row>
    <row r="34" spans="3:8" ht="12.5" customHeight="1" x14ac:dyDescent="0.35"/>
    <row r="35" spans="3:8" ht="12.5" customHeight="1" x14ac:dyDescent="0.35"/>
    <row r="36" spans="3:8" ht="12.5" customHeight="1" x14ac:dyDescent="0.35"/>
  </sheetData>
  <mergeCells count="13">
    <mergeCell ref="C30:E30"/>
    <mergeCell ref="F30:H30"/>
    <mergeCell ref="D18:H18"/>
    <mergeCell ref="C25:H25"/>
    <mergeCell ref="D27:H27"/>
    <mergeCell ref="D28:H28"/>
    <mergeCell ref="D29:H29"/>
    <mergeCell ref="D17:H1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DD15B-6B7A-46BC-8915-D2AF4037329D}">
  <sheetPr codeName="Sheet2">
    <pageSetUpPr fitToPage="1"/>
  </sheetPr>
  <dimension ref="B1:I156"/>
  <sheetViews>
    <sheetView showGridLines="0" showRowColHeaders="0" zoomScale="80" zoomScaleNormal="80" workbookViewId="0">
      <pane ySplit="5" topLeftCell="A124" activePane="bottomLeft" state="frozen"/>
      <selection activeCell="D9" sqref="D9:F9"/>
      <selection pane="bottomLeft" activeCell="P134" sqref="P134"/>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1" spans="3:8" ht="13.5" customHeight="1" x14ac:dyDescent="0.35"/>
    <row r="2" spans="3:8" ht="13.5" customHeight="1" x14ac:dyDescent="0.35">
      <c r="C2" s="60" t="s">
        <v>171</v>
      </c>
      <c r="D2" s="154" t="s">
        <v>170</v>
      </c>
      <c r="E2" s="154"/>
      <c r="F2" s="58"/>
    </row>
    <row r="3" spans="3:8" ht="5" customHeight="1" x14ac:dyDescent="0.35">
      <c r="C3" s="62"/>
      <c r="D3" s="154"/>
      <c r="E3" s="154"/>
      <c r="F3" s="61"/>
    </row>
    <row r="4" spans="3:8" ht="13" customHeight="1" x14ac:dyDescent="0.35">
      <c r="C4" s="60" t="s">
        <v>169</v>
      </c>
      <c r="D4" s="59" t="s">
        <v>168</v>
      </c>
      <c r="E4" s="59"/>
      <c r="F4" s="58"/>
    </row>
    <row r="5" spans="3:8" ht="12.5" customHeight="1" x14ac:dyDescent="0.35"/>
    <row r="6" spans="3:8" ht="144.75" customHeight="1" x14ac:dyDescent="0.35">
      <c r="C6" s="57" t="s">
        <v>167</v>
      </c>
      <c r="D6" s="155" t="s">
        <v>166</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24510.400000000001</v>
      </c>
      <c r="E9" s="10">
        <v>-7700.8</v>
      </c>
      <c r="F9" s="50">
        <v>16809.600000000002</v>
      </c>
      <c r="H9" s="49">
        <v>125.37</v>
      </c>
    </row>
    <row r="10" spans="3:8" ht="7.5" customHeight="1" x14ac:dyDescent="0.35">
      <c r="C10" s="48"/>
      <c r="F10" s="47"/>
      <c r="H10" s="46"/>
    </row>
    <row r="11" spans="3:8" ht="12.75" customHeight="1" thickBot="1" x14ac:dyDescent="0.4">
      <c r="C11" s="45" t="s">
        <v>163</v>
      </c>
      <c r="D11" s="44"/>
      <c r="E11" s="42"/>
      <c r="F11" s="43">
        <v>-3496</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159</v>
      </c>
      <c r="E17" s="140"/>
      <c r="F17" s="140"/>
      <c r="G17" s="140"/>
      <c r="H17" s="141"/>
    </row>
    <row r="18" spans="2:8" ht="80" customHeight="1" thickBot="1" x14ac:dyDescent="0.4">
      <c r="C18" s="36" t="s">
        <v>110</v>
      </c>
      <c r="D18" s="139" t="s">
        <v>158</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61.62</v>
      </c>
      <c r="D21" s="27">
        <v>2789.7</v>
      </c>
      <c r="E21" s="27">
        <v>82.6</v>
      </c>
      <c r="F21" s="27">
        <v>2872.2999999999997</v>
      </c>
      <c r="G21" s="27">
        <v>-205</v>
      </c>
      <c r="H21" s="26">
        <v>2667.2999999999997</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156</v>
      </c>
      <c r="E24" s="140"/>
      <c r="F24" s="140"/>
      <c r="G24" s="140"/>
      <c r="H24" s="141"/>
    </row>
    <row r="25" spans="2:8" ht="100" customHeight="1" thickBot="1" x14ac:dyDescent="0.4">
      <c r="C25" s="36" t="s">
        <v>110</v>
      </c>
      <c r="D25" s="139" t="s">
        <v>155</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53.41</v>
      </c>
      <c r="D28" s="27">
        <v>3294.4</v>
      </c>
      <c r="E28" s="27">
        <v>16885.8</v>
      </c>
      <c r="F28" s="27">
        <v>20180.2</v>
      </c>
      <c r="G28" s="27">
        <v>-7441.1</v>
      </c>
      <c r="H28" s="26">
        <v>12739.1</v>
      </c>
    </row>
    <row r="29" spans="2:8" ht="13" customHeight="1" thickBot="1" x14ac:dyDescent="0.4"/>
    <row r="30" spans="2:8" ht="20" customHeight="1" thickBot="1" x14ac:dyDescent="0.4">
      <c r="C30" s="37" t="s">
        <v>113</v>
      </c>
      <c r="D30" s="142" t="s">
        <v>154</v>
      </c>
      <c r="E30" s="144"/>
      <c r="F30" s="144"/>
      <c r="G30" s="144"/>
      <c r="H30" s="145"/>
    </row>
    <row r="31" spans="2:8" ht="20" customHeight="1" thickBot="1" x14ac:dyDescent="0.4">
      <c r="C31" s="36" t="s">
        <v>111</v>
      </c>
      <c r="D31" s="139" t="s">
        <v>153</v>
      </c>
      <c r="E31" s="140"/>
      <c r="F31" s="140"/>
      <c r="G31" s="140"/>
      <c r="H31" s="141"/>
    </row>
    <row r="32" spans="2:8" ht="60" customHeight="1" thickBot="1" x14ac:dyDescent="0.4">
      <c r="C32" s="36" t="s">
        <v>110</v>
      </c>
      <c r="D32" s="139" t="s">
        <v>152</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10.34</v>
      </c>
      <c r="D35" s="27">
        <v>780.5</v>
      </c>
      <c r="E35" s="27">
        <v>489.4</v>
      </c>
      <c r="F35" s="27">
        <v>1269.9000000000001</v>
      </c>
      <c r="G35" s="27">
        <v>-54.7</v>
      </c>
      <c r="H35" s="26">
        <v>1215.2</v>
      </c>
    </row>
    <row r="36" spans="2:8" ht="13" customHeight="1" thickBot="1" x14ac:dyDescent="0.4"/>
    <row r="37" spans="2:8" ht="20" customHeight="1" thickBot="1" x14ac:dyDescent="0.4">
      <c r="C37" s="37" t="s">
        <v>113</v>
      </c>
      <c r="D37" s="142" t="s">
        <v>151</v>
      </c>
      <c r="E37" s="144"/>
      <c r="F37" s="144"/>
      <c r="G37" s="144"/>
      <c r="H37" s="145"/>
    </row>
    <row r="38" spans="2:8" ht="20" customHeight="1" thickBot="1" x14ac:dyDescent="0.4">
      <c r="C38" s="36" t="s">
        <v>111</v>
      </c>
      <c r="D38" s="139" t="s">
        <v>150</v>
      </c>
      <c r="E38" s="140"/>
      <c r="F38" s="140"/>
      <c r="G38" s="140"/>
      <c r="H38" s="141"/>
    </row>
    <row r="39" spans="2:8" ht="20" customHeight="1" thickBot="1" x14ac:dyDescent="0.4">
      <c r="C39" s="36" t="s">
        <v>110</v>
      </c>
      <c r="D39" s="139" t="s">
        <v>149</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0</v>
      </c>
      <c r="D42" s="27"/>
      <c r="E42" s="27">
        <v>188</v>
      </c>
      <c r="F42" s="27">
        <v>188</v>
      </c>
      <c r="G42" s="27"/>
      <c r="H42" s="26">
        <v>188</v>
      </c>
    </row>
    <row r="43" spans="2:8" ht="12.5" customHeight="1" x14ac:dyDescent="0.35"/>
    <row r="44" spans="2:8" ht="12.5" customHeight="1" x14ac:dyDescent="0.35"/>
    <row r="45" spans="2:8" ht="8.25" customHeight="1" x14ac:dyDescent="0.35"/>
    <row r="46" spans="2:8" ht="18" customHeight="1" x14ac:dyDescent="0.4">
      <c r="C46" s="153" t="s">
        <v>148</v>
      </c>
      <c r="D46" s="153"/>
      <c r="E46" s="153"/>
      <c r="F46" s="153"/>
      <c r="G46" s="153"/>
      <c r="H46" s="153"/>
    </row>
    <row r="47" spans="2:8" ht="18.75" customHeight="1" thickBot="1" x14ac:dyDescent="0.4"/>
    <row r="48" spans="2:8" ht="20" customHeight="1" thickBot="1" x14ac:dyDescent="0.4">
      <c r="C48" s="99" t="s">
        <v>113</v>
      </c>
      <c r="D48" s="142" t="s">
        <v>147</v>
      </c>
      <c r="E48" s="143"/>
      <c r="F48" s="144"/>
      <c r="G48" s="144"/>
      <c r="H48" s="145"/>
    </row>
    <row r="49" spans="2:8" ht="20" customHeight="1" thickBot="1" x14ac:dyDescent="0.4">
      <c r="C49" s="100" t="s">
        <v>111</v>
      </c>
      <c r="D49" s="139" t="s">
        <v>139</v>
      </c>
      <c r="E49" s="140"/>
      <c r="F49" s="140"/>
      <c r="G49" s="140"/>
      <c r="H49" s="141"/>
    </row>
    <row r="50" spans="2:8" ht="20" customHeight="1" thickBot="1" x14ac:dyDescent="0.4">
      <c r="C50" s="100" t="s">
        <v>110</v>
      </c>
      <c r="D50" s="139" t="s">
        <v>203</v>
      </c>
      <c r="E50" s="140"/>
      <c r="F50" s="140"/>
      <c r="G50" s="140"/>
      <c r="H50" s="141"/>
    </row>
    <row r="51" spans="2:8" ht="12.5" customHeight="1" x14ac:dyDescent="0.35">
      <c r="C51" s="146"/>
      <c r="D51" s="147"/>
      <c r="E51" s="147"/>
      <c r="F51" s="148"/>
      <c r="G51" s="148"/>
      <c r="H51" s="149"/>
    </row>
    <row r="52" spans="2:8" ht="5.25" customHeight="1" x14ac:dyDescent="0.35">
      <c r="C52" s="35"/>
      <c r="H52" s="34"/>
    </row>
    <row r="53" spans="2:8" ht="25.4" customHeight="1" thickBot="1" x14ac:dyDescent="0.4">
      <c r="B53" s="33"/>
      <c r="C53" s="101" t="s">
        <v>108</v>
      </c>
      <c r="D53" s="102" t="s">
        <v>107</v>
      </c>
      <c r="E53" s="102" t="s">
        <v>106</v>
      </c>
      <c r="F53" s="103" t="s">
        <v>105</v>
      </c>
      <c r="G53" s="102" t="s">
        <v>96</v>
      </c>
      <c r="H53" s="104" t="s">
        <v>104</v>
      </c>
    </row>
    <row r="54" spans="2:8" ht="20" customHeight="1" thickBot="1" x14ac:dyDescent="0.4">
      <c r="C54" s="28">
        <v>0</v>
      </c>
      <c r="D54" s="39">
        <v>264</v>
      </c>
      <c r="E54" s="39">
        <v>0</v>
      </c>
      <c r="F54" s="39">
        <v>264</v>
      </c>
      <c r="G54" s="39">
        <v>0</v>
      </c>
      <c r="H54" s="38">
        <v>264</v>
      </c>
    </row>
    <row r="55" spans="2:8" ht="13" customHeight="1" thickBot="1" x14ac:dyDescent="0.4"/>
    <row r="56" spans="2:8" ht="20" customHeight="1" thickBot="1" x14ac:dyDescent="0.4">
      <c r="C56" s="99" t="s">
        <v>113</v>
      </c>
      <c r="D56" s="142" t="s">
        <v>146</v>
      </c>
      <c r="E56" s="143"/>
      <c r="F56" s="144"/>
      <c r="G56" s="144"/>
      <c r="H56" s="145"/>
    </row>
    <row r="57" spans="2:8" ht="20" customHeight="1" thickBot="1" x14ac:dyDescent="0.4">
      <c r="C57" s="100" t="s">
        <v>111</v>
      </c>
      <c r="D57" s="139" t="s">
        <v>139</v>
      </c>
      <c r="E57" s="140"/>
      <c r="F57" s="140"/>
      <c r="G57" s="140"/>
      <c r="H57" s="141"/>
    </row>
    <row r="58" spans="2:8" ht="20" customHeight="1" thickBot="1" x14ac:dyDescent="0.4">
      <c r="C58" s="100" t="s">
        <v>110</v>
      </c>
      <c r="D58" s="139" t="s">
        <v>145</v>
      </c>
      <c r="E58" s="140"/>
      <c r="F58" s="140"/>
      <c r="G58" s="140"/>
      <c r="H58" s="141"/>
    </row>
    <row r="59" spans="2:8" ht="12.5" customHeight="1" x14ac:dyDescent="0.35">
      <c r="C59" s="146"/>
      <c r="D59" s="147"/>
      <c r="E59" s="147"/>
      <c r="F59" s="148"/>
      <c r="G59" s="148"/>
      <c r="H59" s="149"/>
    </row>
    <row r="60" spans="2:8" ht="5.25" customHeight="1" x14ac:dyDescent="0.35">
      <c r="C60" s="35"/>
      <c r="H60" s="34"/>
    </row>
    <row r="61" spans="2:8" ht="25.4" customHeight="1" x14ac:dyDescent="0.35">
      <c r="B61" s="33"/>
      <c r="C61" s="101" t="s">
        <v>108</v>
      </c>
      <c r="D61" s="102" t="s">
        <v>107</v>
      </c>
      <c r="E61" s="102" t="s">
        <v>106</v>
      </c>
      <c r="F61" s="103" t="s">
        <v>105</v>
      </c>
      <c r="G61" s="102" t="s">
        <v>96</v>
      </c>
      <c r="H61" s="104" t="s">
        <v>104</v>
      </c>
    </row>
    <row r="62" spans="2:8" ht="20" customHeight="1" thickBot="1" x14ac:dyDescent="0.4">
      <c r="C62" s="40"/>
      <c r="D62" s="39">
        <v>0</v>
      </c>
      <c r="E62" s="39">
        <v>1785</v>
      </c>
      <c r="F62" s="39">
        <v>1785</v>
      </c>
      <c r="G62" s="39">
        <v>0</v>
      </c>
      <c r="H62" s="38">
        <v>1785</v>
      </c>
    </row>
    <row r="63" spans="2:8" ht="13" customHeight="1" thickBot="1" x14ac:dyDescent="0.4"/>
    <row r="64" spans="2:8" ht="20" customHeight="1" thickBot="1" x14ac:dyDescent="0.4">
      <c r="C64" s="99" t="s">
        <v>113</v>
      </c>
      <c r="D64" s="142" t="s">
        <v>144</v>
      </c>
      <c r="E64" s="143"/>
      <c r="F64" s="144"/>
      <c r="G64" s="144"/>
      <c r="H64" s="145"/>
    </row>
    <row r="65" spans="2:8" ht="20" customHeight="1" thickBot="1" x14ac:dyDescent="0.4">
      <c r="C65" s="100" t="s">
        <v>111</v>
      </c>
      <c r="D65" s="139" t="s">
        <v>136</v>
      </c>
      <c r="E65" s="140"/>
      <c r="F65" s="140"/>
      <c r="G65" s="140"/>
      <c r="H65" s="141"/>
    </row>
    <row r="66" spans="2:8" ht="20" customHeight="1" thickBot="1" x14ac:dyDescent="0.4">
      <c r="C66" s="100" t="s">
        <v>110</v>
      </c>
      <c r="D66" s="139" t="s">
        <v>143</v>
      </c>
      <c r="E66" s="140"/>
      <c r="F66" s="140"/>
      <c r="G66" s="140"/>
      <c r="H66" s="141"/>
    </row>
    <row r="67" spans="2:8" ht="12.5" customHeight="1" x14ac:dyDescent="0.35">
      <c r="C67" s="146"/>
      <c r="D67" s="147"/>
      <c r="E67" s="147"/>
      <c r="F67" s="148"/>
      <c r="G67" s="148"/>
      <c r="H67" s="149"/>
    </row>
    <row r="68" spans="2:8" ht="5.25" customHeight="1" x14ac:dyDescent="0.35">
      <c r="C68" s="35"/>
      <c r="H68" s="34"/>
    </row>
    <row r="69" spans="2:8" ht="25.4" customHeight="1" thickBot="1" x14ac:dyDescent="0.4">
      <c r="B69" s="33"/>
      <c r="C69" s="101" t="s">
        <v>108</v>
      </c>
      <c r="D69" s="102" t="s">
        <v>107</v>
      </c>
      <c r="E69" s="102" t="s">
        <v>106</v>
      </c>
      <c r="F69" s="103" t="s">
        <v>105</v>
      </c>
      <c r="G69" s="102" t="s">
        <v>96</v>
      </c>
      <c r="H69" s="104" t="s">
        <v>104</v>
      </c>
    </row>
    <row r="70" spans="2:8" ht="20" customHeight="1" thickBot="1" x14ac:dyDescent="0.4">
      <c r="C70" s="28"/>
      <c r="D70" s="39">
        <v>0</v>
      </c>
      <c r="E70" s="39">
        <v>693</v>
      </c>
      <c r="F70" s="39">
        <v>693</v>
      </c>
      <c r="G70" s="39">
        <v>0</v>
      </c>
      <c r="H70" s="38">
        <v>693</v>
      </c>
    </row>
    <row r="71" spans="2:8" ht="13" customHeight="1" thickBot="1" x14ac:dyDescent="0.4"/>
    <row r="72" spans="2:8" ht="20" customHeight="1" thickBot="1" x14ac:dyDescent="0.4">
      <c r="C72" s="99" t="s">
        <v>113</v>
      </c>
      <c r="D72" s="142" t="s">
        <v>142</v>
      </c>
      <c r="E72" s="143"/>
      <c r="F72" s="144"/>
      <c r="G72" s="144"/>
      <c r="H72" s="145"/>
    </row>
    <row r="73" spans="2:8" ht="20" customHeight="1" thickBot="1" x14ac:dyDescent="0.4">
      <c r="C73" s="100" t="s">
        <v>111</v>
      </c>
      <c r="D73" s="139" t="s">
        <v>136</v>
      </c>
      <c r="E73" s="140"/>
      <c r="F73" s="140"/>
      <c r="G73" s="140"/>
      <c r="H73" s="141"/>
    </row>
    <row r="74" spans="2:8" ht="20" customHeight="1" thickBot="1" x14ac:dyDescent="0.4">
      <c r="C74" s="100" t="s">
        <v>110</v>
      </c>
      <c r="D74" s="139" t="s">
        <v>141</v>
      </c>
      <c r="E74" s="140"/>
      <c r="F74" s="140"/>
      <c r="G74" s="140"/>
      <c r="H74" s="141"/>
    </row>
    <row r="75" spans="2:8" ht="12.5" customHeight="1" x14ac:dyDescent="0.35">
      <c r="C75" s="146"/>
      <c r="D75" s="147"/>
      <c r="E75" s="147"/>
      <c r="F75" s="148"/>
      <c r="G75" s="148"/>
      <c r="H75" s="149"/>
    </row>
    <row r="76" spans="2:8" ht="5.25" customHeight="1" x14ac:dyDescent="0.35">
      <c r="C76" s="35"/>
      <c r="H76" s="34"/>
    </row>
    <row r="77" spans="2:8" ht="25.4" customHeight="1" thickBot="1" x14ac:dyDescent="0.4">
      <c r="B77" s="33"/>
      <c r="C77" s="101" t="s">
        <v>108</v>
      </c>
      <c r="D77" s="102" t="s">
        <v>107</v>
      </c>
      <c r="E77" s="102" t="s">
        <v>106</v>
      </c>
      <c r="F77" s="103" t="s">
        <v>105</v>
      </c>
      <c r="G77" s="102" t="s">
        <v>96</v>
      </c>
      <c r="H77" s="104" t="s">
        <v>104</v>
      </c>
    </row>
    <row r="78" spans="2:8" ht="20" customHeight="1" thickBot="1" x14ac:dyDescent="0.4">
      <c r="C78" s="28"/>
      <c r="D78" s="39">
        <v>0</v>
      </c>
      <c r="E78" s="39">
        <v>881</v>
      </c>
      <c r="F78" s="39">
        <v>881</v>
      </c>
      <c r="G78" s="39">
        <v>0</v>
      </c>
      <c r="H78" s="38">
        <v>881</v>
      </c>
    </row>
    <row r="79" spans="2:8" ht="13" customHeight="1" thickBot="1" x14ac:dyDescent="0.4"/>
    <row r="80" spans="2:8" ht="20" customHeight="1" thickBot="1" x14ac:dyDescent="0.4">
      <c r="C80" s="99" t="s">
        <v>113</v>
      </c>
      <c r="D80" s="142" t="s">
        <v>140</v>
      </c>
      <c r="E80" s="143"/>
      <c r="F80" s="144"/>
      <c r="G80" s="144"/>
      <c r="H80" s="145"/>
    </row>
    <row r="81" spans="2:8" ht="20" customHeight="1" thickBot="1" x14ac:dyDescent="0.4">
      <c r="C81" s="100" t="s">
        <v>111</v>
      </c>
      <c r="D81" s="139" t="s">
        <v>139</v>
      </c>
      <c r="E81" s="140"/>
      <c r="F81" s="140"/>
      <c r="G81" s="140"/>
      <c r="H81" s="141"/>
    </row>
    <row r="82" spans="2:8" ht="20" customHeight="1" thickBot="1" x14ac:dyDescent="0.4">
      <c r="C82" s="100" t="s">
        <v>110</v>
      </c>
      <c r="D82" s="139" t="s">
        <v>138</v>
      </c>
      <c r="E82" s="140"/>
      <c r="F82" s="140"/>
      <c r="G82" s="140"/>
      <c r="H82" s="141"/>
    </row>
    <row r="83" spans="2:8" ht="12.5" customHeight="1" x14ac:dyDescent="0.35">
      <c r="C83" s="146"/>
      <c r="D83" s="147"/>
      <c r="E83" s="147"/>
      <c r="F83" s="148"/>
      <c r="G83" s="148"/>
      <c r="H83" s="149"/>
    </row>
    <row r="84" spans="2:8" ht="5.25" customHeight="1" x14ac:dyDescent="0.35">
      <c r="C84" s="35"/>
      <c r="H84" s="34"/>
    </row>
    <row r="85" spans="2:8" ht="25.4" customHeight="1" thickBot="1" x14ac:dyDescent="0.4">
      <c r="B85" s="33"/>
      <c r="C85" s="101" t="s">
        <v>108</v>
      </c>
      <c r="D85" s="102" t="s">
        <v>107</v>
      </c>
      <c r="E85" s="102" t="s">
        <v>106</v>
      </c>
      <c r="F85" s="103" t="s">
        <v>105</v>
      </c>
      <c r="G85" s="102" t="s">
        <v>96</v>
      </c>
      <c r="H85" s="104" t="s">
        <v>104</v>
      </c>
    </row>
    <row r="86" spans="2:8" ht="20" customHeight="1" thickBot="1" x14ac:dyDescent="0.4">
      <c r="C86" s="28">
        <v>0</v>
      </c>
      <c r="D86" s="39">
        <v>56</v>
      </c>
      <c r="E86" s="39">
        <v>0</v>
      </c>
      <c r="F86" s="39">
        <v>56</v>
      </c>
      <c r="G86" s="39">
        <v>0</v>
      </c>
      <c r="H86" s="38">
        <v>56</v>
      </c>
    </row>
    <row r="87" spans="2:8" ht="13" customHeight="1" thickBot="1" x14ac:dyDescent="0.4"/>
    <row r="88" spans="2:8" ht="20" customHeight="1" thickBot="1" x14ac:dyDescent="0.4">
      <c r="C88" s="99" t="s">
        <v>113</v>
      </c>
      <c r="D88" s="142" t="s">
        <v>137</v>
      </c>
      <c r="E88" s="143"/>
      <c r="F88" s="144"/>
      <c r="G88" s="144"/>
      <c r="H88" s="145"/>
    </row>
    <row r="89" spans="2:8" ht="20" customHeight="1" thickBot="1" x14ac:dyDescent="0.4">
      <c r="C89" s="100" t="s">
        <v>111</v>
      </c>
      <c r="D89" s="139" t="s">
        <v>136</v>
      </c>
      <c r="E89" s="140"/>
      <c r="F89" s="140"/>
      <c r="G89" s="140"/>
      <c r="H89" s="141"/>
    </row>
    <row r="90" spans="2:8" ht="20" customHeight="1" thickBot="1" x14ac:dyDescent="0.4">
      <c r="C90" s="100" t="s">
        <v>110</v>
      </c>
      <c r="D90" s="139" t="s">
        <v>135</v>
      </c>
      <c r="E90" s="140"/>
      <c r="F90" s="140"/>
      <c r="G90" s="140"/>
      <c r="H90" s="141"/>
    </row>
    <row r="91" spans="2:8" ht="12.5" customHeight="1" x14ac:dyDescent="0.35">
      <c r="C91" s="146"/>
      <c r="D91" s="147"/>
      <c r="E91" s="147"/>
      <c r="F91" s="148"/>
      <c r="G91" s="148"/>
      <c r="H91" s="149"/>
    </row>
    <row r="92" spans="2:8" ht="5.25" customHeight="1" x14ac:dyDescent="0.35">
      <c r="C92" s="35"/>
      <c r="H92" s="34"/>
    </row>
    <row r="93" spans="2:8" ht="25.4" customHeight="1" thickBot="1" x14ac:dyDescent="0.4">
      <c r="B93" s="33"/>
      <c r="C93" s="101" t="s">
        <v>108</v>
      </c>
      <c r="D93" s="102" t="s">
        <v>107</v>
      </c>
      <c r="E93" s="102" t="s">
        <v>106</v>
      </c>
      <c r="F93" s="103" t="s">
        <v>105</v>
      </c>
      <c r="G93" s="102" t="s">
        <v>96</v>
      </c>
      <c r="H93" s="104" t="s">
        <v>104</v>
      </c>
    </row>
    <row r="94" spans="2:8" ht="20" customHeight="1" thickBot="1" x14ac:dyDescent="0.4">
      <c r="C94" s="28"/>
      <c r="D94" s="39">
        <v>400</v>
      </c>
      <c r="E94" s="39">
        <v>0</v>
      </c>
      <c r="F94" s="39">
        <v>400</v>
      </c>
      <c r="G94" s="39">
        <v>0</v>
      </c>
      <c r="H94" s="38">
        <v>400</v>
      </c>
    </row>
    <row r="95" spans="2:8" ht="13" customHeight="1" thickBot="1" x14ac:dyDescent="0.4"/>
    <row r="96" spans="2:8" ht="18.5" customHeight="1" thickBot="1" x14ac:dyDescent="0.45">
      <c r="C96" s="150" t="s">
        <v>134</v>
      </c>
      <c r="D96" s="151"/>
      <c r="E96" s="151"/>
      <c r="F96" s="151"/>
      <c r="G96" s="151"/>
      <c r="H96" s="152"/>
    </row>
    <row r="97" spans="2:8" ht="19.5" customHeight="1" thickBot="1" x14ac:dyDescent="0.4"/>
    <row r="98" spans="2:8" ht="20" customHeight="1" thickBot="1" x14ac:dyDescent="0.4">
      <c r="C98" s="106" t="s">
        <v>113</v>
      </c>
      <c r="D98" s="142" t="s">
        <v>133</v>
      </c>
      <c r="E98" s="143"/>
      <c r="F98" s="144"/>
      <c r="G98" s="144"/>
      <c r="H98" s="145"/>
    </row>
    <row r="99" spans="2:8" ht="20" customHeight="1" thickBot="1" x14ac:dyDescent="0.4">
      <c r="C99" s="107" t="s">
        <v>111</v>
      </c>
      <c r="D99" s="139" t="s">
        <v>115</v>
      </c>
      <c r="E99" s="140"/>
      <c r="F99" s="140"/>
      <c r="G99" s="140"/>
      <c r="H99" s="141"/>
    </row>
    <row r="100" spans="2:8" ht="20" customHeight="1" thickBot="1" x14ac:dyDescent="0.4">
      <c r="C100" s="107" t="s">
        <v>110</v>
      </c>
      <c r="D100" s="139" t="s">
        <v>132</v>
      </c>
      <c r="E100" s="140"/>
      <c r="F100" s="140"/>
      <c r="G100" s="140"/>
      <c r="H100" s="141"/>
    </row>
    <row r="101" spans="2:8" ht="5.25" customHeight="1" x14ac:dyDescent="0.35">
      <c r="C101" s="35"/>
      <c r="H101" s="34"/>
    </row>
    <row r="102" spans="2:8" ht="25.4" customHeight="1" thickBot="1" x14ac:dyDescent="0.4">
      <c r="B102" s="33"/>
      <c r="C102" s="108" t="s">
        <v>108</v>
      </c>
      <c r="D102" s="109" t="s">
        <v>107</v>
      </c>
      <c r="E102" s="109" t="s">
        <v>106</v>
      </c>
      <c r="F102" s="110" t="s">
        <v>105</v>
      </c>
      <c r="G102" s="109" t="s">
        <v>96</v>
      </c>
      <c r="H102" s="111" t="s">
        <v>104</v>
      </c>
    </row>
    <row r="103" spans="2:8" ht="20" customHeight="1" thickBot="1" x14ac:dyDescent="0.4">
      <c r="C103" s="28">
        <v>0</v>
      </c>
      <c r="D103" s="27">
        <v>0</v>
      </c>
      <c r="E103" s="27">
        <v>0</v>
      </c>
      <c r="F103" s="27">
        <v>0</v>
      </c>
      <c r="G103" s="27">
        <v>-650</v>
      </c>
      <c r="H103" s="26">
        <v>-650</v>
      </c>
    </row>
    <row r="104" spans="2:8" ht="13" customHeight="1" thickBot="1" x14ac:dyDescent="0.4"/>
    <row r="105" spans="2:8" ht="20" customHeight="1" thickBot="1" x14ac:dyDescent="0.4">
      <c r="C105" s="106" t="s">
        <v>113</v>
      </c>
      <c r="D105" s="142" t="s">
        <v>131</v>
      </c>
      <c r="E105" s="143"/>
      <c r="F105" s="144"/>
      <c r="G105" s="144"/>
      <c r="H105" s="145"/>
    </row>
    <row r="106" spans="2:8" ht="20" customHeight="1" thickBot="1" x14ac:dyDescent="0.4">
      <c r="C106" s="107" t="s">
        <v>111</v>
      </c>
      <c r="D106" s="139" t="s">
        <v>130</v>
      </c>
      <c r="E106" s="140"/>
      <c r="F106" s="140"/>
      <c r="G106" s="140"/>
      <c r="H106" s="141"/>
    </row>
    <row r="107" spans="2:8" ht="20" customHeight="1" thickBot="1" x14ac:dyDescent="0.4">
      <c r="C107" s="107" t="s">
        <v>110</v>
      </c>
      <c r="D107" s="139" t="s">
        <v>129</v>
      </c>
      <c r="E107" s="140"/>
      <c r="F107" s="140"/>
      <c r="G107" s="140"/>
      <c r="H107" s="141"/>
    </row>
    <row r="108" spans="2:8" ht="5.25" customHeight="1" x14ac:dyDescent="0.35">
      <c r="C108" s="35"/>
      <c r="H108" s="34"/>
    </row>
    <row r="109" spans="2:8" ht="25.4" customHeight="1" thickBot="1" x14ac:dyDescent="0.4">
      <c r="B109" s="33"/>
      <c r="C109" s="108" t="s">
        <v>108</v>
      </c>
      <c r="D109" s="109" t="s">
        <v>107</v>
      </c>
      <c r="E109" s="109" t="s">
        <v>106</v>
      </c>
      <c r="F109" s="110" t="s">
        <v>105</v>
      </c>
      <c r="G109" s="109" t="s">
        <v>96</v>
      </c>
      <c r="H109" s="111" t="s">
        <v>104</v>
      </c>
    </row>
    <row r="110" spans="2:8" ht="20" customHeight="1" thickBot="1" x14ac:dyDescent="0.4">
      <c r="C110" s="28">
        <v>0</v>
      </c>
      <c r="D110" s="27">
        <v>0</v>
      </c>
      <c r="E110" s="27">
        <v>0</v>
      </c>
      <c r="F110" s="27">
        <v>0</v>
      </c>
      <c r="G110" s="27">
        <v>-253</v>
      </c>
      <c r="H110" s="26">
        <v>-253</v>
      </c>
    </row>
    <row r="111" spans="2:8" ht="13" customHeight="1" thickBot="1" x14ac:dyDescent="0.4"/>
    <row r="112" spans="2:8" ht="20" customHeight="1" thickBot="1" x14ac:dyDescent="0.4">
      <c r="C112" s="106" t="s">
        <v>113</v>
      </c>
      <c r="D112" s="142" t="s">
        <v>128</v>
      </c>
      <c r="E112" s="143"/>
      <c r="F112" s="144"/>
      <c r="G112" s="144"/>
      <c r="H112" s="145"/>
    </row>
    <row r="113" spans="2:8" ht="20" customHeight="1" thickBot="1" x14ac:dyDescent="0.4">
      <c r="C113" s="107" t="s">
        <v>111</v>
      </c>
      <c r="D113" s="139" t="s">
        <v>127</v>
      </c>
      <c r="E113" s="140"/>
      <c r="F113" s="140"/>
      <c r="G113" s="140"/>
      <c r="H113" s="141"/>
    </row>
    <row r="114" spans="2:8" ht="20" customHeight="1" thickBot="1" x14ac:dyDescent="0.4">
      <c r="C114" s="107" t="s">
        <v>110</v>
      </c>
      <c r="D114" s="139" t="s">
        <v>126</v>
      </c>
      <c r="E114" s="140"/>
      <c r="F114" s="140"/>
      <c r="G114" s="140"/>
      <c r="H114" s="141"/>
    </row>
    <row r="115" spans="2:8" ht="5.25" customHeight="1" x14ac:dyDescent="0.35">
      <c r="C115" s="35"/>
      <c r="H115" s="34"/>
    </row>
    <row r="116" spans="2:8" ht="25.4" customHeight="1" thickBot="1" x14ac:dyDescent="0.4">
      <c r="B116" s="33"/>
      <c r="C116" s="108" t="s">
        <v>108</v>
      </c>
      <c r="D116" s="109" t="s">
        <v>107</v>
      </c>
      <c r="E116" s="109" t="s">
        <v>106</v>
      </c>
      <c r="F116" s="110" t="s">
        <v>105</v>
      </c>
      <c r="G116" s="109" t="s">
        <v>96</v>
      </c>
      <c r="H116" s="111" t="s">
        <v>104</v>
      </c>
    </row>
    <row r="117" spans="2:8" ht="20" customHeight="1" thickBot="1" x14ac:dyDescent="0.4">
      <c r="C117" s="28">
        <v>0</v>
      </c>
      <c r="D117" s="27">
        <v>0</v>
      </c>
      <c r="E117" s="27">
        <v>-1031</v>
      </c>
      <c r="F117" s="27">
        <v>-1031</v>
      </c>
      <c r="G117" s="27">
        <v>0</v>
      </c>
      <c r="H117" s="26">
        <v>-1031</v>
      </c>
    </row>
    <row r="118" spans="2:8" ht="13" customHeight="1" thickBot="1" x14ac:dyDescent="0.4"/>
    <row r="119" spans="2:8" ht="20" customHeight="1" thickBot="1" x14ac:dyDescent="0.4">
      <c r="C119" s="106" t="s">
        <v>113</v>
      </c>
      <c r="D119" s="142" t="s">
        <v>125</v>
      </c>
      <c r="E119" s="143"/>
      <c r="F119" s="144"/>
      <c r="G119" s="144"/>
      <c r="H119" s="145"/>
    </row>
    <row r="120" spans="2:8" ht="20" customHeight="1" thickBot="1" x14ac:dyDescent="0.4">
      <c r="C120" s="107" t="s">
        <v>111</v>
      </c>
      <c r="D120" s="139" t="s">
        <v>124</v>
      </c>
      <c r="E120" s="140"/>
      <c r="F120" s="140"/>
      <c r="G120" s="140"/>
      <c r="H120" s="141"/>
    </row>
    <row r="121" spans="2:8" ht="20" customHeight="1" thickBot="1" x14ac:dyDescent="0.4">
      <c r="C121" s="107" t="s">
        <v>110</v>
      </c>
      <c r="D121" s="139" t="s">
        <v>123</v>
      </c>
      <c r="E121" s="140"/>
      <c r="F121" s="140"/>
      <c r="G121" s="140"/>
      <c r="H121" s="141"/>
    </row>
    <row r="122" spans="2:8" ht="5.25" customHeight="1" x14ac:dyDescent="0.35">
      <c r="C122" s="35"/>
      <c r="H122" s="34"/>
    </row>
    <row r="123" spans="2:8" ht="25.4" customHeight="1" thickBot="1" x14ac:dyDescent="0.4">
      <c r="B123" s="33"/>
      <c r="C123" s="108" t="s">
        <v>108</v>
      </c>
      <c r="D123" s="109" t="s">
        <v>107</v>
      </c>
      <c r="E123" s="109" t="s">
        <v>106</v>
      </c>
      <c r="F123" s="110" t="s">
        <v>105</v>
      </c>
      <c r="G123" s="109" t="s">
        <v>96</v>
      </c>
      <c r="H123" s="111" t="s">
        <v>104</v>
      </c>
    </row>
    <row r="124" spans="2:8" ht="20" customHeight="1" thickBot="1" x14ac:dyDescent="0.4">
      <c r="C124" s="28">
        <v>0</v>
      </c>
      <c r="D124" s="27">
        <v>0</v>
      </c>
      <c r="E124" s="27">
        <v>0</v>
      </c>
      <c r="F124" s="27">
        <v>0</v>
      </c>
      <c r="G124" s="27">
        <v>-185</v>
      </c>
      <c r="H124" s="26">
        <v>-185</v>
      </c>
    </row>
    <row r="125" spans="2:8" ht="13" customHeight="1" thickBot="1" x14ac:dyDescent="0.4"/>
    <row r="126" spans="2:8" ht="20" customHeight="1" thickBot="1" x14ac:dyDescent="0.4">
      <c r="C126" s="106" t="s">
        <v>113</v>
      </c>
      <c r="D126" s="142" t="s">
        <v>122</v>
      </c>
      <c r="E126" s="143"/>
      <c r="F126" s="144"/>
      <c r="G126" s="144"/>
      <c r="H126" s="145"/>
    </row>
    <row r="127" spans="2:8" ht="20" customHeight="1" thickBot="1" x14ac:dyDescent="0.4">
      <c r="C127" s="107" t="s">
        <v>111</v>
      </c>
      <c r="D127" s="139" t="s">
        <v>121</v>
      </c>
      <c r="E127" s="140"/>
      <c r="F127" s="140"/>
      <c r="G127" s="140"/>
      <c r="H127" s="141"/>
    </row>
    <row r="128" spans="2:8" ht="20" customHeight="1" thickBot="1" x14ac:dyDescent="0.4">
      <c r="C128" s="107" t="s">
        <v>110</v>
      </c>
      <c r="D128" s="139" t="s">
        <v>120</v>
      </c>
      <c r="E128" s="140"/>
      <c r="F128" s="140"/>
      <c r="G128" s="140"/>
      <c r="H128" s="141"/>
    </row>
    <row r="129" spans="2:8" ht="5.25" customHeight="1" x14ac:dyDescent="0.35">
      <c r="C129" s="35"/>
      <c r="H129" s="34"/>
    </row>
    <row r="130" spans="2:8" ht="25.4" customHeight="1" thickBot="1" x14ac:dyDescent="0.4">
      <c r="B130" s="33"/>
      <c r="C130" s="108" t="s">
        <v>108</v>
      </c>
      <c r="D130" s="109" t="s">
        <v>107</v>
      </c>
      <c r="E130" s="109" t="s">
        <v>106</v>
      </c>
      <c r="F130" s="110" t="s">
        <v>105</v>
      </c>
      <c r="G130" s="109" t="s">
        <v>96</v>
      </c>
      <c r="H130" s="111" t="s">
        <v>104</v>
      </c>
    </row>
    <row r="131" spans="2:8" ht="20" customHeight="1" thickBot="1" x14ac:dyDescent="0.4">
      <c r="C131" s="28">
        <v>0</v>
      </c>
      <c r="D131" s="27">
        <v>0</v>
      </c>
      <c r="E131" s="27">
        <v>-443</v>
      </c>
      <c r="F131" s="27">
        <v>-443</v>
      </c>
      <c r="G131" s="27">
        <v>0</v>
      </c>
      <c r="H131" s="26">
        <v>-443</v>
      </c>
    </row>
    <row r="132" spans="2:8" ht="13" customHeight="1" thickBot="1" x14ac:dyDescent="0.4"/>
    <row r="133" spans="2:8" ht="20" customHeight="1" thickBot="1" x14ac:dyDescent="0.4">
      <c r="C133" s="106" t="s">
        <v>113</v>
      </c>
      <c r="D133" s="142" t="s">
        <v>119</v>
      </c>
      <c r="E133" s="143"/>
      <c r="F133" s="144"/>
      <c r="G133" s="144"/>
      <c r="H133" s="145"/>
    </row>
    <row r="134" spans="2:8" ht="20" customHeight="1" thickBot="1" x14ac:dyDescent="0.4">
      <c r="C134" s="107" t="s">
        <v>111</v>
      </c>
      <c r="D134" s="139" t="s">
        <v>118</v>
      </c>
      <c r="E134" s="140"/>
      <c r="F134" s="140"/>
      <c r="G134" s="140"/>
      <c r="H134" s="141"/>
    </row>
    <row r="135" spans="2:8" ht="20" customHeight="1" thickBot="1" x14ac:dyDescent="0.4">
      <c r="C135" s="107" t="s">
        <v>110</v>
      </c>
      <c r="D135" s="139" t="s">
        <v>117</v>
      </c>
      <c r="E135" s="140"/>
      <c r="F135" s="140"/>
      <c r="G135" s="140"/>
      <c r="H135" s="141"/>
    </row>
    <row r="136" spans="2:8" ht="5.25" customHeight="1" x14ac:dyDescent="0.35">
      <c r="C136" s="35"/>
      <c r="H136" s="34"/>
    </row>
    <row r="137" spans="2:8" ht="25.4" customHeight="1" thickBot="1" x14ac:dyDescent="0.4">
      <c r="B137" s="33"/>
      <c r="C137" s="108" t="s">
        <v>108</v>
      </c>
      <c r="D137" s="109" t="s">
        <v>107</v>
      </c>
      <c r="E137" s="109" t="s">
        <v>106</v>
      </c>
      <c r="F137" s="110" t="s">
        <v>105</v>
      </c>
      <c r="G137" s="109" t="s">
        <v>96</v>
      </c>
      <c r="H137" s="111" t="s">
        <v>104</v>
      </c>
    </row>
    <row r="138" spans="2:8" ht="20" customHeight="1" thickBot="1" x14ac:dyDescent="0.4">
      <c r="C138" s="28">
        <v>0</v>
      </c>
      <c r="D138" s="27">
        <v>0</v>
      </c>
      <c r="E138" s="27">
        <v>-250</v>
      </c>
      <c r="F138" s="27">
        <v>-250</v>
      </c>
      <c r="G138" s="27">
        <v>0</v>
      </c>
      <c r="H138" s="26">
        <v>-250</v>
      </c>
    </row>
    <row r="139" spans="2:8" ht="13" customHeight="1" thickBot="1" x14ac:dyDescent="0.4"/>
    <row r="140" spans="2:8" ht="20" customHeight="1" thickBot="1" x14ac:dyDescent="0.4">
      <c r="C140" s="106" t="s">
        <v>113</v>
      </c>
      <c r="D140" s="142" t="s">
        <v>116</v>
      </c>
      <c r="E140" s="143"/>
      <c r="F140" s="144"/>
      <c r="G140" s="144"/>
      <c r="H140" s="145"/>
    </row>
    <row r="141" spans="2:8" ht="20" customHeight="1" thickBot="1" x14ac:dyDescent="0.4">
      <c r="C141" s="107" t="s">
        <v>111</v>
      </c>
      <c r="D141" s="139" t="s">
        <v>115</v>
      </c>
      <c r="E141" s="140"/>
      <c r="F141" s="140"/>
      <c r="G141" s="140"/>
      <c r="H141" s="141"/>
    </row>
    <row r="142" spans="2:8" ht="20" customHeight="1" thickBot="1" x14ac:dyDescent="0.4">
      <c r="C142" s="107" t="s">
        <v>110</v>
      </c>
      <c r="D142" s="139" t="s">
        <v>114</v>
      </c>
      <c r="E142" s="140"/>
      <c r="F142" s="140"/>
      <c r="G142" s="140"/>
      <c r="H142" s="141"/>
    </row>
    <row r="143" spans="2:8" ht="5.25" customHeight="1" x14ac:dyDescent="0.35">
      <c r="C143" s="35"/>
      <c r="H143" s="34"/>
    </row>
    <row r="144" spans="2:8" ht="25.4" customHeight="1" thickBot="1" x14ac:dyDescent="0.4">
      <c r="B144" s="33"/>
      <c r="C144" s="108" t="s">
        <v>108</v>
      </c>
      <c r="D144" s="109" t="s">
        <v>107</v>
      </c>
      <c r="E144" s="109" t="s">
        <v>106</v>
      </c>
      <c r="F144" s="110" t="s">
        <v>105</v>
      </c>
      <c r="G144" s="109" t="s">
        <v>96</v>
      </c>
      <c r="H144" s="111" t="s">
        <v>104</v>
      </c>
    </row>
    <row r="145" spans="2:9" ht="20" customHeight="1" thickBot="1" x14ac:dyDescent="0.4">
      <c r="C145" s="28">
        <v>0</v>
      </c>
      <c r="D145" s="27">
        <v>0</v>
      </c>
      <c r="E145" s="27">
        <v>0</v>
      </c>
      <c r="F145" s="27">
        <v>0</v>
      </c>
      <c r="G145" s="27">
        <v>-107</v>
      </c>
      <c r="H145" s="26">
        <v>-107</v>
      </c>
    </row>
    <row r="146" spans="2:9" ht="13" customHeight="1" thickBot="1" x14ac:dyDescent="0.4"/>
    <row r="147" spans="2:9" ht="20" customHeight="1" thickBot="1" x14ac:dyDescent="0.4">
      <c r="C147" s="106" t="s">
        <v>113</v>
      </c>
      <c r="D147" s="142" t="s">
        <v>112</v>
      </c>
      <c r="E147" s="143"/>
      <c r="F147" s="144"/>
      <c r="G147" s="144"/>
      <c r="H147" s="145"/>
    </row>
    <row r="148" spans="2:9" ht="20" customHeight="1" thickBot="1" x14ac:dyDescent="0.4">
      <c r="C148" s="107" t="s">
        <v>111</v>
      </c>
      <c r="D148" s="139" t="s">
        <v>109</v>
      </c>
      <c r="E148" s="140"/>
      <c r="F148" s="140"/>
      <c r="G148" s="140"/>
      <c r="H148" s="141"/>
    </row>
    <row r="149" spans="2:9" ht="20" customHeight="1" thickBot="1" x14ac:dyDescent="0.4">
      <c r="C149" s="107" t="s">
        <v>110</v>
      </c>
      <c r="D149" s="139" t="s">
        <v>109</v>
      </c>
      <c r="E149" s="140"/>
      <c r="F149" s="140"/>
      <c r="G149" s="140"/>
      <c r="H149" s="141"/>
    </row>
    <row r="150" spans="2:9" ht="5.25" customHeight="1" x14ac:dyDescent="0.35">
      <c r="C150" s="35"/>
      <c r="H150" s="34"/>
    </row>
    <row r="151" spans="2:9" ht="25.4" customHeight="1" thickBot="1" x14ac:dyDescent="0.4">
      <c r="B151" s="33"/>
      <c r="C151" s="108" t="s">
        <v>108</v>
      </c>
      <c r="D151" s="109" t="s">
        <v>107</v>
      </c>
      <c r="E151" s="109" t="s">
        <v>106</v>
      </c>
      <c r="F151" s="110" t="s">
        <v>105</v>
      </c>
      <c r="G151" s="109" t="s">
        <v>96</v>
      </c>
      <c r="H151" s="111" t="s">
        <v>104</v>
      </c>
    </row>
    <row r="152" spans="2:9" ht="20" customHeight="1" thickBot="1" x14ac:dyDescent="0.4">
      <c r="C152" s="28">
        <v>0</v>
      </c>
      <c r="D152" s="27">
        <v>0</v>
      </c>
      <c r="E152" s="27">
        <v>0</v>
      </c>
      <c r="F152" s="27">
        <v>0</v>
      </c>
      <c r="G152" s="27">
        <v>-577</v>
      </c>
      <c r="H152" s="26">
        <v>-577</v>
      </c>
    </row>
    <row r="153" spans="2:9" ht="12.5" customHeight="1" x14ac:dyDescent="0.35">
      <c r="C153" s="105"/>
      <c r="D153" s="105"/>
      <c r="E153" s="105"/>
      <c r="F153" s="105"/>
      <c r="G153" s="105"/>
      <c r="H153" s="105"/>
      <c r="I153" s="105"/>
    </row>
    <row r="154" spans="2:9" ht="12.5" customHeight="1" x14ac:dyDescent="0.35">
      <c r="C154" s="105"/>
      <c r="D154" s="105"/>
      <c r="E154" s="105"/>
      <c r="F154" s="105"/>
      <c r="G154" s="105"/>
      <c r="H154" s="105"/>
    </row>
    <row r="155" spans="2:9" ht="12.5" customHeight="1" x14ac:dyDescent="0.35"/>
    <row r="156" spans="2:9" ht="12.5" customHeight="1" x14ac:dyDescent="0.35"/>
  </sheetData>
  <mergeCells count="72">
    <mergeCell ref="D2:E2"/>
    <mergeCell ref="D3:E3"/>
    <mergeCell ref="D6:H6"/>
    <mergeCell ref="C14:H14"/>
    <mergeCell ref="D16:H16"/>
    <mergeCell ref="D39:H39"/>
    <mergeCell ref="D17:H17"/>
    <mergeCell ref="D18:H18"/>
    <mergeCell ref="D23:H23"/>
    <mergeCell ref="D24:H24"/>
    <mergeCell ref="D25:H25"/>
    <mergeCell ref="D74:H74"/>
    <mergeCell ref="D30:H30"/>
    <mergeCell ref="C59:E59"/>
    <mergeCell ref="F59:H59"/>
    <mergeCell ref="D64:H64"/>
    <mergeCell ref="D65:H65"/>
    <mergeCell ref="D31:H31"/>
    <mergeCell ref="D32:H32"/>
    <mergeCell ref="D37:H37"/>
    <mergeCell ref="D38:H38"/>
    <mergeCell ref="C51:E51"/>
    <mergeCell ref="F51:H51"/>
    <mergeCell ref="D56:H56"/>
    <mergeCell ref="D57:H57"/>
    <mergeCell ref="D58:H58"/>
    <mergeCell ref="D48:H48"/>
    <mergeCell ref="C46:H46"/>
    <mergeCell ref="D66:H66"/>
    <mergeCell ref="D49:H49"/>
    <mergeCell ref="D50:H50"/>
    <mergeCell ref="D89:H89"/>
    <mergeCell ref="C75:E75"/>
    <mergeCell ref="F75:H75"/>
    <mergeCell ref="D80:H80"/>
    <mergeCell ref="D81:H81"/>
    <mergeCell ref="D82:H82"/>
    <mergeCell ref="C83:E83"/>
    <mergeCell ref="F83:H83"/>
    <mergeCell ref="C67:E67"/>
    <mergeCell ref="F67:H67"/>
    <mergeCell ref="D72:H72"/>
    <mergeCell ref="D73:H73"/>
    <mergeCell ref="D90:H90"/>
    <mergeCell ref="C91:E91"/>
    <mergeCell ref="F91:H91"/>
    <mergeCell ref="C96:H96"/>
    <mergeCell ref="D88:H88"/>
    <mergeCell ref="D98:H98"/>
    <mergeCell ref="D99:H99"/>
    <mergeCell ref="D100:H100"/>
    <mergeCell ref="D105:H105"/>
    <mergeCell ref="D106:H106"/>
    <mergeCell ref="D107:H107"/>
    <mergeCell ref="D140:H140"/>
    <mergeCell ref="D113:H113"/>
    <mergeCell ref="D114:H114"/>
    <mergeCell ref="D119:H119"/>
    <mergeCell ref="D120:H120"/>
    <mergeCell ref="D121:H121"/>
    <mergeCell ref="D126:H126"/>
    <mergeCell ref="D127:H127"/>
    <mergeCell ref="D112:H112"/>
    <mergeCell ref="D128:H128"/>
    <mergeCell ref="D133:H133"/>
    <mergeCell ref="D134:H134"/>
    <mergeCell ref="D135:H135"/>
    <mergeCell ref="D141:H141"/>
    <mergeCell ref="D142:H142"/>
    <mergeCell ref="D147:H147"/>
    <mergeCell ref="D148:H148"/>
    <mergeCell ref="D149:H149"/>
  </mergeCells>
  <printOptions horizontalCentered="1" headings="1"/>
  <pageMargins left="0.70866141732283472" right="0.70866141732283472" top="0.74803149606299213" bottom="0.74803149606299213" header="0.31496062992125984" footer="0.31496062992125984"/>
  <pageSetup paperSize="9" scale="72"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490C5-5239-4008-A5BB-ED71515E4DA9}">
  <sheetPr codeName="Sheet29">
    <pageSetUpPr fitToPage="1"/>
  </sheetPr>
  <dimension ref="B2:H36"/>
  <sheetViews>
    <sheetView showGridLines="0" showRowColHeaders="0" topLeftCell="B1" zoomScale="80" zoomScaleNormal="80" workbookViewId="0">
      <pane ySplit="5" topLeftCell="A6" activePane="bottomLeft" state="frozen"/>
      <selection activeCell="D9" sqref="D9:F9"/>
      <selection pane="bottomLeft" activeCell="O23" sqref="O23"/>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468</v>
      </c>
      <c r="E2" s="154"/>
      <c r="F2" s="58"/>
    </row>
    <row r="3" spans="3:8" ht="4.5" customHeight="1" x14ac:dyDescent="0.35">
      <c r="C3" s="62"/>
      <c r="D3" s="154"/>
      <c r="E3" s="154"/>
      <c r="F3" s="61"/>
    </row>
    <row r="4" spans="3:8" ht="13" customHeight="1" x14ac:dyDescent="0.35">
      <c r="C4" s="60" t="s">
        <v>169</v>
      </c>
      <c r="D4" s="59" t="s">
        <v>497</v>
      </c>
      <c r="E4" s="59"/>
      <c r="F4" s="58"/>
    </row>
    <row r="5" spans="3:8" ht="12.5" customHeight="1" x14ac:dyDescent="0.35"/>
    <row r="6" spans="3:8" ht="144.75" customHeight="1" x14ac:dyDescent="0.35">
      <c r="C6" s="57" t="s">
        <v>167</v>
      </c>
      <c r="D6" s="155" t="s">
        <v>496</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878.53199999999993</v>
      </c>
      <c r="E9" s="10">
        <v>-508.4</v>
      </c>
      <c r="F9" s="50">
        <v>370.13199999999995</v>
      </c>
      <c r="H9" s="49">
        <v>7.76</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63</v>
      </c>
      <c r="E17" s="140"/>
      <c r="F17" s="140"/>
      <c r="G17" s="140"/>
      <c r="H17" s="141"/>
    </row>
    <row r="18" spans="2:8" ht="20" customHeight="1" thickBot="1" x14ac:dyDescent="0.4">
      <c r="C18" s="36" t="s">
        <v>110</v>
      </c>
      <c r="D18" s="139" t="s">
        <v>495</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7.76</v>
      </c>
      <c r="D21" s="27">
        <v>429.83199999999999</v>
      </c>
      <c r="E21" s="27">
        <v>448.7</v>
      </c>
      <c r="F21" s="27">
        <v>878.53199999999993</v>
      </c>
      <c r="G21" s="27">
        <v>-508.4</v>
      </c>
      <c r="H21" s="26">
        <v>370.13199999999995</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203</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3:8" ht="20" customHeight="1" thickBot="1" x14ac:dyDescent="0.4">
      <c r="C33" s="28">
        <v>0</v>
      </c>
      <c r="D33" s="39">
        <v>20</v>
      </c>
      <c r="E33" s="39">
        <v>0</v>
      </c>
      <c r="F33" s="39">
        <v>20</v>
      </c>
      <c r="G33" s="39">
        <v>0</v>
      </c>
      <c r="H33" s="38">
        <v>20</v>
      </c>
    </row>
    <row r="34" spans="3:8" ht="12.5" customHeight="1" x14ac:dyDescent="0.35"/>
    <row r="35" spans="3:8" ht="12.5" customHeight="1" x14ac:dyDescent="0.35"/>
    <row r="36" spans="3:8" ht="12.5" customHeight="1" x14ac:dyDescent="0.35"/>
  </sheetData>
  <mergeCells count="13">
    <mergeCell ref="C30:E30"/>
    <mergeCell ref="F30:H30"/>
    <mergeCell ref="D18:H18"/>
    <mergeCell ref="C25:H25"/>
    <mergeCell ref="D27:H27"/>
    <mergeCell ref="D28:H28"/>
    <mergeCell ref="D29:H29"/>
    <mergeCell ref="D17:H1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167C7-3F43-4417-A621-6CD77D848670}">
  <sheetPr>
    <pageSetUpPr fitToPage="1"/>
  </sheetPr>
  <dimension ref="B2:H66"/>
  <sheetViews>
    <sheetView showGridLines="0" showRowColHeaders="0" zoomScale="80" zoomScaleNormal="80" workbookViewId="0">
      <pane ySplit="5" topLeftCell="A33" activePane="bottomLeft" state="frozen"/>
      <selection activeCell="D9" sqref="D9:F9"/>
      <selection pane="bottomLeft" activeCell="Q40" sqref="Q40"/>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468</v>
      </c>
      <c r="E2" s="154"/>
      <c r="F2" s="58"/>
    </row>
    <row r="3" spans="3:8" ht="4.5" customHeight="1" x14ac:dyDescent="0.35">
      <c r="C3" s="62"/>
      <c r="D3" s="154"/>
      <c r="E3" s="154"/>
      <c r="F3" s="61"/>
    </row>
    <row r="4" spans="3:8" ht="13" customHeight="1" x14ac:dyDescent="0.35">
      <c r="C4" s="60" t="s">
        <v>169</v>
      </c>
      <c r="D4" s="66" t="s">
        <v>506</v>
      </c>
      <c r="E4" s="66"/>
      <c r="F4" s="58"/>
    </row>
    <row r="5" spans="3:8" ht="12.5" customHeight="1" x14ac:dyDescent="0.35"/>
    <row r="6" spans="3:8" ht="144.75" customHeight="1" x14ac:dyDescent="0.35">
      <c r="C6" s="57" t="s">
        <v>167</v>
      </c>
      <c r="D6" s="155" t="s">
        <v>505</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5082.8</v>
      </c>
      <c r="E9" s="10">
        <v>-4144.5</v>
      </c>
      <c r="F9" s="50">
        <v>938.3</v>
      </c>
      <c r="H9" s="49">
        <v>100.08000000000001</v>
      </c>
    </row>
    <row r="10" spans="3:8" ht="7.5" customHeight="1" x14ac:dyDescent="0.35">
      <c r="C10" s="48"/>
      <c r="F10" s="47"/>
      <c r="H10" s="46"/>
    </row>
    <row r="11" spans="3:8" ht="12.75" customHeight="1" thickBot="1" x14ac:dyDescent="0.4">
      <c r="C11" s="45" t="s">
        <v>163</v>
      </c>
      <c r="D11" s="44"/>
      <c r="E11" s="42"/>
      <c r="F11" s="43">
        <v>-382</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504</v>
      </c>
      <c r="E17" s="140"/>
      <c r="F17" s="140"/>
      <c r="G17" s="140"/>
      <c r="H17" s="141"/>
    </row>
    <row r="18" spans="2:8" ht="100" customHeight="1" thickBot="1" x14ac:dyDescent="0.4">
      <c r="C18" s="36" t="s">
        <v>110</v>
      </c>
      <c r="D18" s="139" t="s">
        <v>503</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21.57</v>
      </c>
      <c r="D21" s="27">
        <v>372.5</v>
      </c>
      <c r="E21" s="27">
        <v>253.1</v>
      </c>
      <c r="F21" s="27">
        <v>625.6</v>
      </c>
      <c r="G21" s="27">
        <v>-552.6</v>
      </c>
      <c r="H21" s="26">
        <v>73</v>
      </c>
    </row>
    <row r="22" spans="2:8" ht="13" customHeight="1" thickBot="1" x14ac:dyDescent="0.4"/>
    <row r="23" spans="2:8" ht="20" customHeight="1" thickBot="1" x14ac:dyDescent="0.4">
      <c r="C23" s="37" t="s">
        <v>113</v>
      </c>
      <c r="D23" s="142" t="s">
        <v>154</v>
      </c>
      <c r="E23" s="144"/>
      <c r="F23" s="144"/>
      <c r="G23" s="144"/>
      <c r="H23" s="145"/>
    </row>
    <row r="24" spans="2:8" ht="20" customHeight="1" thickBot="1" x14ac:dyDescent="0.4">
      <c r="C24" s="36" t="s">
        <v>111</v>
      </c>
      <c r="D24" s="139" t="s">
        <v>502</v>
      </c>
      <c r="E24" s="140"/>
      <c r="F24" s="140"/>
      <c r="G24" s="140"/>
      <c r="H24" s="141"/>
    </row>
    <row r="25" spans="2:8" ht="131" customHeight="1" thickBot="1" x14ac:dyDescent="0.4">
      <c r="C25" s="36" t="s">
        <v>110</v>
      </c>
      <c r="D25" s="139" t="s">
        <v>501</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78.510000000000005</v>
      </c>
      <c r="D28" s="27">
        <v>2813</v>
      </c>
      <c r="E28" s="27">
        <v>1644.2</v>
      </c>
      <c r="F28" s="27">
        <v>4457.2</v>
      </c>
      <c r="G28" s="27">
        <v>-3591.9</v>
      </c>
      <c r="H28" s="26">
        <v>865.3</v>
      </c>
    </row>
    <row r="29" spans="2:8" ht="12.5" customHeight="1" x14ac:dyDescent="0.35"/>
    <row r="30" spans="2:8" ht="12.5" customHeight="1" x14ac:dyDescent="0.35"/>
    <row r="31" spans="2:8" ht="8.25" customHeight="1" x14ac:dyDescent="0.35"/>
    <row r="32" spans="2:8" ht="18" customHeight="1" x14ac:dyDescent="0.4">
      <c r="C32" s="153" t="s">
        <v>148</v>
      </c>
      <c r="D32" s="153"/>
      <c r="E32" s="153"/>
      <c r="F32" s="153"/>
      <c r="G32" s="153"/>
      <c r="H32" s="153"/>
    </row>
    <row r="33" spans="2:8" ht="18.75" customHeight="1" thickBot="1" x14ac:dyDescent="0.4"/>
    <row r="34" spans="2:8" ht="20" customHeight="1" thickBot="1" x14ac:dyDescent="0.4">
      <c r="C34" s="99" t="s">
        <v>113</v>
      </c>
      <c r="D34" s="142" t="s">
        <v>147</v>
      </c>
      <c r="E34" s="143"/>
      <c r="F34" s="144"/>
      <c r="G34" s="144"/>
      <c r="H34" s="145"/>
    </row>
    <row r="35" spans="2:8" ht="20" customHeight="1" thickBot="1" x14ac:dyDescent="0.4">
      <c r="C35" s="100" t="s">
        <v>111</v>
      </c>
      <c r="D35" s="139" t="s">
        <v>139</v>
      </c>
      <c r="E35" s="140"/>
      <c r="F35" s="140"/>
      <c r="G35" s="140"/>
      <c r="H35" s="141"/>
    </row>
    <row r="36" spans="2:8" ht="20" customHeight="1" thickBot="1" x14ac:dyDescent="0.4">
      <c r="C36" s="100" t="s">
        <v>110</v>
      </c>
      <c r="D36" s="139" t="s">
        <v>500</v>
      </c>
      <c r="E36" s="140"/>
      <c r="F36" s="140"/>
      <c r="G36" s="140"/>
      <c r="H36" s="141"/>
    </row>
    <row r="37" spans="2:8" ht="12.5" customHeight="1" x14ac:dyDescent="0.35">
      <c r="C37" s="146"/>
      <c r="D37" s="147"/>
      <c r="E37" s="147"/>
      <c r="F37" s="148"/>
      <c r="G37" s="148"/>
      <c r="H37" s="149"/>
    </row>
    <row r="38" spans="2:8" ht="5.25" customHeight="1" x14ac:dyDescent="0.35">
      <c r="C38" s="35"/>
      <c r="H38" s="34"/>
    </row>
    <row r="39" spans="2:8" ht="25.4" customHeight="1" thickBot="1" x14ac:dyDescent="0.4">
      <c r="B39" s="33"/>
      <c r="C39" s="101" t="s">
        <v>108</v>
      </c>
      <c r="D39" s="102" t="s">
        <v>107</v>
      </c>
      <c r="E39" s="102" t="s">
        <v>106</v>
      </c>
      <c r="F39" s="103" t="s">
        <v>105</v>
      </c>
      <c r="G39" s="102" t="s">
        <v>96</v>
      </c>
      <c r="H39" s="104" t="s">
        <v>104</v>
      </c>
    </row>
    <row r="40" spans="2:8" ht="20" customHeight="1" thickBot="1" x14ac:dyDescent="0.4">
      <c r="C40" s="28">
        <v>0</v>
      </c>
      <c r="D40" s="39">
        <v>0</v>
      </c>
      <c r="E40" s="39">
        <v>45</v>
      </c>
      <c r="F40" s="39">
        <v>45</v>
      </c>
      <c r="G40" s="39">
        <v>0</v>
      </c>
      <c r="H40" s="38">
        <v>45</v>
      </c>
    </row>
    <row r="41" spans="2:8" ht="13" customHeight="1" thickBot="1" x14ac:dyDescent="0.4"/>
    <row r="42" spans="2:8" ht="20" customHeight="1" thickBot="1" x14ac:dyDescent="0.4">
      <c r="C42" s="99" t="s">
        <v>113</v>
      </c>
      <c r="D42" s="142" t="s">
        <v>146</v>
      </c>
      <c r="E42" s="143"/>
      <c r="F42" s="144"/>
      <c r="G42" s="144"/>
      <c r="H42" s="145"/>
    </row>
    <row r="43" spans="2:8" ht="20" customHeight="1" thickBot="1" x14ac:dyDescent="0.4">
      <c r="C43" s="100" t="s">
        <v>111</v>
      </c>
      <c r="D43" s="139" t="s">
        <v>139</v>
      </c>
      <c r="E43" s="140"/>
      <c r="F43" s="140"/>
      <c r="G43" s="140"/>
      <c r="H43" s="141"/>
    </row>
    <row r="44" spans="2:8" ht="20" customHeight="1" thickBot="1" x14ac:dyDescent="0.4">
      <c r="C44" s="100" t="s">
        <v>110</v>
      </c>
      <c r="D44" s="139" t="s">
        <v>203</v>
      </c>
      <c r="E44" s="140"/>
      <c r="F44" s="140"/>
      <c r="G44" s="140"/>
      <c r="H44" s="141"/>
    </row>
    <row r="45" spans="2:8" ht="12.5" customHeight="1" x14ac:dyDescent="0.35">
      <c r="C45" s="146"/>
      <c r="D45" s="147"/>
      <c r="E45" s="147"/>
      <c r="F45" s="148"/>
      <c r="G45" s="148"/>
      <c r="H45" s="149"/>
    </row>
    <row r="46" spans="2:8" ht="5.25" customHeight="1" x14ac:dyDescent="0.35">
      <c r="C46" s="35"/>
      <c r="H46" s="34"/>
    </row>
    <row r="47" spans="2:8" ht="25.4" customHeight="1" x14ac:dyDescent="0.35">
      <c r="B47" s="33"/>
      <c r="C47" s="101" t="s">
        <v>108</v>
      </c>
      <c r="D47" s="102" t="s">
        <v>107</v>
      </c>
      <c r="E47" s="102" t="s">
        <v>106</v>
      </c>
      <c r="F47" s="103" t="s">
        <v>105</v>
      </c>
      <c r="G47" s="102" t="s">
        <v>96</v>
      </c>
      <c r="H47" s="104" t="s">
        <v>104</v>
      </c>
    </row>
    <row r="48" spans="2:8" ht="20" customHeight="1" thickBot="1" x14ac:dyDescent="0.4">
      <c r="C48" s="40"/>
      <c r="D48" s="39">
        <v>326</v>
      </c>
      <c r="E48" s="39">
        <v>0</v>
      </c>
      <c r="F48" s="39">
        <v>326</v>
      </c>
      <c r="G48" s="39">
        <v>0</v>
      </c>
      <c r="H48" s="38">
        <v>326</v>
      </c>
    </row>
    <row r="49" spans="2:8" ht="13" customHeight="1" thickBot="1" x14ac:dyDescent="0.4"/>
    <row r="50" spans="2:8" ht="18.5" customHeight="1" thickBot="1" x14ac:dyDescent="0.45">
      <c r="C50" s="150" t="s">
        <v>134</v>
      </c>
      <c r="D50" s="151"/>
      <c r="E50" s="151"/>
      <c r="F50" s="151"/>
      <c r="G50" s="151"/>
      <c r="H50" s="152"/>
    </row>
    <row r="51" spans="2:8" ht="19.5" customHeight="1" thickBot="1" x14ac:dyDescent="0.4"/>
    <row r="52" spans="2:8" ht="20" customHeight="1" thickBot="1" x14ac:dyDescent="0.4">
      <c r="C52" s="106" t="s">
        <v>113</v>
      </c>
      <c r="D52" s="142" t="s">
        <v>131</v>
      </c>
      <c r="E52" s="143"/>
      <c r="F52" s="144"/>
      <c r="G52" s="144"/>
      <c r="H52" s="145"/>
    </row>
    <row r="53" spans="2:8" ht="20" customHeight="1" thickBot="1" x14ac:dyDescent="0.4">
      <c r="C53" s="107" t="s">
        <v>111</v>
      </c>
      <c r="D53" s="139" t="s">
        <v>499</v>
      </c>
      <c r="E53" s="140"/>
      <c r="F53" s="140"/>
      <c r="G53" s="140"/>
      <c r="H53" s="141"/>
    </row>
    <row r="54" spans="2:8" ht="20" customHeight="1" thickBot="1" x14ac:dyDescent="0.4">
      <c r="C54" s="107" t="s">
        <v>110</v>
      </c>
      <c r="D54" s="139" t="s">
        <v>498</v>
      </c>
      <c r="E54" s="140"/>
      <c r="F54" s="140"/>
      <c r="G54" s="140"/>
      <c r="H54" s="141"/>
    </row>
    <row r="55" spans="2:8" ht="5.25" customHeight="1" x14ac:dyDescent="0.35">
      <c r="C55" s="35"/>
      <c r="H55" s="34"/>
    </row>
    <row r="56" spans="2:8" ht="25.4" customHeight="1" thickBot="1" x14ac:dyDescent="0.4">
      <c r="B56" s="33"/>
      <c r="C56" s="108" t="s">
        <v>108</v>
      </c>
      <c r="D56" s="109" t="s">
        <v>107</v>
      </c>
      <c r="E56" s="109" t="s">
        <v>106</v>
      </c>
      <c r="F56" s="110" t="s">
        <v>105</v>
      </c>
      <c r="G56" s="109" t="s">
        <v>96</v>
      </c>
      <c r="H56" s="111" t="s">
        <v>104</v>
      </c>
    </row>
    <row r="57" spans="2:8" ht="20" customHeight="1" thickBot="1" x14ac:dyDescent="0.4">
      <c r="C57" s="28">
        <v>0</v>
      </c>
      <c r="D57" s="27">
        <v>0</v>
      </c>
      <c r="E57" s="27">
        <v>-67</v>
      </c>
      <c r="F57" s="27">
        <v>-67</v>
      </c>
      <c r="G57" s="27">
        <v>0</v>
      </c>
      <c r="H57" s="26">
        <v>-67</v>
      </c>
    </row>
    <row r="58" spans="2:8" ht="13" customHeight="1" thickBot="1" x14ac:dyDescent="0.4"/>
    <row r="59" spans="2:8" ht="20" customHeight="1" thickBot="1" x14ac:dyDescent="0.4">
      <c r="C59" s="106" t="s">
        <v>113</v>
      </c>
      <c r="D59" s="142" t="s">
        <v>128</v>
      </c>
      <c r="E59" s="143"/>
      <c r="F59" s="144"/>
      <c r="G59" s="144"/>
      <c r="H59" s="145"/>
    </row>
    <row r="60" spans="2:8" ht="20" customHeight="1" thickBot="1" x14ac:dyDescent="0.4">
      <c r="C60" s="107" t="s">
        <v>111</v>
      </c>
      <c r="D60" s="139" t="s">
        <v>1107</v>
      </c>
      <c r="E60" s="140"/>
      <c r="F60" s="140"/>
      <c r="G60" s="140"/>
      <c r="H60" s="141"/>
    </row>
    <row r="61" spans="2:8" ht="20" customHeight="1" thickBot="1" x14ac:dyDescent="0.4">
      <c r="C61" s="107" t="s">
        <v>110</v>
      </c>
      <c r="D61" s="139" t="s">
        <v>1106</v>
      </c>
      <c r="E61" s="140"/>
      <c r="F61" s="140"/>
      <c r="G61" s="140"/>
      <c r="H61" s="141"/>
    </row>
    <row r="62" spans="2:8" ht="5.25" customHeight="1" x14ac:dyDescent="0.35">
      <c r="C62" s="35"/>
      <c r="H62" s="34"/>
    </row>
    <row r="63" spans="2:8" ht="25.4" customHeight="1" thickBot="1" x14ac:dyDescent="0.4">
      <c r="B63" s="33"/>
      <c r="C63" s="108" t="s">
        <v>108</v>
      </c>
      <c r="D63" s="109" t="s">
        <v>107</v>
      </c>
      <c r="E63" s="109" t="s">
        <v>106</v>
      </c>
      <c r="F63" s="110" t="s">
        <v>105</v>
      </c>
      <c r="G63" s="109" t="s">
        <v>96</v>
      </c>
      <c r="H63" s="111" t="s">
        <v>104</v>
      </c>
    </row>
    <row r="64" spans="2:8" ht="20" customHeight="1" thickBot="1" x14ac:dyDescent="0.4">
      <c r="C64" s="28">
        <v>0</v>
      </c>
      <c r="D64" s="27">
        <v>-315</v>
      </c>
      <c r="E64" s="27">
        <v>0</v>
      </c>
      <c r="F64" s="27">
        <v>-315</v>
      </c>
      <c r="G64" s="27">
        <v>0</v>
      </c>
      <c r="H64" s="26">
        <v>-315</v>
      </c>
    </row>
    <row r="65" ht="12.5" customHeight="1" x14ac:dyDescent="0.35"/>
    <row r="66" ht="12.5" customHeight="1" x14ac:dyDescent="0.35"/>
  </sheetData>
  <mergeCells count="28">
    <mergeCell ref="D60:H60"/>
    <mergeCell ref="D61:H61"/>
    <mergeCell ref="C50:H50"/>
    <mergeCell ref="D52:H52"/>
    <mergeCell ref="D53:H53"/>
    <mergeCell ref="D54:H54"/>
    <mergeCell ref="D59:H59"/>
    <mergeCell ref="D42:H42"/>
    <mergeCell ref="D43:H43"/>
    <mergeCell ref="D44:H44"/>
    <mergeCell ref="C45:E45"/>
    <mergeCell ref="F45:H45"/>
    <mergeCell ref="D34:H34"/>
    <mergeCell ref="D35:H35"/>
    <mergeCell ref="D36:H36"/>
    <mergeCell ref="C37:E37"/>
    <mergeCell ref="D17:H17"/>
    <mergeCell ref="D18:H18"/>
    <mergeCell ref="D23:H23"/>
    <mergeCell ref="D24:H24"/>
    <mergeCell ref="D25:H25"/>
    <mergeCell ref="C32:H32"/>
    <mergeCell ref="F37:H3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49B76-7A26-496B-9613-B71A6646CA0A}">
  <sheetPr codeName="Sheet31">
    <pageSetUpPr fitToPage="1"/>
  </sheetPr>
  <dimension ref="B2:H44"/>
  <sheetViews>
    <sheetView showGridLines="0" showRowColHeaders="0" zoomScale="80" zoomScaleNormal="80" workbookViewId="0">
      <pane ySplit="5" topLeftCell="A6" activePane="bottomLeft" state="frozen"/>
      <selection activeCell="D9" sqref="D9:F9"/>
      <selection pane="bottomLeft" activeCell="M27" sqref="M27"/>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59" t="s">
        <v>510</v>
      </c>
      <c r="E4" s="59"/>
      <c r="F4" s="58"/>
    </row>
    <row r="5" spans="3:8" ht="12.5" customHeight="1" x14ac:dyDescent="0.35"/>
    <row r="6" spans="3:8" ht="144.75" customHeight="1" x14ac:dyDescent="0.35">
      <c r="C6" s="57" t="s">
        <v>167</v>
      </c>
      <c r="D6" s="155" t="s">
        <v>509</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1308.9000000000001</v>
      </c>
      <c r="E9" s="10">
        <v>-1005.9</v>
      </c>
      <c r="F9" s="50">
        <v>303.00000000000011</v>
      </c>
      <c r="H9" s="49">
        <v>8.4</v>
      </c>
    </row>
    <row r="10" spans="3:8" ht="7.5" customHeight="1" x14ac:dyDescent="0.35">
      <c r="C10" s="48"/>
      <c r="F10" s="47"/>
      <c r="H10" s="46"/>
    </row>
    <row r="11" spans="3:8" ht="12.75" customHeight="1" thickBot="1" x14ac:dyDescent="0.4">
      <c r="C11" s="45" t="s">
        <v>163</v>
      </c>
      <c r="D11" s="44"/>
      <c r="E11" s="42"/>
      <c r="F11" s="43">
        <v>-13</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60</v>
      </c>
      <c r="E17" s="140"/>
      <c r="F17" s="140"/>
      <c r="G17" s="140"/>
      <c r="H17" s="141"/>
    </row>
    <row r="18" spans="2:8" ht="80" customHeight="1" thickBot="1" x14ac:dyDescent="0.4">
      <c r="C18" s="36" t="s">
        <v>110</v>
      </c>
      <c r="D18" s="139" t="s">
        <v>508</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8.4</v>
      </c>
      <c r="D21" s="27">
        <v>309.05</v>
      </c>
      <c r="E21" s="27">
        <v>999.85</v>
      </c>
      <c r="F21" s="27">
        <v>1308.9000000000001</v>
      </c>
      <c r="G21" s="27">
        <v>-1005.9</v>
      </c>
      <c r="H21" s="26">
        <v>303.00000000000011</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203</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2:8" ht="20" customHeight="1" thickBot="1" x14ac:dyDescent="0.4">
      <c r="C33" s="28">
        <v>0</v>
      </c>
      <c r="D33" s="39">
        <v>13</v>
      </c>
      <c r="E33" s="39">
        <v>0</v>
      </c>
      <c r="F33" s="39">
        <v>13</v>
      </c>
      <c r="G33" s="39">
        <v>0</v>
      </c>
      <c r="H33" s="38">
        <v>13</v>
      </c>
    </row>
    <row r="34" spans="2:8" ht="13" customHeight="1" thickBot="1" x14ac:dyDescent="0.4"/>
    <row r="35" spans="2:8" ht="18.5" customHeight="1" thickBot="1" x14ac:dyDescent="0.45">
      <c r="C35" s="150" t="s">
        <v>134</v>
      </c>
      <c r="D35" s="151"/>
      <c r="E35" s="151"/>
      <c r="F35" s="151"/>
      <c r="G35" s="151"/>
      <c r="H35" s="152"/>
    </row>
    <row r="36" spans="2:8" ht="19.5" customHeight="1" thickBot="1" x14ac:dyDescent="0.4"/>
    <row r="37" spans="2:8" ht="20" customHeight="1" thickBot="1" x14ac:dyDescent="0.4">
      <c r="C37" s="106" t="s">
        <v>113</v>
      </c>
      <c r="D37" s="142" t="s">
        <v>133</v>
      </c>
      <c r="E37" s="143"/>
      <c r="F37" s="144"/>
      <c r="G37" s="144"/>
      <c r="H37" s="145"/>
    </row>
    <row r="38" spans="2:8" ht="20" customHeight="1" thickBot="1" x14ac:dyDescent="0.4">
      <c r="C38" s="107" t="s">
        <v>111</v>
      </c>
      <c r="D38" s="139" t="s">
        <v>499</v>
      </c>
      <c r="E38" s="140"/>
      <c r="F38" s="140"/>
      <c r="G38" s="140"/>
      <c r="H38" s="141"/>
    </row>
    <row r="39" spans="2:8" ht="20" customHeight="1" thickBot="1" x14ac:dyDescent="0.4">
      <c r="C39" s="107" t="s">
        <v>110</v>
      </c>
      <c r="D39" s="139" t="s">
        <v>507</v>
      </c>
      <c r="E39" s="140"/>
      <c r="F39" s="140"/>
      <c r="G39" s="140"/>
      <c r="H39" s="141"/>
    </row>
    <row r="40" spans="2:8" ht="5.25" customHeight="1" x14ac:dyDescent="0.35">
      <c r="C40" s="35"/>
      <c r="H40" s="34"/>
    </row>
    <row r="41" spans="2:8" ht="25.4" customHeight="1" thickBot="1" x14ac:dyDescent="0.4">
      <c r="B41" s="33"/>
      <c r="C41" s="108" t="s">
        <v>108</v>
      </c>
      <c r="D41" s="109" t="s">
        <v>107</v>
      </c>
      <c r="E41" s="109" t="s">
        <v>106</v>
      </c>
      <c r="F41" s="110" t="s">
        <v>105</v>
      </c>
      <c r="G41" s="109" t="s">
        <v>96</v>
      </c>
      <c r="H41" s="111" t="s">
        <v>104</v>
      </c>
    </row>
    <row r="42" spans="2:8" ht="20" customHeight="1" thickBot="1" x14ac:dyDescent="0.4">
      <c r="C42" s="28">
        <v>0</v>
      </c>
      <c r="D42" s="27">
        <v>0</v>
      </c>
      <c r="E42" s="27">
        <v>-13</v>
      </c>
      <c r="F42" s="27">
        <v>-13</v>
      </c>
      <c r="G42" s="27">
        <v>0</v>
      </c>
      <c r="H42" s="26">
        <v>-13</v>
      </c>
    </row>
    <row r="43" spans="2:8" ht="12.5" customHeight="1" x14ac:dyDescent="0.35"/>
    <row r="44" spans="2:8" ht="12.5" customHeight="1" x14ac:dyDescent="0.35"/>
  </sheetData>
  <mergeCells count="17">
    <mergeCell ref="D38:H38"/>
    <mergeCell ref="D39:H39"/>
    <mergeCell ref="D18:H18"/>
    <mergeCell ref="C25:H25"/>
    <mergeCell ref="D27:H27"/>
    <mergeCell ref="D28:H28"/>
    <mergeCell ref="D29:H29"/>
    <mergeCell ref="C30:E30"/>
    <mergeCell ref="F30:H30"/>
    <mergeCell ref="C35:H35"/>
    <mergeCell ref="D37:H37"/>
    <mergeCell ref="D17:H1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2A097-AB35-4260-81E4-242D5F3F2C01}">
  <sheetPr codeName="Sheet32">
    <pageSetUpPr fitToPage="1"/>
  </sheetPr>
  <dimension ref="B2:H93"/>
  <sheetViews>
    <sheetView showGridLines="0" showRowColHeaders="0" zoomScale="80" zoomScaleNormal="80" workbookViewId="0">
      <pane ySplit="5" topLeftCell="A6" activePane="bottomLeft" state="frozen"/>
      <selection activeCell="D9" sqref="D9:F9"/>
      <selection pane="bottomLeft" activeCell="K90" sqref="K90"/>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84" t="s">
        <v>528</v>
      </c>
      <c r="E4" s="84"/>
      <c r="F4" s="58"/>
    </row>
    <row r="5" spans="3:8" ht="12.5" customHeight="1" x14ac:dyDescent="0.35"/>
    <row r="6" spans="3:8" ht="144.75" customHeight="1" x14ac:dyDescent="0.35">
      <c r="C6" s="57" t="s">
        <v>167</v>
      </c>
      <c r="D6" s="155" t="s">
        <v>527</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6546.5</v>
      </c>
      <c r="E9" s="10">
        <v>-5809.7</v>
      </c>
      <c r="F9" s="50">
        <v>736.80000000000018</v>
      </c>
      <c r="H9" s="49">
        <v>94.13</v>
      </c>
    </row>
    <row r="10" spans="3:8" ht="7.5" customHeight="1" x14ac:dyDescent="0.35">
      <c r="C10" s="48"/>
      <c r="F10" s="47"/>
      <c r="H10" s="46"/>
    </row>
    <row r="11" spans="3:8" ht="12.75" customHeight="1" thickBot="1" x14ac:dyDescent="0.4">
      <c r="C11" s="45" t="s">
        <v>163</v>
      </c>
      <c r="D11" s="44"/>
      <c r="E11" s="42"/>
      <c r="F11" s="43">
        <v>-100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526</v>
      </c>
      <c r="E17" s="140"/>
      <c r="F17" s="140"/>
      <c r="G17" s="140"/>
      <c r="H17" s="141"/>
    </row>
    <row r="18" spans="2:8" ht="40" customHeight="1" thickBot="1" x14ac:dyDescent="0.4">
      <c r="C18" s="36" t="s">
        <v>110</v>
      </c>
      <c r="D18" s="139" t="s">
        <v>525</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16.18</v>
      </c>
      <c r="D21" s="27">
        <v>694.5</v>
      </c>
      <c r="E21" s="27">
        <v>667.8</v>
      </c>
      <c r="F21" s="27">
        <v>1362.3</v>
      </c>
      <c r="G21" s="27">
        <v>-1346.3</v>
      </c>
      <c r="H21" s="26">
        <v>16</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524</v>
      </c>
      <c r="E24" s="140"/>
      <c r="F24" s="140"/>
      <c r="G24" s="140"/>
      <c r="H24" s="141"/>
    </row>
    <row r="25" spans="2:8" ht="60" customHeight="1" thickBot="1" x14ac:dyDescent="0.4">
      <c r="C25" s="36" t="s">
        <v>110</v>
      </c>
      <c r="D25" s="139" t="s">
        <v>523</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4.57</v>
      </c>
      <c r="D28" s="27">
        <v>99.3</v>
      </c>
      <c r="E28" s="27">
        <v>87.7</v>
      </c>
      <c r="F28" s="27">
        <v>187</v>
      </c>
      <c r="G28" s="27">
        <v>-187</v>
      </c>
      <c r="H28" s="26">
        <v>0</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522</v>
      </c>
      <c r="E31" s="140"/>
      <c r="F31" s="140"/>
      <c r="G31" s="140"/>
      <c r="H31" s="141"/>
    </row>
    <row r="32" spans="2:8" ht="60" customHeight="1" thickBot="1" x14ac:dyDescent="0.4">
      <c r="C32" s="36" t="s">
        <v>110</v>
      </c>
      <c r="D32" s="139" t="s">
        <v>521</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15.55</v>
      </c>
      <c r="D35" s="27">
        <v>721.9</v>
      </c>
      <c r="E35" s="27">
        <v>489.4</v>
      </c>
      <c r="F35" s="27">
        <v>1211.3</v>
      </c>
      <c r="G35" s="27">
        <v>-1211.3</v>
      </c>
      <c r="H35" s="26">
        <v>0</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520</v>
      </c>
      <c r="E38" s="140"/>
      <c r="F38" s="140"/>
      <c r="G38" s="140"/>
      <c r="H38" s="141"/>
    </row>
    <row r="39" spans="2:8" ht="60" customHeight="1" thickBot="1" x14ac:dyDescent="0.4">
      <c r="C39" s="36" t="s">
        <v>110</v>
      </c>
      <c r="D39" s="139" t="s">
        <v>519</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4</v>
      </c>
      <c r="D42" s="27">
        <v>181.7</v>
      </c>
      <c r="E42" s="27">
        <v>0.3</v>
      </c>
      <c r="F42" s="27">
        <v>182</v>
      </c>
      <c r="G42" s="27">
        <v>-182</v>
      </c>
      <c r="H42" s="26">
        <v>0</v>
      </c>
    </row>
    <row r="43" spans="2:8" ht="13" customHeight="1" thickBot="1" x14ac:dyDescent="0.4"/>
    <row r="44" spans="2:8" ht="20" customHeight="1" thickBot="1" x14ac:dyDescent="0.4">
      <c r="C44" s="37" t="s">
        <v>113</v>
      </c>
      <c r="D44" s="142" t="s">
        <v>151</v>
      </c>
      <c r="E44" s="144"/>
      <c r="F44" s="144"/>
      <c r="G44" s="144"/>
      <c r="H44" s="145"/>
    </row>
    <row r="45" spans="2:8" ht="20" customHeight="1" thickBot="1" x14ac:dyDescent="0.4">
      <c r="C45" s="36" t="s">
        <v>111</v>
      </c>
      <c r="D45" s="139" t="s">
        <v>518</v>
      </c>
      <c r="E45" s="140"/>
      <c r="F45" s="140"/>
      <c r="G45" s="140"/>
      <c r="H45" s="141"/>
    </row>
    <row r="46" spans="2:8" ht="100" customHeight="1" thickBot="1" x14ac:dyDescent="0.4">
      <c r="C46" s="36" t="s">
        <v>110</v>
      </c>
      <c r="D46" s="139" t="s">
        <v>517</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42.23</v>
      </c>
      <c r="D49" s="27">
        <v>1725</v>
      </c>
      <c r="E49" s="27">
        <v>179.2</v>
      </c>
      <c r="F49" s="27">
        <v>1904.2</v>
      </c>
      <c r="G49" s="27">
        <v>-1096.5</v>
      </c>
      <c r="H49" s="26">
        <v>807.7</v>
      </c>
    </row>
    <row r="50" spans="2:8" ht="13" customHeight="1" thickBot="1" x14ac:dyDescent="0.4"/>
    <row r="51" spans="2:8" ht="20" customHeight="1" thickBot="1" x14ac:dyDescent="0.4">
      <c r="C51" s="37" t="s">
        <v>113</v>
      </c>
      <c r="D51" s="142" t="s">
        <v>296</v>
      </c>
      <c r="E51" s="144"/>
      <c r="F51" s="144"/>
      <c r="G51" s="144"/>
      <c r="H51" s="145"/>
    </row>
    <row r="52" spans="2:8" ht="20" customHeight="1" thickBot="1" x14ac:dyDescent="0.4">
      <c r="C52" s="36" t="s">
        <v>111</v>
      </c>
      <c r="D52" s="139" t="s">
        <v>516</v>
      </c>
      <c r="E52" s="140"/>
      <c r="F52" s="140"/>
      <c r="G52" s="140"/>
      <c r="H52" s="141"/>
    </row>
    <row r="53" spans="2:8" ht="60" customHeight="1" thickBot="1" x14ac:dyDescent="0.4">
      <c r="C53" s="36" t="s">
        <v>110</v>
      </c>
      <c r="D53" s="139" t="s">
        <v>515</v>
      </c>
      <c r="E53" s="140"/>
      <c r="F53" s="140"/>
      <c r="G53" s="140"/>
      <c r="H53" s="141"/>
    </row>
    <row r="54" spans="2:8" ht="5.25" customHeight="1" x14ac:dyDescent="0.35">
      <c r="C54" s="35"/>
      <c r="H54" s="34"/>
    </row>
    <row r="55" spans="2:8" ht="25.4" customHeight="1" thickBot="1" x14ac:dyDescent="0.4">
      <c r="B55" s="33"/>
      <c r="C55" s="32" t="s">
        <v>108</v>
      </c>
      <c r="D55" s="30" t="s">
        <v>107</v>
      </c>
      <c r="E55" s="30" t="s">
        <v>106</v>
      </c>
      <c r="F55" s="31" t="s">
        <v>105</v>
      </c>
      <c r="G55" s="30" t="s">
        <v>96</v>
      </c>
      <c r="H55" s="29" t="s">
        <v>104</v>
      </c>
    </row>
    <row r="56" spans="2:8" ht="20" customHeight="1" thickBot="1" x14ac:dyDescent="0.4">
      <c r="C56" s="28">
        <v>11.6</v>
      </c>
      <c r="D56" s="27">
        <v>534</v>
      </c>
      <c r="E56" s="27">
        <v>1165.7</v>
      </c>
      <c r="F56" s="27">
        <v>1699.7</v>
      </c>
      <c r="G56" s="27">
        <v>-1786.6</v>
      </c>
      <c r="H56" s="26">
        <v>-86.899999999999864</v>
      </c>
    </row>
    <row r="57" spans="2:8" ht="12.5" customHeight="1" x14ac:dyDescent="0.35"/>
    <row r="58" spans="2:8" ht="12.5" customHeight="1" x14ac:dyDescent="0.35"/>
    <row r="59" spans="2:8" ht="8.25" customHeight="1" x14ac:dyDescent="0.35"/>
    <row r="60" spans="2:8" ht="18" customHeight="1" x14ac:dyDescent="0.4">
      <c r="C60" s="153" t="s">
        <v>148</v>
      </c>
      <c r="D60" s="153"/>
      <c r="E60" s="153"/>
      <c r="F60" s="153"/>
      <c r="G60" s="153"/>
      <c r="H60" s="153"/>
    </row>
    <row r="61" spans="2:8" ht="18.75" customHeight="1" thickBot="1" x14ac:dyDescent="0.4"/>
    <row r="62" spans="2:8" ht="20" customHeight="1" thickBot="1" x14ac:dyDescent="0.4">
      <c r="C62" s="99" t="s">
        <v>113</v>
      </c>
      <c r="D62" s="142" t="s">
        <v>147</v>
      </c>
      <c r="E62" s="143"/>
      <c r="F62" s="144"/>
      <c r="G62" s="144"/>
      <c r="H62" s="145"/>
    </row>
    <row r="63" spans="2:8" ht="20" customHeight="1" thickBot="1" x14ac:dyDescent="0.4">
      <c r="C63" s="100" t="s">
        <v>111</v>
      </c>
      <c r="D63" s="139" t="s">
        <v>139</v>
      </c>
      <c r="E63" s="140"/>
      <c r="F63" s="140"/>
      <c r="G63" s="140"/>
      <c r="H63" s="141"/>
    </row>
    <row r="64" spans="2:8" ht="20" customHeight="1" thickBot="1" x14ac:dyDescent="0.4">
      <c r="C64" s="100" t="s">
        <v>110</v>
      </c>
      <c r="D64" s="139" t="s">
        <v>203</v>
      </c>
      <c r="E64" s="140"/>
      <c r="F64" s="140"/>
      <c r="G64" s="140"/>
      <c r="H64" s="141"/>
    </row>
    <row r="65" spans="2:8" ht="12.5" customHeight="1" x14ac:dyDescent="0.35">
      <c r="C65" s="146"/>
      <c r="D65" s="147"/>
      <c r="E65" s="147"/>
      <c r="F65" s="148"/>
      <c r="G65" s="148"/>
      <c r="H65" s="149"/>
    </row>
    <row r="66" spans="2:8" ht="5.25" customHeight="1" x14ac:dyDescent="0.35">
      <c r="C66" s="35"/>
      <c r="H66" s="34"/>
    </row>
    <row r="67" spans="2:8" ht="25.4" customHeight="1" thickBot="1" x14ac:dyDescent="0.4">
      <c r="B67" s="33"/>
      <c r="C67" s="101" t="s">
        <v>108</v>
      </c>
      <c r="D67" s="102" t="s">
        <v>107</v>
      </c>
      <c r="E67" s="102" t="s">
        <v>106</v>
      </c>
      <c r="F67" s="103" t="s">
        <v>105</v>
      </c>
      <c r="G67" s="102" t="s">
        <v>96</v>
      </c>
      <c r="H67" s="104" t="s">
        <v>104</v>
      </c>
    </row>
    <row r="68" spans="2:8" ht="20" customHeight="1" thickBot="1" x14ac:dyDescent="0.4">
      <c r="C68" s="28">
        <v>0</v>
      </c>
      <c r="D68" s="39">
        <v>48</v>
      </c>
      <c r="E68" s="39">
        <v>0</v>
      </c>
      <c r="F68" s="39">
        <v>48</v>
      </c>
      <c r="G68" s="39">
        <v>0</v>
      </c>
      <c r="H68" s="38">
        <v>48</v>
      </c>
    </row>
    <row r="69" spans="2:8" ht="13" customHeight="1" thickBot="1" x14ac:dyDescent="0.4"/>
    <row r="70" spans="2:8" ht="20" customHeight="1" thickBot="1" x14ac:dyDescent="0.4">
      <c r="C70" s="99" t="s">
        <v>113</v>
      </c>
      <c r="D70" s="142" t="s">
        <v>146</v>
      </c>
      <c r="E70" s="143"/>
      <c r="F70" s="144"/>
      <c r="G70" s="144"/>
      <c r="H70" s="145"/>
    </row>
    <row r="71" spans="2:8" ht="20" customHeight="1" thickBot="1" x14ac:dyDescent="0.4">
      <c r="C71" s="100" t="s">
        <v>111</v>
      </c>
      <c r="D71" s="139" t="s">
        <v>136</v>
      </c>
      <c r="E71" s="140"/>
      <c r="F71" s="140"/>
      <c r="G71" s="140"/>
      <c r="H71" s="141"/>
    </row>
    <row r="72" spans="2:8" ht="20" customHeight="1" thickBot="1" x14ac:dyDescent="0.4">
      <c r="C72" s="100" t="s">
        <v>110</v>
      </c>
      <c r="D72" s="139" t="s">
        <v>514</v>
      </c>
      <c r="E72" s="140"/>
      <c r="F72" s="140"/>
      <c r="G72" s="140"/>
      <c r="H72" s="141"/>
    </row>
    <row r="73" spans="2:8" ht="12.5" customHeight="1" x14ac:dyDescent="0.35">
      <c r="C73" s="146"/>
      <c r="D73" s="147"/>
      <c r="E73" s="147"/>
      <c r="F73" s="148"/>
      <c r="G73" s="148"/>
      <c r="H73" s="149"/>
    </row>
    <row r="74" spans="2:8" ht="5.25" customHeight="1" x14ac:dyDescent="0.35">
      <c r="C74" s="35"/>
      <c r="H74" s="34"/>
    </row>
    <row r="75" spans="2:8" ht="25.4" customHeight="1" x14ac:dyDescent="0.35">
      <c r="B75" s="33"/>
      <c r="C75" s="101" t="s">
        <v>108</v>
      </c>
      <c r="D75" s="102" t="s">
        <v>107</v>
      </c>
      <c r="E75" s="102" t="s">
        <v>106</v>
      </c>
      <c r="F75" s="103" t="s">
        <v>105</v>
      </c>
      <c r="G75" s="102" t="s">
        <v>96</v>
      </c>
      <c r="H75" s="104" t="s">
        <v>104</v>
      </c>
    </row>
    <row r="76" spans="2:8" ht="20" customHeight="1" thickBot="1" x14ac:dyDescent="0.4">
      <c r="C76" s="40"/>
      <c r="D76" s="39">
        <v>73</v>
      </c>
      <c r="E76" s="39">
        <v>0</v>
      </c>
      <c r="F76" s="39">
        <v>73</v>
      </c>
      <c r="G76" s="39">
        <v>0</v>
      </c>
      <c r="H76" s="38">
        <v>73</v>
      </c>
    </row>
    <row r="77" spans="2:8" ht="13" customHeight="1" thickBot="1" x14ac:dyDescent="0.4"/>
    <row r="78" spans="2:8" ht="18.5" customHeight="1" thickBot="1" x14ac:dyDescent="0.45">
      <c r="C78" s="150" t="s">
        <v>134</v>
      </c>
      <c r="D78" s="151"/>
      <c r="E78" s="151"/>
      <c r="F78" s="151"/>
      <c r="G78" s="151"/>
      <c r="H78" s="152"/>
    </row>
    <row r="79" spans="2:8" ht="19.5" customHeight="1" thickBot="1" x14ac:dyDescent="0.4"/>
    <row r="80" spans="2:8" ht="20" customHeight="1" thickBot="1" x14ac:dyDescent="0.4">
      <c r="C80" s="106" t="s">
        <v>113</v>
      </c>
      <c r="D80" s="142" t="s">
        <v>133</v>
      </c>
      <c r="E80" s="143"/>
      <c r="F80" s="144"/>
      <c r="G80" s="144"/>
      <c r="H80" s="145"/>
    </row>
    <row r="81" spans="2:8" ht="20" customHeight="1" thickBot="1" x14ac:dyDescent="0.4">
      <c r="C81" s="107" t="s">
        <v>111</v>
      </c>
      <c r="D81" s="139" t="s">
        <v>513</v>
      </c>
      <c r="E81" s="140"/>
      <c r="F81" s="140"/>
      <c r="G81" s="140"/>
      <c r="H81" s="141"/>
    </row>
    <row r="82" spans="2:8" ht="20" customHeight="1" thickBot="1" x14ac:dyDescent="0.4">
      <c r="C82" s="107" t="s">
        <v>110</v>
      </c>
      <c r="D82" s="139" t="s">
        <v>512</v>
      </c>
      <c r="E82" s="140"/>
      <c r="F82" s="140"/>
      <c r="G82" s="140"/>
      <c r="H82" s="141"/>
    </row>
    <row r="83" spans="2:8" ht="5.25" customHeight="1" x14ac:dyDescent="0.35">
      <c r="C83" s="35"/>
      <c r="H83" s="34"/>
    </row>
    <row r="84" spans="2:8" ht="25.4" customHeight="1" thickBot="1" x14ac:dyDescent="0.4">
      <c r="B84" s="33"/>
      <c r="C84" s="108" t="s">
        <v>108</v>
      </c>
      <c r="D84" s="109" t="s">
        <v>107</v>
      </c>
      <c r="E84" s="109" t="s">
        <v>106</v>
      </c>
      <c r="F84" s="110" t="s">
        <v>105</v>
      </c>
      <c r="G84" s="109" t="s">
        <v>96</v>
      </c>
      <c r="H84" s="111" t="s">
        <v>104</v>
      </c>
    </row>
    <row r="85" spans="2:8" ht="20" customHeight="1" thickBot="1" x14ac:dyDescent="0.4">
      <c r="C85" s="28">
        <v>0</v>
      </c>
      <c r="D85" s="27">
        <v>0</v>
      </c>
      <c r="E85" s="27">
        <v>0</v>
      </c>
      <c r="F85" s="27">
        <v>0</v>
      </c>
      <c r="G85" s="27">
        <v>-100</v>
      </c>
      <c r="H85" s="26">
        <v>-100</v>
      </c>
    </row>
    <row r="86" spans="2:8" ht="12.5" customHeight="1" thickBot="1" x14ac:dyDescent="0.4"/>
    <row r="87" spans="2:8" ht="12.5" customHeight="1" thickBot="1" x14ac:dyDescent="0.4">
      <c r="C87" s="133" t="s">
        <v>113</v>
      </c>
      <c r="D87" s="161" t="s">
        <v>128</v>
      </c>
      <c r="E87" s="162"/>
      <c r="F87" s="163"/>
      <c r="G87" s="163"/>
      <c r="H87" s="164"/>
    </row>
    <row r="88" spans="2:8" ht="12.5" customHeight="1" thickBot="1" x14ac:dyDescent="0.4">
      <c r="C88" s="134" t="s">
        <v>111</v>
      </c>
      <c r="D88" s="169" t="s">
        <v>1123</v>
      </c>
      <c r="E88" s="170"/>
      <c r="F88" s="170"/>
      <c r="G88" s="170"/>
      <c r="H88" s="171"/>
    </row>
    <row r="89" spans="2:8" ht="15" thickBot="1" x14ac:dyDescent="0.4">
      <c r="C89" s="134" t="s">
        <v>110</v>
      </c>
      <c r="D89" s="169" t="s">
        <v>1124</v>
      </c>
      <c r="E89" s="170"/>
      <c r="F89" s="170"/>
      <c r="G89" s="170"/>
      <c r="H89" s="171"/>
    </row>
    <row r="90" spans="2:8" x14ac:dyDescent="0.35">
      <c r="C90" s="165"/>
      <c r="D90" s="166"/>
      <c r="E90" s="166"/>
      <c r="F90" s="167"/>
      <c r="G90" s="167"/>
      <c r="H90" s="168"/>
    </row>
    <row r="91" spans="2:8" x14ac:dyDescent="0.35">
      <c r="C91" s="127"/>
      <c r="D91" s="129"/>
      <c r="E91" s="129"/>
      <c r="F91" s="129"/>
      <c r="G91" s="129"/>
      <c r="H91" s="128"/>
    </row>
    <row r="92" spans="2:8" ht="27" thickBot="1" x14ac:dyDescent="0.4">
      <c r="C92" s="135" t="s">
        <v>108</v>
      </c>
      <c r="D92" s="136" t="s">
        <v>107</v>
      </c>
      <c r="E92" s="136" t="s">
        <v>106</v>
      </c>
      <c r="F92" s="137" t="s">
        <v>105</v>
      </c>
      <c r="G92" s="136" t="s">
        <v>96</v>
      </c>
      <c r="H92" s="138" t="s">
        <v>104</v>
      </c>
    </row>
    <row r="93" spans="2:8" ht="15" thickBot="1" x14ac:dyDescent="0.4">
      <c r="C93" s="132">
        <v>0</v>
      </c>
      <c r="D93" s="130">
        <v>0</v>
      </c>
      <c r="E93" s="130">
        <v>-100</v>
      </c>
      <c r="F93" s="130">
        <v>-100</v>
      </c>
      <c r="G93" s="130">
        <v>0</v>
      </c>
      <c r="H93" s="131">
        <v>-100</v>
      </c>
    </row>
  </sheetData>
  <mergeCells count="42">
    <mergeCell ref="D82:H82"/>
    <mergeCell ref="D72:H72"/>
    <mergeCell ref="C73:E73"/>
    <mergeCell ref="F73:H73"/>
    <mergeCell ref="C78:H78"/>
    <mergeCell ref="D80:H80"/>
    <mergeCell ref="D81:H81"/>
    <mergeCell ref="D87:H87"/>
    <mergeCell ref="C90:E90"/>
    <mergeCell ref="F90:H90"/>
    <mergeCell ref="D88:H88"/>
    <mergeCell ref="D89:H89"/>
    <mergeCell ref="D39:H39"/>
    <mergeCell ref="D44:H44"/>
    <mergeCell ref="D71:H71"/>
    <mergeCell ref="D46:H46"/>
    <mergeCell ref="D51:H51"/>
    <mergeCell ref="D52:H52"/>
    <mergeCell ref="D53:H53"/>
    <mergeCell ref="C60:H60"/>
    <mergeCell ref="D62:H62"/>
    <mergeCell ref="D63:H63"/>
    <mergeCell ref="D45:H45"/>
    <mergeCell ref="D64:H64"/>
    <mergeCell ref="C65:E65"/>
    <mergeCell ref="F65:H65"/>
    <mergeCell ref="D70:H70"/>
    <mergeCell ref="D31:H31"/>
    <mergeCell ref="D32:H32"/>
    <mergeCell ref="D37:H37"/>
    <mergeCell ref="D38:H38"/>
    <mergeCell ref="D17:H17"/>
    <mergeCell ref="D18:H18"/>
    <mergeCell ref="D23:H23"/>
    <mergeCell ref="D24:H24"/>
    <mergeCell ref="D25:H25"/>
    <mergeCell ref="D30:H30"/>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6872D-CE15-4C02-8D5B-F3F8D7B3FA16}">
  <sheetPr codeName="Sheet33">
    <pageSetUpPr fitToPage="1"/>
  </sheetPr>
  <dimension ref="B2:H43"/>
  <sheetViews>
    <sheetView showGridLines="0" showRowColHeaders="0" zoomScale="80" zoomScaleNormal="80" workbookViewId="0">
      <pane ySplit="5" topLeftCell="A18" activePane="bottomLeft" state="frozen"/>
      <selection activeCell="D9" sqref="D9:F9"/>
      <selection pane="bottomLeft" activeCell="O25" sqref="O25"/>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84" t="s">
        <v>534</v>
      </c>
      <c r="E4" s="84"/>
      <c r="F4" s="58"/>
    </row>
    <row r="5" spans="3:8" ht="12.5" customHeight="1" x14ac:dyDescent="0.35"/>
    <row r="6" spans="3:8" ht="144.75" customHeight="1" x14ac:dyDescent="0.35">
      <c r="C6" s="57" t="s">
        <v>167</v>
      </c>
      <c r="D6" s="155" t="s">
        <v>533</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2504.4</v>
      </c>
      <c r="E9" s="10">
        <v>-2633.6</v>
      </c>
      <c r="F9" s="50">
        <v>-129.19999999999982</v>
      </c>
      <c r="H9" s="49">
        <v>19.510000000000002</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532</v>
      </c>
      <c r="E17" s="140"/>
      <c r="F17" s="140"/>
      <c r="G17" s="140"/>
      <c r="H17" s="141"/>
    </row>
    <row r="18" spans="2:8" ht="60" customHeight="1" thickBot="1" x14ac:dyDescent="0.4">
      <c r="C18" s="36" t="s">
        <v>110</v>
      </c>
      <c r="D18" s="139" t="s">
        <v>531</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19.510000000000002</v>
      </c>
      <c r="D21" s="27">
        <v>1050.2</v>
      </c>
      <c r="E21" s="27">
        <v>1184.2</v>
      </c>
      <c r="F21" s="27">
        <v>2234.4</v>
      </c>
      <c r="G21" s="27">
        <v>-2125.1999999999998</v>
      </c>
      <c r="H21" s="26">
        <v>109.20000000000027</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530</v>
      </c>
      <c r="E24" s="140"/>
      <c r="F24" s="140"/>
      <c r="G24" s="140"/>
      <c r="H24" s="141"/>
    </row>
    <row r="25" spans="2:8" ht="80" customHeight="1" thickBot="1" x14ac:dyDescent="0.4">
      <c r="C25" s="36" t="s">
        <v>110</v>
      </c>
      <c r="D25" s="139" t="s">
        <v>529</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0</v>
      </c>
      <c r="D28" s="27"/>
      <c r="E28" s="27">
        <v>270</v>
      </c>
      <c r="F28" s="27">
        <v>270</v>
      </c>
      <c r="G28" s="27">
        <v>-508.4</v>
      </c>
      <c r="H28" s="26">
        <v>-238.39999999999998</v>
      </c>
    </row>
    <row r="29" spans="2:8" ht="12.5" customHeight="1" x14ac:dyDescent="0.35"/>
    <row r="30" spans="2:8" ht="12.5" customHeight="1" x14ac:dyDescent="0.35"/>
    <row r="31" spans="2:8" ht="8.25" customHeight="1" x14ac:dyDescent="0.35"/>
    <row r="32" spans="2:8" ht="18" customHeight="1" x14ac:dyDescent="0.4">
      <c r="C32" s="153" t="s">
        <v>148</v>
      </c>
      <c r="D32" s="153"/>
      <c r="E32" s="153"/>
      <c r="F32" s="153"/>
      <c r="G32" s="153"/>
      <c r="H32" s="153"/>
    </row>
    <row r="33" spans="2:8" ht="18.75" customHeight="1" thickBot="1" x14ac:dyDescent="0.4"/>
    <row r="34" spans="2:8" ht="20" customHeight="1" thickBot="1" x14ac:dyDescent="0.4">
      <c r="C34" s="99" t="s">
        <v>113</v>
      </c>
      <c r="D34" s="142" t="s">
        <v>147</v>
      </c>
      <c r="E34" s="143"/>
      <c r="F34" s="144"/>
      <c r="G34" s="144"/>
      <c r="H34" s="145"/>
    </row>
    <row r="35" spans="2:8" ht="20" customHeight="1" thickBot="1" x14ac:dyDescent="0.4">
      <c r="C35" s="100" t="s">
        <v>111</v>
      </c>
      <c r="D35" s="139" t="s">
        <v>139</v>
      </c>
      <c r="E35" s="140"/>
      <c r="F35" s="140"/>
      <c r="G35" s="140"/>
      <c r="H35" s="141"/>
    </row>
    <row r="36" spans="2:8" ht="20" customHeight="1" thickBot="1" x14ac:dyDescent="0.4">
      <c r="C36" s="100" t="s">
        <v>110</v>
      </c>
      <c r="D36" s="139" t="s">
        <v>203</v>
      </c>
      <c r="E36" s="140"/>
      <c r="F36" s="140"/>
      <c r="G36" s="140"/>
      <c r="H36" s="141"/>
    </row>
    <row r="37" spans="2:8" ht="12.5" customHeight="1" x14ac:dyDescent="0.35">
      <c r="C37" s="146"/>
      <c r="D37" s="147"/>
      <c r="E37" s="147"/>
      <c r="F37" s="148"/>
      <c r="G37" s="148"/>
      <c r="H37" s="149"/>
    </row>
    <row r="38" spans="2:8" ht="5.25" customHeight="1" x14ac:dyDescent="0.35">
      <c r="C38" s="35"/>
      <c r="H38" s="34"/>
    </row>
    <row r="39" spans="2:8" ht="25.4" customHeight="1" thickBot="1" x14ac:dyDescent="0.4">
      <c r="B39" s="33"/>
      <c r="C39" s="101" t="s">
        <v>108</v>
      </c>
      <c r="D39" s="102" t="s">
        <v>107</v>
      </c>
      <c r="E39" s="102" t="s">
        <v>106</v>
      </c>
      <c r="F39" s="103" t="s">
        <v>105</v>
      </c>
      <c r="G39" s="102" t="s">
        <v>96</v>
      </c>
      <c r="H39" s="104" t="s">
        <v>104</v>
      </c>
    </row>
    <row r="40" spans="2:8" ht="20" customHeight="1" thickBot="1" x14ac:dyDescent="0.4">
      <c r="C40" s="28">
        <v>0</v>
      </c>
      <c r="D40" s="39">
        <v>23</v>
      </c>
      <c r="E40" s="39">
        <v>0</v>
      </c>
      <c r="F40" s="39">
        <v>23</v>
      </c>
      <c r="G40" s="39">
        <v>0</v>
      </c>
      <c r="H40" s="38">
        <v>23</v>
      </c>
    </row>
    <row r="41" spans="2:8" ht="12.5" customHeight="1" x14ac:dyDescent="0.35"/>
    <row r="42" spans="2:8" ht="12.5" customHeight="1" x14ac:dyDescent="0.35"/>
    <row r="43" spans="2:8" ht="12.5" customHeight="1" x14ac:dyDescent="0.35"/>
  </sheetData>
  <mergeCells count="16">
    <mergeCell ref="F37:H37"/>
    <mergeCell ref="D18:H18"/>
    <mergeCell ref="D23:H23"/>
    <mergeCell ref="D24:H24"/>
    <mergeCell ref="D25:H25"/>
    <mergeCell ref="C32:H32"/>
    <mergeCell ref="D34:H34"/>
    <mergeCell ref="D35:H35"/>
    <mergeCell ref="D36:H36"/>
    <mergeCell ref="C37:E37"/>
    <mergeCell ref="D17:H1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2B80C-245A-40C5-BE88-E17CBD7D05C8}">
  <sheetPr codeName="Sheet34">
    <pageSetUpPr fitToPage="1"/>
  </sheetPr>
  <dimension ref="B2:H43"/>
  <sheetViews>
    <sheetView showGridLines="0" showRowColHeaders="0" zoomScale="80" zoomScaleNormal="80" workbookViewId="0">
      <pane ySplit="5" topLeftCell="A6" activePane="bottomLeft" state="frozen"/>
      <selection activeCell="D9" sqref="D9:F9"/>
      <selection pane="bottomLeft" activeCell="N28" sqref="N28"/>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59" t="s">
        <v>538</v>
      </c>
      <c r="E4" s="59"/>
      <c r="F4" s="58"/>
    </row>
    <row r="5" spans="3:8" ht="12.5" customHeight="1" x14ac:dyDescent="0.35"/>
    <row r="6" spans="3:8" ht="144.75" customHeight="1" x14ac:dyDescent="0.35">
      <c r="C6" s="57" t="s">
        <v>167</v>
      </c>
      <c r="D6" s="155" t="s">
        <v>537</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4338.2999999999993</v>
      </c>
      <c r="E9" s="10">
        <v>-932.3</v>
      </c>
      <c r="F9" s="50">
        <v>3405.9999999999991</v>
      </c>
      <c r="H9" s="49">
        <v>160.18</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57</v>
      </c>
      <c r="E17" s="140"/>
      <c r="F17" s="140"/>
      <c r="G17" s="140"/>
      <c r="H17" s="141"/>
    </row>
    <row r="18" spans="2:8" ht="40" customHeight="1" thickBot="1" x14ac:dyDescent="0.4">
      <c r="C18" s="36" t="s">
        <v>110</v>
      </c>
      <c r="D18" s="139" t="s">
        <v>536</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160.18</v>
      </c>
      <c r="D21" s="27">
        <v>4321.3999999999996</v>
      </c>
      <c r="E21" s="27">
        <v>16.899999999999999</v>
      </c>
      <c r="F21" s="27">
        <v>4338.2999999999993</v>
      </c>
      <c r="G21" s="27">
        <v>-932.3</v>
      </c>
      <c r="H21" s="26">
        <v>3405.9999999999991</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244</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2:8" ht="20" customHeight="1" thickBot="1" x14ac:dyDescent="0.4">
      <c r="C33" s="28">
        <v>0</v>
      </c>
      <c r="D33" s="39">
        <v>139</v>
      </c>
      <c r="E33" s="39">
        <v>0</v>
      </c>
      <c r="F33" s="39">
        <v>139</v>
      </c>
      <c r="G33" s="39">
        <v>0</v>
      </c>
      <c r="H33" s="38">
        <v>139</v>
      </c>
    </row>
    <row r="34" spans="2:8" ht="13" customHeight="1" thickBot="1" x14ac:dyDescent="0.4"/>
    <row r="35" spans="2:8" ht="20" customHeight="1" thickBot="1" x14ac:dyDescent="0.4">
      <c r="C35" s="99" t="s">
        <v>113</v>
      </c>
      <c r="D35" s="142" t="s">
        <v>146</v>
      </c>
      <c r="E35" s="143"/>
      <c r="F35" s="144"/>
      <c r="G35" s="144"/>
      <c r="H35" s="145"/>
    </row>
    <row r="36" spans="2:8" ht="20" customHeight="1" thickBot="1" x14ac:dyDescent="0.4">
      <c r="C36" s="100" t="s">
        <v>111</v>
      </c>
      <c r="D36" s="139" t="s">
        <v>136</v>
      </c>
      <c r="E36" s="140"/>
      <c r="F36" s="140"/>
      <c r="G36" s="140"/>
      <c r="H36" s="141"/>
    </row>
    <row r="37" spans="2:8" ht="20" customHeight="1" thickBot="1" x14ac:dyDescent="0.4">
      <c r="C37" s="100" t="s">
        <v>110</v>
      </c>
      <c r="D37" s="139" t="s">
        <v>535</v>
      </c>
      <c r="E37" s="140"/>
      <c r="F37" s="140"/>
      <c r="G37" s="140"/>
      <c r="H37" s="141"/>
    </row>
    <row r="38" spans="2:8" ht="12.5" customHeight="1" x14ac:dyDescent="0.35">
      <c r="C38" s="146"/>
      <c r="D38" s="147"/>
      <c r="E38" s="147"/>
      <c r="F38" s="148"/>
      <c r="G38" s="148"/>
      <c r="H38" s="149"/>
    </row>
    <row r="39" spans="2:8" ht="5.25" customHeight="1" x14ac:dyDescent="0.35">
      <c r="C39" s="35"/>
      <c r="H39" s="34"/>
    </row>
    <row r="40" spans="2:8" ht="25.4" customHeight="1" x14ac:dyDescent="0.35">
      <c r="B40" s="33"/>
      <c r="C40" s="101" t="s">
        <v>108</v>
      </c>
      <c r="D40" s="102" t="s">
        <v>107</v>
      </c>
      <c r="E40" s="102" t="s">
        <v>106</v>
      </c>
      <c r="F40" s="103" t="s">
        <v>105</v>
      </c>
      <c r="G40" s="102" t="s">
        <v>96</v>
      </c>
      <c r="H40" s="104" t="s">
        <v>104</v>
      </c>
    </row>
    <row r="41" spans="2:8" ht="20" customHeight="1" thickBot="1" x14ac:dyDescent="0.4">
      <c r="C41" s="40"/>
      <c r="D41" s="39">
        <v>400</v>
      </c>
      <c r="E41" s="39">
        <v>0</v>
      </c>
      <c r="F41" s="39">
        <v>400</v>
      </c>
      <c r="G41" s="39">
        <v>0</v>
      </c>
      <c r="H41" s="38">
        <v>400</v>
      </c>
    </row>
    <row r="42" spans="2:8" ht="12.5" customHeight="1" x14ac:dyDescent="0.35"/>
    <row r="43" spans="2:8" ht="12.5" customHeight="1" x14ac:dyDescent="0.35"/>
  </sheetData>
  <mergeCells count="18">
    <mergeCell ref="D37:H37"/>
    <mergeCell ref="C38:E38"/>
    <mergeCell ref="F38:H38"/>
    <mergeCell ref="C30:E30"/>
    <mergeCell ref="F30:H30"/>
    <mergeCell ref="D27:H27"/>
    <mergeCell ref="D28:H28"/>
    <mergeCell ref="D29:H29"/>
    <mergeCell ref="D35:H35"/>
    <mergeCell ref="D36:H36"/>
    <mergeCell ref="D17:H17"/>
    <mergeCell ref="D18:H18"/>
    <mergeCell ref="C25:H25"/>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EE68E-4364-4BAA-B321-2726CD9CDB5A}">
  <sheetPr codeName="Sheet35">
    <pageSetUpPr fitToPage="1"/>
  </sheetPr>
  <dimension ref="B2:H53"/>
  <sheetViews>
    <sheetView showGridLines="0" showRowColHeaders="0" zoomScale="80" zoomScaleNormal="80" workbookViewId="0">
      <pane ySplit="5" topLeftCell="A6" activePane="bottomLeft" state="frozen"/>
      <selection activeCell="D9" sqref="D9:F9"/>
      <selection pane="bottomLeft" activeCell="N35" sqref="N35"/>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59" t="s">
        <v>545</v>
      </c>
      <c r="E4" s="59"/>
      <c r="F4" s="58"/>
    </row>
    <row r="5" spans="3:8" ht="12.5" customHeight="1" x14ac:dyDescent="0.35"/>
    <row r="6" spans="3:8" ht="144.75" customHeight="1" x14ac:dyDescent="0.35">
      <c r="C6" s="57" t="s">
        <v>167</v>
      </c>
      <c r="D6" s="155" t="s">
        <v>544</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926</v>
      </c>
      <c r="E9" s="10">
        <v>-1350</v>
      </c>
      <c r="F9" s="50">
        <v>-424</v>
      </c>
      <c r="H9" s="49">
        <v>6</v>
      </c>
    </row>
    <row r="10" spans="3:8" ht="7.5" customHeight="1" x14ac:dyDescent="0.35">
      <c r="C10" s="48"/>
      <c r="F10" s="47"/>
      <c r="H10" s="46"/>
    </row>
    <row r="11" spans="3:8" ht="12.75" customHeight="1" thickBot="1" x14ac:dyDescent="0.4">
      <c r="C11" s="45" t="s">
        <v>163</v>
      </c>
      <c r="D11" s="44"/>
      <c r="E11" s="42"/>
      <c r="F11" s="43">
        <v>-67</v>
      </c>
      <c r="G11" s="42"/>
      <c r="H11" s="41">
        <v>1</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543</v>
      </c>
      <c r="E17" s="140"/>
      <c r="F17" s="140"/>
      <c r="G17" s="140"/>
      <c r="H17" s="141"/>
    </row>
    <row r="18" spans="2:8" ht="60" customHeight="1" thickBot="1" x14ac:dyDescent="0.4">
      <c r="C18" s="36" t="s">
        <v>110</v>
      </c>
      <c r="D18" s="139" t="s">
        <v>542</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6</v>
      </c>
      <c r="D21" s="27">
        <v>736.4</v>
      </c>
      <c r="E21" s="27">
        <v>189.6</v>
      </c>
      <c r="F21" s="27">
        <v>926</v>
      </c>
      <c r="G21" s="27">
        <v>-1350</v>
      </c>
      <c r="H21" s="26">
        <v>-424</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244</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2:8" ht="20" customHeight="1" thickBot="1" x14ac:dyDescent="0.4">
      <c r="C33" s="28">
        <v>0</v>
      </c>
      <c r="D33" s="39">
        <v>29</v>
      </c>
      <c r="E33" s="39">
        <v>0</v>
      </c>
      <c r="F33" s="39">
        <v>29</v>
      </c>
      <c r="G33" s="39">
        <v>0</v>
      </c>
      <c r="H33" s="38">
        <v>29</v>
      </c>
    </row>
    <row r="34" spans="2:8" ht="13" customHeight="1" thickBot="1" x14ac:dyDescent="0.4"/>
    <row r="35" spans="2:8" ht="20" customHeight="1" thickBot="1" x14ac:dyDescent="0.4">
      <c r="C35" s="99" t="s">
        <v>113</v>
      </c>
      <c r="D35" s="142" t="s">
        <v>146</v>
      </c>
      <c r="E35" s="143"/>
      <c r="F35" s="144"/>
      <c r="G35" s="144"/>
      <c r="H35" s="145"/>
    </row>
    <row r="36" spans="2:8" ht="20" customHeight="1" thickBot="1" x14ac:dyDescent="0.4">
      <c r="C36" s="100" t="s">
        <v>111</v>
      </c>
      <c r="D36" s="139" t="s">
        <v>136</v>
      </c>
      <c r="E36" s="140"/>
      <c r="F36" s="140"/>
      <c r="G36" s="140"/>
      <c r="H36" s="141"/>
    </row>
    <row r="37" spans="2:8" ht="20" customHeight="1" thickBot="1" x14ac:dyDescent="0.4">
      <c r="C37" s="100" t="s">
        <v>110</v>
      </c>
      <c r="D37" s="139" t="s">
        <v>541</v>
      </c>
      <c r="E37" s="140"/>
      <c r="F37" s="140"/>
      <c r="G37" s="140"/>
      <c r="H37" s="141"/>
    </row>
    <row r="38" spans="2:8" ht="12.5" customHeight="1" x14ac:dyDescent="0.35">
      <c r="C38" s="146"/>
      <c r="D38" s="147"/>
      <c r="E38" s="147"/>
      <c r="F38" s="148"/>
      <c r="G38" s="148"/>
      <c r="H38" s="149"/>
    </row>
    <row r="39" spans="2:8" ht="5.25" customHeight="1" x14ac:dyDescent="0.35">
      <c r="C39" s="35"/>
      <c r="H39" s="34"/>
    </row>
    <row r="40" spans="2:8" ht="25.4" customHeight="1" x14ac:dyDescent="0.35">
      <c r="B40" s="33"/>
      <c r="C40" s="101" t="s">
        <v>108</v>
      </c>
      <c r="D40" s="102" t="s">
        <v>107</v>
      </c>
      <c r="E40" s="102" t="s">
        <v>106</v>
      </c>
      <c r="F40" s="103" t="s">
        <v>105</v>
      </c>
      <c r="G40" s="102" t="s">
        <v>96</v>
      </c>
      <c r="H40" s="104" t="s">
        <v>104</v>
      </c>
    </row>
    <row r="41" spans="2:8" ht="20" customHeight="1" thickBot="1" x14ac:dyDescent="0.4">
      <c r="C41" s="40"/>
      <c r="D41" s="39">
        <v>66</v>
      </c>
      <c r="E41" s="39">
        <v>0</v>
      </c>
      <c r="F41" s="39">
        <v>66</v>
      </c>
      <c r="G41" s="39">
        <v>0</v>
      </c>
      <c r="H41" s="38">
        <v>66</v>
      </c>
    </row>
    <row r="42" spans="2:8" ht="13" customHeight="1" thickBot="1" x14ac:dyDescent="0.4"/>
    <row r="43" spans="2:8" ht="18.5" customHeight="1" thickBot="1" x14ac:dyDescent="0.45">
      <c r="C43" s="150" t="s">
        <v>134</v>
      </c>
      <c r="D43" s="151"/>
      <c r="E43" s="151"/>
      <c r="F43" s="151"/>
      <c r="G43" s="151"/>
      <c r="H43" s="152"/>
    </row>
    <row r="44" spans="2:8" ht="19.5" customHeight="1" thickBot="1" x14ac:dyDescent="0.4"/>
    <row r="45" spans="2:8" ht="20" customHeight="1" thickBot="1" x14ac:dyDescent="0.4">
      <c r="C45" s="106" t="s">
        <v>113</v>
      </c>
      <c r="D45" s="142" t="s">
        <v>133</v>
      </c>
      <c r="E45" s="143"/>
      <c r="F45" s="144"/>
      <c r="G45" s="144"/>
      <c r="H45" s="145"/>
    </row>
    <row r="46" spans="2:8" ht="20" customHeight="1" thickBot="1" x14ac:dyDescent="0.4">
      <c r="C46" s="107" t="s">
        <v>111</v>
      </c>
      <c r="D46" s="139" t="s">
        <v>540</v>
      </c>
      <c r="E46" s="140"/>
      <c r="F46" s="140"/>
      <c r="G46" s="140"/>
      <c r="H46" s="141"/>
    </row>
    <row r="47" spans="2:8" ht="32.75" customHeight="1" thickBot="1" x14ac:dyDescent="0.4">
      <c r="C47" s="107" t="s">
        <v>110</v>
      </c>
      <c r="D47" s="139" t="s">
        <v>539</v>
      </c>
      <c r="E47" s="140"/>
      <c r="F47" s="140"/>
      <c r="G47" s="140"/>
      <c r="H47" s="141"/>
    </row>
    <row r="48" spans="2:8" ht="5.25" customHeight="1" x14ac:dyDescent="0.35">
      <c r="C48" s="35"/>
      <c r="H48" s="34"/>
    </row>
    <row r="49" spans="2:8" ht="25.4" customHeight="1" thickBot="1" x14ac:dyDescent="0.4">
      <c r="B49" s="33"/>
      <c r="C49" s="108" t="s">
        <v>108</v>
      </c>
      <c r="D49" s="109" t="s">
        <v>107</v>
      </c>
      <c r="E49" s="109" t="s">
        <v>106</v>
      </c>
      <c r="F49" s="110" t="s">
        <v>105</v>
      </c>
      <c r="G49" s="109" t="s">
        <v>96</v>
      </c>
      <c r="H49" s="111" t="s">
        <v>104</v>
      </c>
    </row>
    <row r="50" spans="2:8" ht="20" customHeight="1" thickBot="1" x14ac:dyDescent="0.4">
      <c r="C50" s="28">
        <v>1</v>
      </c>
      <c r="D50" s="27">
        <v>-67</v>
      </c>
      <c r="E50" s="27">
        <v>0</v>
      </c>
      <c r="F50" s="27">
        <v>-67</v>
      </c>
      <c r="G50" s="27">
        <v>0</v>
      </c>
      <c r="H50" s="26">
        <v>-67</v>
      </c>
    </row>
    <row r="51" spans="2:8" ht="12.5" customHeight="1" x14ac:dyDescent="0.35"/>
    <row r="52" spans="2:8" ht="12.5" customHeight="1" x14ac:dyDescent="0.35"/>
    <row r="53" spans="2:8" ht="12.5" customHeight="1" x14ac:dyDescent="0.35"/>
  </sheetData>
  <mergeCells count="22">
    <mergeCell ref="D47:H47"/>
    <mergeCell ref="C43:H43"/>
    <mergeCell ref="D37:H37"/>
    <mergeCell ref="C38:E38"/>
    <mergeCell ref="F38:H38"/>
    <mergeCell ref="D45:H45"/>
    <mergeCell ref="D46:H46"/>
    <mergeCell ref="C30:E30"/>
    <mergeCell ref="F30:H30"/>
    <mergeCell ref="D35:H35"/>
    <mergeCell ref="D36:H36"/>
    <mergeCell ref="D17:H17"/>
    <mergeCell ref="D18:H18"/>
    <mergeCell ref="C25:H25"/>
    <mergeCell ref="D27:H27"/>
    <mergeCell ref="D28:H28"/>
    <mergeCell ref="D29:H29"/>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FA1D3-2132-4DC3-8988-75C6FF00F015}">
  <sheetPr codeName="Sheet37">
    <pageSetUpPr fitToPage="1"/>
  </sheetPr>
  <dimension ref="B2:H52"/>
  <sheetViews>
    <sheetView showGridLines="0" showRowColHeaders="0" zoomScale="80" zoomScaleNormal="80" workbookViewId="0">
      <pane ySplit="5" topLeftCell="A20" activePane="bottomLeft" state="frozen"/>
      <selection activeCell="D9" sqref="D9:F9"/>
      <selection pane="bottomLeft" activeCell="H49" sqref="H49"/>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59" t="s">
        <v>561</v>
      </c>
      <c r="E4" s="59"/>
      <c r="F4" s="58"/>
    </row>
    <row r="5" spans="3:8" ht="12.5" customHeight="1" x14ac:dyDescent="0.35"/>
    <row r="6" spans="3:8" ht="144.75" customHeight="1" x14ac:dyDescent="0.35">
      <c r="C6" s="57" t="s">
        <v>167</v>
      </c>
      <c r="D6" s="155" t="s">
        <v>560</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4424.2</v>
      </c>
      <c r="E9" s="10">
        <v>-36</v>
      </c>
      <c r="F9" s="50">
        <v>4388.2</v>
      </c>
      <c r="H9" s="49">
        <v>42.06</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559</v>
      </c>
      <c r="E17" s="140"/>
      <c r="F17" s="140"/>
      <c r="G17" s="140"/>
      <c r="H17" s="141"/>
    </row>
    <row r="18" spans="2:8" ht="40" customHeight="1" thickBot="1" x14ac:dyDescent="0.4">
      <c r="C18" s="36" t="s">
        <v>110</v>
      </c>
      <c r="D18" s="139" t="s">
        <v>558</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42.06</v>
      </c>
      <c r="D21" s="27">
        <v>3000</v>
      </c>
      <c r="E21" s="27">
        <v>1424.2</v>
      </c>
      <c r="F21" s="27">
        <v>4424.2</v>
      </c>
      <c r="G21" s="27">
        <v>-36</v>
      </c>
      <c r="H21" s="26">
        <v>4388.2</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244</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2:8" ht="20" customHeight="1" thickBot="1" x14ac:dyDescent="0.4">
      <c r="C33" s="28">
        <v>0</v>
      </c>
      <c r="D33" s="39">
        <v>116</v>
      </c>
      <c r="E33" s="39">
        <v>0</v>
      </c>
      <c r="F33" s="39">
        <v>116</v>
      </c>
      <c r="G33" s="39">
        <v>0</v>
      </c>
      <c r="H33" s="38">
        <v>116</v>
      </c>
    </row>
    <row r="34" spans="2:8" ht="13" customHeight="1" thickBot="1" x14ac:dyDescent="0.4"/>
    <row r="35" spans="2:8" ht="20" customHeight="1" thickBot="1" x14ac:dyDescent="0.4">
      <c r="C35" s="99" t="s">
        <v>113</v>
      </c>
      <c r="D35" s="142" t="s">
        <v>146</v>
      </c>
      <c r="E35" s="143"/>
      <c r="F35" s="144"/>
      <c r="G35" s="144"/>
      <c r="H35" s="145"/>
    </row>
    <row r="36" spans="2:8" ht="20" customHeight="1" thickBot="1" x14ac:dyDescent="0.4">
      <c r="C36" s="100" t="s">
        <v>111</v>
      </c>
      <c r="D36" s="139" t="s">
        <v>136</v>
      </c>
      <c r="E36" s="140"/>
      <c r="F36" s="140"/>
      <c r="G36" s="140"/>
      <c r="H36" s="141"/>
    </row>
    <row r="37" spans="2:8" ht="20" customHeight="1" thickBot="1" x14ac:dyDescent="0.4">
      <c r="C37" s="100" t="s">
        <v>110</v>
      </c>
      <c r="D37" s="139" t="s">
        <v>557</v>
      </c>
      <c r="E37" s="140"/>
      <c r="F37" s="140"/>
      <c r="G37" s="140"/>
      <c r="H37" s="141"/>
    </row>
    <row r="38" spans="2:8" ht="12.5" customHeight="1" x14ac:dyDescent="0.35">
      <c r="C38" s="146"/>
      <c r="D38" s="147"/>
      <c r="E38" s="147"/>
      <c r="F38" s="148"/>
      <c r="G38" s="148"/>
      <c r="H38" s="149"/>
    </row>
    <row r="39" spans="2:8" ht="5.25" customHeight="1" x14ac:dyDescent="0.35">
      <c r="C39" s="35"/>
      <c r="H39" s="34"/>
    </row>
    <row r="40" spans="2:8" ht="25.4" customHeight="1" x14ac:dyDescent="0.35">
      <c r="B40" s="33"/>
      <c r="C40" s="101" t="s">
        <v>108</v>
      </c>
      <c r="D40" s="102" t="s">
        <v>107</v>
      </c>
      <c r="E40" s="102" t="s">
        <v>106</v>
      </c>
      <c r="F40" s="103" t="s">
        <v>105</v>
      </c>
      <c r="G40" s="102" t="s">
        <v>96</v>
      </c>
      <c r="H40" s="104" t="s">
        <v>104</v>
      </c>
    </row>
    <row r="41" spans="2:8" ht="20" customHeight="1" thickBot="1" x14ac:dyDescent="0.4">
      <c r="C41" s="40"/>
      <c r="D41" s="39">
        <v>0</v>
      </c>
      <c r="E41" s="39">
        <v>65</v>
      </c>
      <c r="F41" s="39">
        <v>65</v>
      </c>
      <c r="G41" s="39">
        <v>0</v>
      </c>
      <c r="H41" s="38">
        <v>65</v>
      </c>
    </row>
    <row r="42" spans="2:8" ht="13" customHeight="1" thickBot="1" x14ac:dyDescent="0.4"/>
    <row r="43" spans="2:8" ht="20" customHeight="1" thickBot="1" x14ac:dyDescent="0.4">
      <c r="C43" s="99" t="s">
        <v>113</v>
      </c>
      <c r="D43" s="142" t="s">
        <v>144</v>
      </c>
      <c r="E43" s="143"/>
      <c r="F43" s="144"/>
      <c r="G43" s="144"/>
      <c r="H43" s="145"/>
    </row>
    <row r="44" spans="2:8" ht="20" customHeight="1" thickBot="1" x14ac:dyDescent="0.4">
      <c r="C44" s="100" t="s">
        <v>111</v>
      </c>
      <c r="D44" s="139" t="s">
        <v>136</v>
      </c>
      <c r="E44" s="140"/>
      <c r="F44" s="140"/>
      <c r="G44" s="140"/>
      <c r="H44" s="141"/>
    </row>
    <row r="45" spans="2:8" ht="20" customHeight="1" thickBot="1" x14ac:dyDescent="0.4">
      <c r="C45" s="100" t="s">
        <v>110</v>
      </c>
      <c r="D45" s="139" t="s">
        <v>556</v>
      </c>
      <c r="E45" s="140"/>
      <c r="F45" s="140"/>
      <c r="G45" s="140"/>
      <c r="H45" s="141"/>
    </row>
    <row r="46" spans="2:8" ht="12.5" customHeight="1" x14ac:dyDescent="0.35">
      <c r="C46" s="146"/>
      <c r="D46" s="147"/>
      <c r="E46" s="147"/>
      <c r="F46" s="148"/>
      <c r="G46" s="148"/>
      <c r="H46" s="149"/>
    </row>
    <row r="47" spans="2:8" ht="5.25" customHeight="1" x14ac:dyDescent="0.35">
      <c r="C47" s="35"/>
      <c r="H47" s="34"/>
    </row>
    <row r="48" spans="2:8" ht="25.4" customHeight="1" thickBot="1" x14ac:dyDescent="0.4">
      <c r="B48" s="33"/>
      <c r="C48" s="101" t="s">
        <v>108</v>
      </c>
      <c r="D48" s="102" t="s">
        <v>107</v>
      </c>
      <c r="E48" s="102" t="s">
        <v>106</v>
      </c>
      <c r="F48" s="103" t="s">
        <v>105</v>
      </c>
      <c r="G48" s="102" t="s">
        <v>96</v>
      </c>
      <c r="H48" s="104" t="s">
        <v>104</v>
      </c>
    </row>
    <row r="49" spans="3:8" ht="20" customHeight="1" thickBot="1" x14ac:dyDescent="0.4">
      <c r="C49" s="28"/>
      <c r="D49" s="39">
        <v>0</v>
      </c>
      <c r="E49" s="39">
        <v>287</v>
      </c>
      <c r="F49" s="39">
        <v>287</v>
      </c>
      <c r="G49" s="39">
        <v>0</v>
      </c>
      <c r="H49" s="38">
        <v>287</v>
      </c>
    </row>
    <row r="50" spans="3:8" ht="12.5" customHeight="1" x14ac:dyDescent="0.35"/>
    <row r="51" spans="3:8" ht="12.5" customHeight="1" x14ac:dyDescent="0.35"/>
    <row r="52" spans="3:8" ht="12.5" customHeight="1" x14ac:dyDescent="0.35"/>
  </sheetData>
  <mergeCells count="23">
    <mergeCell ref="D45:H45"/>
    <mergeCell ref="C46:E46"/>
    <mergeCell ref="F38:H38"/>
    <mergeCell ref="D43:H43"/>
    <mergeCell ref="C30:E30"/>
    <mergeCell ref="F30:H30"/>
    <mergeCell ref="D44:H44"/>
    <mergeCell ref="F46:H46"/>
    <mergeCell ref="D37:H37"/>
    <mergeCell ref="C38:E38"/>
    <mergeCell ref="D17:H17"/>
    <mergeCell ref="D18:H18"/>
    <mergeCell ref="C25:H25"/>
    <mergeCell ref="D2:E2"/>
    <mergeCell ref="D3:E3"/>
    <mergeCell ref="D6:H6"/>
    <mergeCell ref="C14:H14"/>
    <mergeCell ref="D16:H16"/>
    <mergeCell ref="D27:H27"/>
    <mergeCell ref="D28:H28"/>
    <mergeCell ref="D29:H29"/>
    <mergeCell ref="D35:H35"/>
    <mergeCell ref="D36:H36"/>
  </mergeCells>
  <printOptions horizontalCentered="1"/>
  <pageMargins left="0.7" right="0.7" top="0.75" bottom="0.75" header="0.3" footer="0.3"/>
  <pageSetup paperSize="9"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1D839-E4C2-4083-818E-0E079FFAB353}">
  <sheetPr codeName="Sheet36">
    <pageSetUpPr fitToPage="1"/>
  </sheetPr>
  <dimension ref="B2:H48"/>
  <sheetViews>
    <sheetView showGridLines="0" showRowColHeaders="0" zoomScale="80" zoomScaleNormal="80" workbookViewId="0">
      <pane ySplit="5" topLeftCell="A32" activePane="bottomLeft" state="frozen"/>
      <selection activeCell="D9" sqref="D9:F9"/>
      <selection pane="bottomLeft" activeCell="C45" sqref="C45:H45"/>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86" t="s">
        <v>555</v>
      </c>
      <c r="E4" s="86"/>
      <c r="F4" s="58"/>
    </row>
    <row r="5" spans="3:8" ht="12.5" customHeight="1" x14ac:dyDescent="0.35"/>
    <row r="6" spans="3:8" ht="144.75" customHeight="1" x14ac:dyDescent="0.35">
      <c r="C6" s="57" t="s">
        <v>167</v>
      </c>
      <c r="D6" s="155" t="s">
        <v>554</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15282.4</v>
      </c>
      <c r="E9" s="10">
        <v>-15168.4</v>
      </c>
      <c r="F9" s="50">
        <v>114</v>
      </c>
      <c r="H9" s="49">
        <v>6.8</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157</v>
      </c>
      <c r="E16" s="144"/>
      <c r="F16" s="144"/>
      <c r="G16" s="144"/>
      <c r="H16" s="145"/>
    </row>
    <row r="17" spans="2:8" ht="20" customHeight="1" thickBot="1" x14ac:dyDescent="0.4">
      <c r="C17" s="36" t="s">
        <v>111</v>
      </c>
      <c r="D17" s="139" t="s">
        <v>553</v>
      </c>
      <c r="E17" s="140"/>
      <c r="F17" s="140"/>
      <c r="G17" s="140"/>
      <c r="H17" s="141"/>
    </row>
    <row r="18" spans="2:8" ht="52.75" customHeight="1" thickBot="1" x14ac:dyDescent="0.4">
      <c r="C18" s="36" t="s">
        <v>110</v>
      </c>
      <c r="D18" s="139" t="s">
        <v>552</v>
      </c>
      <c r="E18" s="140"/>
      <c r="F18" s="140"/>
      <c r="G18" s="140"/>
      <c r="H18" s="141"/>
    </row>
    <row r="19" spans="2:8" ht="5.25" customHeight="1" x14ac:dyDescent="0.35">
      <c r="C19" s="35"/>
      <c r="H19" s="34"/>
    </row>
    <row r="20" spans="2:8" ht="25.4" customHeight="1" thickBot="1" x14ac:dyDescent="0.4">
      <c r="B20" s="33"/>
      <c r="C20" s="32" t="s">
        <v>108</v>
      </c>
      <c r="D20" s="30" t="s">
        <v>107</v>
      </c>
      <c r="E20" s="30" t="s">
        <v>106</v>
      </c>
      <c r="F20" s="31" t="s">
        <v>105</v>
      </c>
      <c r="G20" s="30" t="s">
        <v>96</v>
      </c>
      <c r="H20" s="29" t="s">
        <v>104</v>
      </c>
    </row>
    <row r="21" spans="2:8" ht="20" customHeight="1" thickBot="1" x14ac:dyDescent="0.4">
      <c r="C21" s="28">
        <v>0</v>
      </c>
      <c r="D21" s="27"/>
      <c r="E21" s="27">
        <v>224.3</v>
      </c>
      <c r="F21" s="27">
        <v>224.3</v>
      </c>
      <c r="G21" s="27">
        <v>-166.3</v>
      </c>
      <c r="H21" s="26">
        <v>58</v>
      </c>
    </row>
    <row r="22" spans="2:8" ht="13" customHeight="1" thickBot="1" x14ac:dyDescent="0.4"/>
    <row r="23" spans="2:8" ht="20" customHeight="1" thickBot="1" x14ac:dyDescent="0.4">
      <c r="C23" s="37" t="s">
        <v>113</v>
      </c>
      <c r="D23" s="142" t="s">
        <v>154</v>
      </c>
      <c r="E23" s="144"/>
      <c r="F23" s="144"/>
      <c r="G23" s="144"/>
      <c r="H23" s="145"/>
    </row>
    <row r="24" spans="2:8" ht="20" customHeight="1" thickBot="1" x14ac:dyDescent="0.4">
      <c r="C24" s="36" t="s">
        <v>111</v>
      </c>
      <c r="D24" s="139" t="s">
        <v>551</v>
      </c>
      <c r="E24" s="140"/>
      <c r="F24" s="140"/>
      <c r="G24" s="140"/>
      <c r="H24" s="141"/>
    </row>
    <row r="25" spans="2:8" ht="231" customHeight="1" thickBot="1" x14ac:dyDescent="0.4">
      <c r="C25" s="36" t="s">
        <v>110</v>
      </c>
      <c r="D25" s="139" t="s">
        <v>550</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0</v>
      </c>
      <c r="D28" s="27"/>
      <c r="E28" s="27">
        <v>13558.4</v>
      </c>
      <c r="F28" s="27">
        <v>13558.4</v>
      </c>
      <c r="G28" s="27">
        <v>-13528.4</v>
      </c>
      <c r="H28" s="26">
        <v>30</v>
      </c>
    </row>
    <row r="29" spans="2:8" ht="13" customHeight="1" thickBot="1" x14ac:dyDescent="0.4"/>
    <row r="30" spans="2:8" ht="20" customHeight="1" thickBot="1" x14ac:dyDescent="0.4">
      <c r="C30" s="37" t="s">
        <v>113</v>
      </c>
      <c r="D30" s="142" t="s">
        <v>151</v>
      </c>
      <c r="E30" s="144"/>
      <c r="F30" s="144"/>
      <c r="G30" s="144"/>
      <c r="H30" s="145"/>
    </row>
    <row r="31" spans="2:8" ht="20" customHeight="1" thickBot="1" x14ac:dyDescent="0.4">
      <c r="C31" s="36" t="s">
        <v>111</v>
      </c>
      <c r="D31" s="139" t="s">
        <v>549</v>
      </c>
      <c r="E31" s="140"/>
      <c r="F31" s="140"/>
      <c r="G31" s="140"/>
      <c r="H31" s="141"/>
    </row>
    <row r="32" spans="2:8" ht="40" customHeight="1" thickBot="1" x14ac:dyDescent="0.4">
      <c r="C32" s="36" t="s">
        <v>110</v>
      </c>
      <c r="D32" s="139" t="s">
        <v>548</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0</v>
      </c>
      <c r="D35" s="27"/>
      <c r="E35" s="27">
        <v>70</v>
      </c>
      <c r="F35" s="27">
        <v>70</v>
      </c>
      <c r="G35" s="27">
        <v>-70</v>
      </c>
      <c r="H35" s="26">
        <v>0</v>
      </c>
    </row>
    <row r="36" spans="2:8" ht="13" customHeight="1" thickBot="1" x14ac:dyDescent="0.4"/>
    <row r="37" spans="2:8" ht="20" customHeight="1" thickBot="1" x14ac:dyDescent="0.4">
      <c r="C37" s="37" t="s">
        <v>113</v>
      </c>
      <c r="D37" s="142" t="s">
        <v>296</v>
      </c>
      <c r="E37" s="144"/>
      <c r="F37" s="144"/>
      <c r="G37" s="144"/>
      <c r="H37" s="145"/>
    </row>
    <row r="38" spans="2:8" ht="20" customHeight="1" thickBot="1" x14ac:dyDescent="0.4">
      <c r="C38" s="36" t="s">
        <v>111</v>
      </c>
      <c r="D38" s="139" t="s">
        <v>547</v>
      </c>
      <c r="E38" s="140"/>
      <c r="F38" s="140"/>
      <c r="G38" s="140"/>
      <c r="H38" s="141"/>
    </row>
    <row r="39" spans="2:8" ht="132.75" customHeight="1" thickBot="1" x14ac:dyDescent="0.4">
      <c r="C39" s="36" t="s">
        <v>110</v>
      </c>
      <c r="D39" s="139" t="s">
        <v>546</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6.8</v>
      </c>
      <c r="D42" s="27">
        <v>446</v>
      </c>
      <c r="E42" s="27">
        <v>983.7</v>
      </c>
      <c r="F42" s="27">
        <v>1429.7</v>
      </c>
      <c r="G42" s="27">
        <v>-1403.7</v>
      </c>
      <c r="H42" s="26">
        <v>26</v>
      </c>
    </row>
    <row r="43" spans="2:8" ht="12.5" customHeight="1" x14ac:dyDescent="0.35"/>
    <row r="44" spans="2:8" ht="12.5" customHeight="1" x14ac:dyDescent="0.35"/>
    <row r="45" spans="2:8" ht="18" customHeight="1" x14ac:dyDescent="0.4">
      <c r="C45" s="153" t="s">
        <v>433</v>
      </c>
      <c r="D45" s="153"/>
      <c r="E45" s="153"/>
      <c r="F45" s="153"/>
      <c r="G45" s="153"/>
      <c r="H45" s="153"/>
    </row>
    <row r="46" spans="2:8" ht="18.75" customHeight="1" x14ac:dyDescent="0.35"/>
    <row r="47" spans="2:8" ht="12.5" customHeight="1" x14ac:dyDescent="0.35"/>
    <row r="48" spans="2:8" ht="12.5" customHeight="1" x14ac:dyDescent="0.35"/>
  </sheetData>
  <mergeCells count="17">
    <mergeCell ref="D39:H39"/>
    <mergeCell ref="C45:H45"/>
    <mergeCell ref="D31:H31"/>
    <mergeCell ref="D25:H25"/>
    <mergeCell ref="D30:H30"/>
    <mergeCell ref="D32:H32"/>
    <mergeCell ref="D37:H37"/>
    <mergeCell ref="D38:H38"/>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562AF-BD3B-4F0B-BD60-9AB90CCBB5E2}">
  <sheetPr codeName="Sheet38">
    <pageSetUpPr fitToPage="1"/>
  </sheetPr>
  <dimension ref="B2:H64"/>
  <sheetViews>
    <sheetView showGridLines="0" showRowColHeaders="0" zoomScale="80" zoomScaleNormal="80" workbookViewId="0">
      <pane ySplit="5" topLeftCell="A38" activePane="bottomLeft" state="frozen"/>
      <selection activeCell="D9" sqref="D9:F9"/>
      <selection pane="bottomLeft" activeCell="D39" sqref="D39:H39"/>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86" t="s">
        <v>572</v>
      </c>
      <c r="E4" s="86"/>
      <c r="F4" s="58"/>
    </row>
    <row r="5" spans="3:8" ht="12.5" customHeight="1" x14ac:dyDescent="0.35"/>
    <row r="6" spans="3:8" ht="144.75" customHeight="1" x14ac:dyDescent="0.35">
      <c r="C6" s="57" t="s">
        <v>167</v>
      </c>
      <c r="D6" s="155" t="s">
        <v>571</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4357.3</v>
      </c>
      <c r="E9" s="10">
        <v>-1016.9000000000001</v>
      </c>
      <c r="F9" s="50">
        <v>3340.4</v>
      </c>
      <c r="H9" s="49">
        <v>70.349999999999994</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570</v>
      </c>
      <c r="E17" s="140"/>
      <c r="F17" s="140"/>
      <c r="G17" s="140"/>
      <c r="H17" s="141"/>
    </row>
    <row r="18" spans="2:8" ht="40" customHeight="1" thickBot="1" x14ac:dyDescent="0.4">
      <c r="C18" s="36" t="s">
        <v>110</v>
      </c>
      <c r="D18" s="139" t="s">
        <v>569</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21.95</v>
      </c>
      <c r="D21" s="27">
        <v>1390.5</v>
      </c>
      <c r="E21" s="27">
        <v>1.1000000000000001</v>
      </c>
      <c r="F21" s="27">
        <v>1391.6</v>
      </c>
      <c r="G21" s="27">
        <v>-230.7</v>
      </c>
      <c r="H21" s="26">
        <v>1160.8999999999999</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568</v>
      </c>
      <c r="E24" s="140"/>
      <c r="F24" s="140"/>
      <c r="G24" s="140"/>
      <c r="H24" s="141"/>
    </row>
    <row r="25" spans="2:8" ht="20" customHeight="1" thickBot="1" x14ac:dyDescent="0.4">
      <c r="C25" s="36" t="s">
        <v>110</v>
      </c>
      <c r="D25" s="139" t="s">
        <v>567</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6.81</v>
      </c>
      <c r="D28" s="27">
        <v>652.70000000000005</v>
      </c>
      <c r="E28" s="27">
        <v>35.299999999999997</v>
      </c>
      <c r="F28" s="27">
        <v>688</v>
      </c>
      <c r="G28" s="27">
        <v>-270.60000000000002</v>
      </c>
      <c r="H28" s="26">
        <v>417.4</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566</v>
      </c>
      <c r="E31" s="140"/>
      <c r="F31" s="140"/>
      <c r="G31" s="140"/>
      <c r="H31" s="141"/>
    </row>
    <row r="32" spans="2:8" ht="40" customHeight="1" thickBot="1" x14ac:dyDescent="0.4">
      <c r="C32" s="36" t="s">
        <v>110</v>
      </c>
      <c r="D32" s="139" t="s">
        <v>565</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25.15</v>
      </c>
      <c r="D35" s="27">
        <v>1225</v>
      </c>
      <c r="E35" s="27">
        <v>12.5</v>
      </c>
      <c r="F35" s="27">
        <v>1237.5</v>
      </c>
      <c r="G35" s="27">
        <v>-340.4</v>
      </c>
      <c r="H35" s="26">
        <v>897.1</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564</v>
      </c>
      <c r="E38" s="140"/>
      <c r="F38" s="140"/>
      <c r="G38" s="140"/>
      <c r="H38" s="141"/>
    </row>
    <row r="39" spans="2:8" ht="60" customHeight="1" thickBot="1" x14ac:dyDescent="0.4">
      <c r="C39" s="36" t="s">
        <v>110</v>
      </c>
      <c r="D39" s="139" t="s">
        <v>563</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16.440000000000001</v>
      </c>
      <c r="D42" s="27">
        <v>1011.7</v>
      </c>
      <c r="E42" s="27">
        <v>28.5</v>
      </c>
      <c r="F42" s="27">
        <v>1040.2</v>
      </c>
      <c r="G42" s="27">
        <v>-175.2</v>
      </c>
      <c r="H42" s="26">
        <v>865</v>
      </c>
    </row>
    <row r="43" spans="2:8" ht="12.5" customHeight="1" x14ac:dyDescent="0.35"/>
    <row r="44" spans="2:8" ht="12.5" customHeight="1" x14ac:dyDescent="0.35"/>
    <row r="45" spans="2:8" ht="8.25" customHeight="1" x14ac:dyDescent="0.35"/>
    <row r="46" spans="2:8" ht="18" customHeight="1" x14ac:dyDescent="0.4">
      <c r="C46" s="153" t="s">
        <v>148</v>
      </c>
      <c r="D46" s="153"/>
      <c r="E46" s="153"/>
      <c r="F46" s="153"/>
      <c r="G46" s="153"/>
      <c r="H46" s="153"/>
    </row>
    <row r="47" spans="2:8" ht="18.75" customHeight="1" thickBot="1" x14ac:dyDescent="0.4"/>
    <row r="48" spans="2:8" ht="20" customHeight="1" thickBot="1" x14ac:dyDescent="0.4">
      <c r="C48" s="99" t="s">
        <v>113</v>
      </c>
      <c r="D48" s="142" t="s">
        <v>147</v>
      </c>
      <c r="E48" s="143"/>
      <c r="F48" s="144"/>
      <c r="G48" s="144"/>
      <c r="H48" s="145"/>
    </row>
    <row r="49" spans="2:8" ht="20" customHeight="1" thickBot="1" x14ac:dyDescent="0.4">
      <c r="C49" s="100" t="s">
        <v>111</v>
      </c>
      <c r="D49" s="139" t="s">
        <v>136</v>
      </c>
      <c r="E49" s="140"/>
      <c r="F49" s="140"/>
      <c r="G49" s="140"/>
      <c r="H49" s="141"/>
    </row>
    <row r="50" spans="2:8" ht="20" customHeight="1" thickBot="1" x14ac:dyDescent="0.4">
      <c r="C50" s="100" t="s">
        <v>110</v>
      </c>
      <c r="D50" s="139" t="s">
        <v>562</v>
      </c>
      <c r="E50" s="140"/>
      <c r="F50" s="140"/>
      <c r="G50" s="140"/>
      <c r="H50" s="141"/>
    </row>
    <row r="51" spans="2:8" ht="12.5" customHeight="1" x14ac:dyDescent="0.35">
      <c r="C51" s="146"/>
      <c r="D51" s="147"/>
      <c r="E51" s="147"/>
      <c r="F51" s="148"/>
      <c r="G51" s="148"/>
      <c r="H51" s="149"/>
    </row>
    <row r="52" spans="2:8" ht="5.25" customHeight="1" x14ac:dyDescent="0.35">
      <c r="C52" s="35"/>
      <c r="H52" s="34"/>
    </row>
    <row r="53" spans="2:8" ht="25.4" customHeight="1" thickBot="1" x14ac:dyDescent="0.4">
      <c r="B53" s="33"/>
      <c r="C53" s="101" t="s">
        <v>108</v>
      </c>
      <c r="D53" s="102" t="s">
        <v>107</v>
      </c>
      <c r="E53" s="102" t="s">
        <v>106</v>
      </c>
      <c r="F53" s="103" t="s">
        <v>105</v>
      </c>
      <c r="G53" s="102" t="s">
        <v>96</v>
      </c>
      <c r="H53" s="104" t="s">
        <v>104</v>
      </c>
    </row>
    <row r="54" spans="2:8" ht="20" customHeight="1" thickBot="1" x14ac:dyDescent="0.4">
      <c r="C54" s="28">
        <v>0</v>
      </c>
      <c r="D54" s="39">
        <v>246</v>
      </c>
      <c r="E54" s="39">
        <v>0</v>
      </c>
      <c r="F54" s="39">
        <v>246</v>
      </c>
      <c r="G54" s="39">
        <v>0</v>
      </c>
      <c r="H54" s="38">
        <v>246</v>
      </c>
    </row>
    <row r="55" spans="2:8" ht="13" customHeight="1" thickBot="1" x14ac:dyDescent="0.4"/>
    <row r="56" spans="2:8" ht="20" customHeight="1" thickBot="1" x14ac:dyDescent="0.4">
      <c r="C56" s="99" t="s">
        <v>113</v>
      </c>
      <c r="D56" s="142" t="s">
        <v>146</v>
      </c>
      <c r="E56" s="143"/>
      <c r="F56" s="144"/>
      <c r="G56" s="144"/>
      <c r="H56" s="145"/>
    </row>
    <row r="57" spans="2:8" ht="20" customHeight="1" thickBot="1" x14ac:dyDescent="0.4">
      <c r="C57" s="100" t="s">
        <v>111</v>
      </c>
      <c r="D57" s="139" t="s">
        <v>139</v>
      </c>
      <c r="E57" s="140"/>
      <c r="F57" s="140"/>
      <c r="G57" s="140"/>
      <c r="H57" s="141"/>
    </row>
    <row r="58" spans="2:8" ht="20" customHeight="1" thickBot="1" x14ac:dyDescent="0.4">
      <c r="C58" s="100" t="s">
        <v>110</v>
      </c>
      <c r="D58" s="139" t="s">
        <v>203</v>
      </c>
      <c r="E58" s="140"/>
      <c r="F58" s="140"/>
      <c r="G58" s="140"/>
      <c r="H58" s="141"/>
    </row>
    <row r="59" spans="2:8" ht="12.5" customHeight="1" x14ac:dyDescent="0.35">
      <c r="C59" s="146"/>
      <c r="D59" s="147"/>
      <c r="E59" s="147"/>
      <c r="F59" s="148"/>
      <c r="G59" s="148"/>
      <c r="H59" s="149"/>
    </row>
    <row r="60" spans="2:8" ht="5.25" customHeight="1" x14ac:dyDescent="0.35">
      <c r="C60" s="35"/>
      <c r="H60" s="34"/>
    </row>
    <row r="61" spans="2:8" ht="25.4" customHeight="1" x14ac:dyDescent="0.35">
      <c r="B61" s="33"/>
      <c r="C61" s="101" t="s">
        <v>108</v>
      </c>
      <c r="D61" s="102" t="s">
        <v>107</v>
      </c>
      <c r="E61" s="102" t="s">
        <v>106</v>
      </c>
      <c r="F61" s="103" t="s">
        <v>105</v>
      </c>
      <c r="G61" s="102" t="s">
        <v>96</v>
      </c>
      <c r="H61" s="104" t="s">
        <v>104</v>
      </c>
    </row>
    <row r="62" spans="2:8" ht="20" customHeight="1" thickBot="1" x14ac:dyDescent="0.4">
      <c r="C62" s="40"/>
      <c r="D62" s="39">
        <v>127</v>
      </c>
      <c r="E62" s="39">
        <v>0</v>
      </c>
      <c r="F62" s="39">
        <v>127</v>
      </c>
      <c r="G62" s="39">
        <v>0</v>
      </c>
      <c r="H62" s="38">
        <v>127</v>
      </c>
    </row>
    <row r="63" spans="2:8" ht="12.5" customHeight="1" x14ac:dyDescent="0.35"/>
    <row r="64" spans="2:8" ht="12.5" customHeight="1" x14ac:dyDescent="0.35"/>
  </sheetData>
  <mergeCells count="27">
    <mergeCell ref="D58:H58"/>
    <mergeCell ref="C59:E59"/>
    <mergeCell ref="F59:H59"/>
    <mergeCell ref="D25:H25"/>
    <mergeCell ref="D30:H30"/>
    <mergeCell ref="D57:H57"/>
    <mergeCell ref="D32:H32"/>
    <mergeCell ref="D37:H37"/>
    <mergeCell ref="D38:H38"/>
    <mergeCell ref="D39:H39"/>
    <mergeCell ref="C46:H46"/>
    <mergeCell ref="D48:H48"/>
    <mergeCell ref="D49:H49"/>
    <mergeCell ref="D31:H31"/>
    <mergeCell ref="D50:H50"/>
    <mergeCell ref="C51:E51"/>
    <mergeCell ref="F51:H51"/>
    <mergeCell ref="D56:H56"/>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15876-A663-44D3-BA0E-9494BDF21BB9}">
  <sheetPr codeName="Sheet3">
    <pageSetUpPr fitToPage="1"/>
  </sheetPr>
  <dimension ref="B2:H216"/>
  <sheetViews>
    <sheetView showGridLines="0" showRowColHeaders="0" zoomScale="80" zoomScaleNormal="80" workbookViewId="0">
      <pane ySplit="5" topLeftCell="A6" activePane="bottomLeft" state="frozen"/>
      <selection activeCell="D9" sqref="D9:F9"/>
      <selection pane="bottomLeft" activeCell="M6" sqref="M6"/>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170</v>
      </c>
      <c r="E2" s="154"/>
      <c r="F2" s="58"/>
    </row>
    <row r="3" spans="3:8" ht="4.5" customHeight="1" x14ac:dyDescent="0.35">
      <c r="C3" s="62"/>
      <c r="D3" s="154"/>
      <c r="E3" s="154"/>
      <c r="F3" s="61"/>
    </row>
    <row r="4" spans="3:8" ht="13" customHeight="1" x14ac:dyDescent="0.35">
      <c r="C4" s="60" t="s">
        <v>169</v>
      </c>
      <c r="D4" s="59" t="s">
        <v>223</v>
      </c>
      <c r="E4" s="59"/>
      <c r="F4" s="58"/>
    </row>
    <row r="5" spans="3:8" ht="12.5" customHeight="1" x14ac:dyDescent="0.35"/>
    <row r="6" spans="3:8" ht="144.75" customHeight="1" x14ac:dyDescent="0.35">
      <c r="C6" s="57" t="s">
        <v>167</v>
      </c>
      <c r="D6" s="155" t="s">
        <v>222</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116548.90000000001</v>
      </c>
      <c r="E9" s="10">
        <v>-58061.599999999999</v>
      </c>
      <c r="F9" s="50">
        <v>58487.30000000001</v>
      </c>
      <c r="H9" s="49">
        <v>139.38999999999999</v>
      </c>
    </row>
    <row r="10" spans="3:8" ht="7.5" customHeight="1" x14ac:dyDescent="0.35">
      <c r="C10" s="48"/>
      <c r="F10" s="47"/>
      <c r="H10" s="46"/>
    </row>
    <row r="11" spans="3:8" ht="12.75" customHeight="1" thickBot="1" x14ac:dyDescent="0.4">
      <c r="C11" s="45" t="s">
        <v>163</v>
      </c>
      <c r="D11" s="44"/>
      <c r="E11" s="42"/>
      <c r="F11" s="43">
        <v>-10044</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221</v>
      </c>
      <c r="E17" s="140"/>
      <c r="F17" s="140"/>
      <c r="G17" s="140"/>
      <c r="H17" s="141"/>
    </row>
    <row r="18" spans="2:8" ht="80" customHeight="1" thickBot="1" x14ac:dyDescent="0.4">
      <c r="C18" s="36" t="s">
        <v>110</v>
      </c>
      <c r="D18" s="139" t="s">
        <v>220</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5.57</v>
      </c>
      <c r="D21" s="27">
        <v>304.39999999999998</v>
      </c>
      <c r="E21" s="27">
        <v>32</v>
      </c>
      <c r="F21" s="27">
        <v>336.4</v>
      </c>
      <c r="G21" s="27">
        <v>0</v>
      </c>
      <c r="H21" s="26">
        <v>336.4</v>
      </c>
    </row>
    <row r="22" spans="2:8" ht="13" customHeight="1" thickBot="1" x14ac:dyDescent="0.4"/>
    <row r="23" spans="2:8" ht="20" customHeight="1" thickBot="1" x14ac:dyDescent="0.4">
      <c r="C23" s="37" t="s">
        <v>113</v>
      </c>
      <c r="D23" s="142" t="s">
        <v>151</v>
      </c>
      <c r="E23" s="144"/>
      <c r="F23" s="144"/>
      <c r="G23" s="144"/>
      <c r="H23" s="145"/>
    </row>
    <row r="24" spans="2:8" ht="20" customHeight="1" thickBot="1" x14ac:dyDescent="0.4">
      <c r="C24" s="36" t="s">
        <v>111</v>
      </c>
      <c r="D24" s="139" t="s">
        <v>219</v>
      </c>
      <c r="E24" s="140"/>
      <c r="F24" s="140"/>
      <c r="G24" s="140"/>
      <c r="H24" s="141"/>
    </row>
    <row r="25" spans="2:8" ht="60" customHeight="1" thickBot="1" x14ac:dyDescent="0.4">
      <c r="C25" s="36" t="s">
        <v>110</v>
      </c>
      <c r="D25" s="139" t="s">
        <v>218</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0</v>
      </c>
      <c r="D28" s="27">
        <v>0</v>
      </c>
      <c r="E28" s="27">
        <v>75954</v>
      </c>
      <c r="F28" s="27">
        <v>75954</v>
      </c>
      <c r="G28" s="27">
        <v>-44551.5</v>
      </c>
      <c r="H28" s="26">
        <v>31402.5</v>
      </c>
    </row>
    <row r="29" spans="2:8" ht="13" customHeight="1" thickBot="1" x14ac:dyDescent="0.4"/>
    <row r="30" spans="2:8" ht="20" customHeight="1" thickBot="1" x14ac:dyDescent="0.4">
      <c r="C30" s="37" t="s">
        <v>113</v>
      </c>
      <c r="D30" s="142" t="s">
        <v>217</v>
      </c>
      <c r="E30" s="144"/>
      <c r="F30" s="144"/>
      <c r="G30" s="144"/>
      <c r="H30" s="145"/>
    </row>
    <row r="31" spans="2:8" ht="20" customHeight="1" thickBot="1" x14ac:dyDescent="0.4">
      <c r="C31" s="36" t="s">
        <v>111</v>
      </c>
      <c r="D31" s="139" t="s">
        <v>216</v>
      </c>
      <c r="E31" s="140"/>
      <c r="F31" s="140"/>
      <c r="G31" s="140"/>
      <c r="H31" s="141"/>
    </row>
    <row r="32" spans="2:8" ht="60" customHeight="1" thickBot="1" x14ac:dyDescent="0.4">
      <c r="C32" s="36" t="s">
        <v>110</v>
      </c>
      <c r="D32" s="139" t="s">
        <v>215</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0</v>
      </c>
      <c r="D35" s="27">
        <v>0</v>
      </c>
      <c r="E35" s="27">
        <v>29335</v>
      </c>
      <c r="F35" s="27">
        <v>29335</v>
      </c>
      <c r="G35" s="27">
        <v>-11131</v>
      </c>
      <c r="H35" s="26">
        <v>18204</v>
      </c>
    </row>
    <row r="36" spans="2:8" ht="13" customHeight="1" thickBot="1" x14ac:dyDescent="0.4"/>
    <row r="37" spans="2:8" ht="20" customHeight="1" thickBot="1" x14ac:dyDescent="0.4">
      <c r="C37" s="37" t="s">
        <v>113</v>
      </c>
      <c r="D37" s="142" t="s">
        <v>214</v>
      </c>
      <c r="E37" s="144"/>
      <c r="F37" s="144"/>
      <c r="G37" s="144"/>
      <c r="H37" s="145"/>
    </row>
    <row r="38" spans="2:8" ht="20" customHeight="1" thickBot="1" x14ac:dyDescent="0.4">
      <c r="C38" s="36" t="s">
        <v>111</v>
      </c>
      <c r="D38" s="139" t="s">
        <v>213</v>
      </c>
      <c r="E38" s="140"/>
      <c r="F38" s="140"/>
      <c r="G38" s="140"/>
      <c r="H38" s="141"/>
    </row>
    <row r="39" spans="2:8" ht="40" customHeight="1" thickBot="1" x14ac:dyDescent="0.4">
      <c r="C39" s="36" t="s">
        <v>110</v>
      </c>
      <c r="D39" s="139" t="s">
        <v>212</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95.4</v>
      </c>
      <c r="D42" s="27">
        <v>4711.7</v>
      </c>
      <c r="E42" s="27">
        <v>301.60000000000002</v>
      </c>
      <c r="F42" s="27">
        <v>5013.3</v>
      </c>
      <c r="G42" s="27">
        <v>-12</v>
      </c>
      <c r="H42" s="26">
        <v>5001.3</v>
      </c>
    </row>
    <row r="43" spans="2:8" ht="13" customHeight="1" thickBot="1" x14ac:dyDescent="0.4"/>
    <row r="44" spans="2:8" ht="20" customHeight="1" thickBot="1" x14ac:dyDescent="0.4">
      <c r="C44" s="37" t="s">
        <v>113</v>
      </c>
      <c r="D44" s="142" t="s">
        <v>211</v>
      </c>
      <c r="E44" s="144"/>
      <c r="F44" s="144"/>
      <c r="G44" s="144"/>
      <c r="H44" s="145"/>
    </row>
    <row r="45" spans="2:8" ht="20" customHeight="1" thickBot="1" x14ac:dyDescent="0.4">
      <c r="C45" s="36" t="s">
        <v>111</v>
      </c>
      <c r="D45" s="139" t="s">
        <v>210</v>
      </c>
      <c r="E45" s="140"/>
      <c r="F45" s="140"/>
      <c r="G45" s="140"/>
      <c r="H45" s="141"/>
    </row>
    <row r="46" spans="2:8" ht="80" customHeight="1" thickBot="1" x14ac:dyDescent="0.4">
      <c r="C46" s="36" t="s">
        <v>110</v>
      </c>
      <c r="D46" s="139" t="s">
        <v>209</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38.42</v>
      </c>
      <c r="D49" s="27">
        <v>2442</v>
      </c>
      <c r="E49" s="27">
        <v>15</v>
      </c>
      <c r="F49" s="27">
        <v>2457</v>
      </c>
      <c r="G49" s="27">
        <v>0</v>
      </c>
      <c r="H49" s="26">
        <v>2457</v>
      </c>
    </row>
    <row r="50" spans="2:8" ht="27" customHeight="1" thickBot="1" x14ac:dyDescent="0.4"/>
    <row r="51" spans="2:8" ht="20" customHeight="1" thickBot="1" x14ac:dyDescent="0.4">
      <c r="C51" s="37" t="s">
        <v>113</v>
      </c>
      <c r="D51" s="142" t="s">
        <v>208</v>
      </c>
      <c r="E51" s="144"/>
      <c r="F51" s="144"/>
      <c r="G51" s="144"/>
      <c r="H51" s="145"/>
    </row>
    <row r="52" spans="2:8" ht="20" customHeight="1" thickBot="1" x14ac:dyDescent="0.4">
      <c r="C52" s="36" t="s">
        <v>111</v>
      </c>
      <c r="D52" s="139" t="s">
        <v>207</v>
      </c>
      <c r="E52" s="140"/>
      <c r="F52" s="140"/>
      <c r="G52" s="140"/>
      <c r="H52" s="141"/>
    </row>
    <row r="53" spans="2:8" ht="20" customHeight="1" thickBot="1" x14ac:dyDescent="0.4">
      <c r="C53" s="36" t="s">
        <v>110</v>
      </c>
      <c r="D53" s="139" t="s">
        <v>206</v>
      </c>
      <c r="E53" s="140"/>
      <c r="F53" s="140"/>
      <c r="G53" s="140"/>
      <c r="H53" s="141"/>
    </row>
    <row r="54" spans="2:8" ht="5.25" customHeight="1" x14ac:dyDescent="0.35">
      <c r="C54" s="35"/>
      <c r="H54" s="34"/>
    </row>
    <row r="55" spans="2:8" ht="25.4" customHeight="1" thickBot="1" x14ac:dyDescent="0.4">
      <c r="B55" s="33"/>
      <c r="C55" s="32" t="s">
        <v>108</v>
      </c>
      <c r="D55" s="30" t="s">
        <v>107</v>
      </c>
      <c r="E55" s="30" t="s">
        <v>106</v>
      </c>
      <c r="F55" s="31" t="s">
        <v>105</v>
      </c>
      <c r="G55" s="30" t="s">
        <v>96</v>
      </c>
      <c r="H55" s="29" t="s">
        <v>104</v>
      </c>
    </row>
    <row r="56" spans="2:8" ht="13" customHeight="1" thickBot="1" x14ac:dyDescent="0.4">
      <c r="C56" s="28">
        <v>0</v>
      </c>
      <c r="D56" s="27"/>
      <c r="E56" s="27">
        <v>2367.1</v>
      </c>
      <c r="F56" s="27">
        <v>2367.1</v>
      </c>
      <c r="G56" s="27">
        <v>-2367.1</v>
      </c>
      <c r="H56" s="26">
        <v>0</v>
      </c>
    </row>
    <row r="57" spans="2:8" ht="13" customHeight="1" thickBot="1" x14ac:dyDescent="0.4"/>
    <row r="58" spans="2:8" ht="20" customHeight="1" thickBot="1" x14ac:dyDescent="0.4">
      <c r="C58" s="37" t="s">
        <v>113</v>
      </c>
      <c r="D58" s="142" t="s">
        <v>205</v>
      </c>
      <c r="E58" s="144"/>
      <c r="F58" s="144"/>
      <c r="G58" s="144"/>
      <c r="H58" s="145"/>
    </row>
    <row r="59" spans="2:8" ht="20" customHeight="1" thickBot="1" x14ac:dyDescent="0.4">
      <c r="C59" s="36" t="s">
        <v>111</v>
      </c>
      <c r="D59" s="139" t="s">
        <v>204</v>
      </c>
      <c r="E59" s="140"/>
      <c r="F59" s="140"/>
      <c r="G59" s="140"/>
      <c r="H59" s="141"/>
    </row>
    <row r="60" spans="2:8" ht="20" customHeight="1" thickBot="1" x14ac:dyDescent="0.4">
      <c r="C60" s="36" t="s">
        <v>110</v>
      </c>
      <c r="D60" s="139" t="s">
        <v>149</v>
      </c>
      <c r="E60" s="140"/>
      <c r="F60" s="140"/>
      <c r="G60" s="140"/>
      <c r="H60" s="141"/>
    </row>
    <row r="61" spans="2:8" ht="5.25" customHeight="1" x14ac:dyDescent="0.35">
      <c r="C61" s="35"/>
      <c r="H61" s="34"/>
    </row>
    <row r="62" spans="2:8" ht="25.4" customHeight="1" thickBot="1" x14ac:dyDescent="0.4">
      <c r="B62" s="33"/>
      <c r="C62" s="32" t="s">
        <v>108</v>
      </c>
      <c r="D62" s="30" t="s">
        <v>107</v>
      </c>
      <c r="E62" s="30" t="s">
        <v>106</v>
      </c>
      <c r="F62" s="31" t="s">
        <v>105</v>
      </c>
      <c r="G62" s="30" t="s">
        <v>96</v>
      </c>
      <c r="H62" s="29" t="s">
        <v>104</v>
      </c>
    </row>
    <row r="63" spans="2:8" ht="20" customHeight="1" thickBot="1" x14ac:dyDescent="0.4">
      <c r="C63" s="28">
        <v>0</v>
      </c>
      <c r="D63" s="27"/>
      <c r="E63" s="27">
        <v>1086.0999999999999</v>
      </c>
      <c r="F63" s="27">
        <v>1086.0999999999999</v>
      </c>
      <c r="G63" s="27"/>
      <c r="H63" s="26">
        <v>1086.0999999999999</v>
      </c>
    </row>
    <row r="64" spans="2:8" ht="12.5" customHeight="1" x14ac:dyDescent="0.35"/>
    <row r="65" spans="2:8" ht="12.5" customHeight="1" x14ac:dyDescent="0.35"/>
    <row r="66" spans="2:8" ht="8.25" customHeight="1" x14ac:dyDescent="0.35"/>
    <row r="67" spans="2:8" ht="18" customHeight="1" x14ac:dyDescent="0.4">
      <c r="C67" s="153" t="s">
        <v>148</v>
      </c>
      <c r="D67" s="153"/>
      <c r="E67" s="153"/>
      <c r="F67" s="153"/>
      <c r="G67" s="153"/>
      <c r="H67" s="153"/>
    </row>
    <row r="68" spans="2:8" ht="18.75" customHeight="1" thickBot="1" x14ac:dyDescent="0.4"/>
    <row r="69" spans="2:8" ht="20" customHeight="1" thickBot="1" x14ac:dyDescent="0.4">
      <c r="C69" s="99" t="s">
        <v>113</v>
      </c>
      <c r="D69" s="142" t="s">
        <v>147</v>
      </c>
      <c r="E69" s="143"/>
      <c r="F69" s="144"/>
      <c r="G69" s="144"/>
      <c r="H69" s="145"/>
    </row>
    <row r="70" spans="2:8" ht="20" customHeight="1" thickBot="1" x14ac:dyDescent="0.4">
      <c r="C70" s="100" t="s">
        <v>111</v>
      </c>
      <c r="D70" s="139" t="s">
        <v>139</v>
      </c>
      <c r="E70" s="140"/>
      <c r="F70" s="140"/>
      <c r="G70" s="140"/>
      <c r="H70" s="141"/>
    </row>
    <row r="71" spans="2:8" ht="20" customHeight="1" thickBot="1" x14ac:dyDescent="0.4">
      <c r="C71" s="100" t="s">
        <v>110</v>
      </c>
      <c r="D71" s="139" t="s">
        <v>203</v>
      </c>
      <c r="E71" s="140"/>
      <c r="F71" s="140"/>
      <c r="G71" s="140"/>
      <c r="H71" s="141"/>
    </row>
    <row r="72" spans="2:8" ht="12.5" customHeight="1" x14ac:dyDescent="0.35">
      <c r="C72" s="146"/>
      <c r="D72" s="147"/>
      <c r="E72" s="147"/>
      <c r="F72" s="148"/>
      <c r="G72" s="148"/>
      <c r="H72" s="149"/>
    </row>
    <row r="73" spans="2:8" ht="5.25" customHeight="1" x14ac:dyDescent="0.35">
      <c r="C73" s="35"/>
      <c r="H73" s="34"/>
    </row>
    <row r="74" spans="2:8" ht="25.4" customHeight="1" thickBot="1" x14ac:dyDescent="0.4">
      <c r="B74" s="33"/>
      <c r="C74" s="101" t="s">
        <v>108</v>
      </c>
      <c r="D74" s="102" t="s">
        <v>107</v>
      </c>
      <c r="E74" s="102" t="s">
        <v>106</v>
      </c>
      <c r="F74" s="103" t="s">
        <v>105</v>
      </c>
      <c r="G74" s="102" t="s">
        <v>96</v>
      </c>
      <c r="H74" s="104" t="s">
        <v>104</v>
      </c>
    </row>
    <row r="75" spans="2:8" ht="20" customHeight="1" thickBot="1" x14ac:dyDescent="0.4">
      <c r="C75" s="28">
        <v>0</v>
      </c>
      <c r="D75" s="39">
        <v>295</v>
      </c>
      <c r="E75" s="39">
        <v>0</v>
      </c>
      <c r="F75" s="39">
        <v>295</v>
      </c>
      <c r="G75" s="39">
        <v>0</v>
      </c>
      <c r="H75" s="38">
        <v>295</v>
      </c>
    </row>
    <row r="76" spans="2:8" ht="13" customHeight="1" thickBot="1" x14ac:dyDescent="0.4"/>
    <row r="77" spans="2:8" ht="20" customHeight="1" thickBot="1" x14ac:dyDescent="0.4">
      <c r="C77" s="99" t="s">
        <v>113</v>
      </c>
      <c r="D77" s="142" t="s">
        <v>146</v>
      </c>
      <c r="E77" s="143"/>
      <c r="F77" s="144"/>
      <c r="G77" s="144"/>
      <c r="H77" s="145"/>
    </row>
    <row r="78" spans="2:8" ht="20" customHeight="1" thickBot="1" x14ac:dyDescent="0.4">
      <c r="C78" s="100" t="s">
        <v>111</v>
      </c>
      <c r="D78" s="139" t="s">
        <v>136</v>
      </c>
      <c r="E78" s="140"/>
      <c r="F78" s="140"/>
      <c r="G78" s="140"/>
      <c r="H78" s="141"/>
    </row>
    <row r="79" spans="2:8" ht="20" customHeight="1" thickBot="1" x14ac:dyDescent="0.4">
      <c r="C79" s="100" t="s">
        <v>110</v>
      </c>
      <c r="D79" s="139" t="s">
        <v>143</v>
      </c>
      <c r="E79" s="140"/>
      <c r="F79" s="140"/>
      <c r="G79" s="140"/>
      <c r="H79" s="141"/>
    </row>
    <row r="80" spans="2:8" ht="12.5" customHeight="1" x14ac:dyDescent="0.35">
      <c r="C80" s="146"/>
      <c r="D80" s="147"/>
      <c r="E80" s="147"/>
      <c r="F80" s="148"/>
      <c r="G80" s="148"/>
      <c r="H80" s="149"/>
    </row>
    <row r="81" spans="2:8" ht="5.25" customHeight="1" x14ac:dyDescent="0.35">
      <c r="C81" s="35"/>
      <c r="H81" s="34"/>
    </row>
    <row r="82" spans="2:8" ht="25.4" customHeight="1" x14ac:dyDescent="0.35">
      <c r="B82" s="33"/>
      <c r="C82" s="101" t="s">
        <v>108</v>
      </c>
      <c r="D82" s="102" t="s">
        <v>107</v>
      </c>
      <c r="E82" s="102" t="s">
        <v>106</v>
      </c>
      <c r="F82" s="103" t="s">
        <v>105</v>
      </c>
      <c r="G82" s="102" t="s">
        <v>96</v>
      </c>
      <c r="H82" s="104" t="s">
        <v>104</v>
      </c>
    </row>
    <row r="83" spans="2:8" ht="20" customHeight="1" thickBot="1" x14ac:dyDescent="0.4">
      <c r="C83" s="40"/>
      <c r="D83" s="39">
        <v>0</v>
      </c>
      <c r="E83" s="39">
        <v>4332</v>
      </c>
      <c r="F83" s="39">
        <v>4332</v>
      </c>
      <c r="G83" s="39">
        <v>0</v>
      </c>
      <c r="H83" s="38">
        <v>4332</v>
      </c>
    </row>
    <row r="84" spans="2:8" ht="13" customHeight="1" thickBot="1" x14ac:dyDescent="0.4"/>
    <row r="85" spans="2:8" ht="20" customHeight="1" thickBot="1" x14ac:dyDescent="0.4">
      <c r="C85" s="99" t="s">
        <v>113</v>
      </c>
      <c r="D85" s="142" t="s">
        <v>144</v>
      </c>
      <c r="E85" s="143"/>
      <c r="F85" s="144"/>
      <c r="G85" s="144"/>
      <c r="H85" s="145"/>
    </row>
    <row r="86" spans="2:8" ht="20" customHeight="1" thickBot="1" x14ac:dyDescent="0.4">
      <c r="C86" s="100" t="s">
        <v>111</v>
      </c>
      <c r="D86" s="139" t="s">
        <v>139</v>
      </c>
      <c r="E86" s="140"/>
      <c r="F86" s="140"/>
      <c r="G86" s="140"/>
      <c r="H86" s="141"/>
    </row>
    <row r="87" spans="2:8" ht="20" customHeight="1" thickBot="1" x14ac:dyDescent="0.4">
      <c r="C87" s="100" t="s">
        <v>110</v>
      </c>
      <c r="D87" s="139" t="s">
        <v>145</v>
      </c>
      <c r="E87" s="140"/>
      <c r="F87" s="140"/>
      <c r="G87" s="140"/>
      <c r="H87" s="141"/>
    </row>
    <row r="88" spans="2:8" ht="12.5" customHeight="1" x14ac:dyDescent="0.35">
      <c r="C88" s="146"/>
      <c r="D88" s="147"/>
      <c r="E88" s="147"/>
      <c r="F88" s="148"/>
      <c r="G88" s="148"/>
      <c r="H88" s="149"/>
    </row>
    <row r="89" spans="2:8" ht="5.25" customHeight="1" x14ac:dyDescent="0.35">
      <c r="C89" s="35"/>
      <c r="H89" s="34"/>
    </row>
    <row r="90" spans="2:8" ht="25.4" customHeight="1" thickBot="1" x14ac:dyDescent="0.4">
      <c r="B90" s="33"/>
      <c r="C90" s="101" t="s">
        <v>108</v>
      </c>
      <c r="D90" s="102" t="s">
        <v>107</v>
      </c>
      <c r="E90" s="102" t="s">
        <v>106</v>
      </c>
      <c r="F90" s="103" t="s">
        <v>105</v>
      </c>
      <c r="G90" s="102" t="s">
        <v>96</v>
      </c>
      <c r="H90" s="104" t="s">
        <v>104</v>
      </c>
    </row>
    <row r="91" spans="2:8" ht="20" customHeight="1" thickBot="1" x14ac:dyDescent="0.4">
      <c r="C91" s="28"/>
      <c r="D91" s="39">
        <v>0</v>
      </c>
      <c r="E91" s="39">
        <v>10421</v>
      </c>
      <c r="F91" s="39">
        <v>10421</v>
      </c>
      <c r="G91" s="39">
        <v>0</v>
      </c>
      <c r="H91" s="38">
        <v>10421</v>
      </c>
    </row>
    <row r="92" spans="2:8" ht="13" customHeight="1" thickBot="1" x14ac:dyDescent="0.4"/>
    <row r="93" spans="2:8" ht="20" customHeight="1" thickBot="1" x14ac:dyDescent="0.4">
      <c r="C93" s="99" t="s">
        <v>113</v>
      </c>
      <c r="D93" s="142" t="s">
        <v>142</v>
      </c>
      <c r="E93" s="143"/>
      <c r="F93" s="144"/>
      <c r="G93" s="144"/>
      <c r="H93" s="145"/>
    </row>
    <row r="94" spans="2:8" ht="20" customHeight="1" thickBot="1" x14ac:dyDescent="0.4">
      <c r="C94" s="100" t="s">
        <v>111</v>
      </c>
      <c r="D94" s="139" t="s">
        <v>202</v>
      </c>
      <c r="E94" s="140"/>
      <c r="F94" s="140"/>
      <c r="G94" s="140"/>
      <c r="H94" s="141"/>
    </row>
    <row r="95" spans="2:8" ht="20" customHeight="1" thickBot="1" x14ac:dyDescent="0.4">
      <c r="C95" s="100" t="s">
        <v>110</v>
      </c>
      <c r="D95" s="139" t="s">
        <v>201</v>
      </c>
      <c r="E95" s="140"/>
      <c r="F95" s="140"/>
      <c r="G95" s="140"/>
      <c r="H95" s="141"/>
    </row>
    <row r="96" spans="2:8" ht="12.5" customHeight="1" x14ac:dyDescent="0.35">
      <c r="C96" s="146"/>
      <c r="D96" s="147"/>
      <c r="E96" s="147"/>
      <c r="F96" s="148"/>
      <c r="G96" s="148"/>
      <c r="H96" s="149"/>
    </row>
    <row r="97" spans="2:8" ht="5.25" customHeight="1" x14ac:dyDescent="0.35">
      <c r="C97" s="35"/>
      <c r="H97" s="34"/>
    </row>
    <row r="98" spans="2:8" ht="25.4" customHeight="1" thickBot="1" x14ac:dyDescent="0.4">
      <c r="B98" s="33"/>
      <c r="C98" s="101" t="s">
        <v>108</v>
      </c>
      <c r="D98" s="102" t="s">
        <v>107</v>
      </c>
      <c r="E98" s="102" t="s">
        <v>106</v>
      </c>
      <c r="F98" s="103" t="s">
        <v>105</v>
      </c>
      <c r="G98" s="102" t="s">
        <v>96</v>
      </c>
      <c r="H98" s="104" t="s">
        <v>104</v>
      </c>
    </row>
    <row r="99" spans="2:8" ht="20" customHeight="1" thickBot="1" x14ac:dyDescent="0.4">
      <c r="C99" s="28"/>
      <c r="D99" s="39">
        <v>0</v>
      </c>
      <c r="E99" s="39">
        <v>0</v>
      </c>
      <c r="F99" s="39">
        <v>0</v>
      </c>
      <c r="G99" s="39">
        <v>206</v>
      </c>
      <c r="H99" s="38">
        <v>206</v>
      </c>
    </row>
    <row r="100" spans="2:8" ht="13" customHeight="1" thickBot="1" x14ac:dyDescent="0.4"/>
    <row r="101" spans="2:8" ht="20" customHeight="1" thickBot="1" x14ac:dyDescent="0.4">
      <c r="C101" s="99" t="s">
        <v>113</v>
      </c>
      <c r="D101" s="142" t="s">
        <v>140</v>
      </c>
      <c r="E101" s="143"/>
      <c r="F101" s="144"/>
      <c r="G101" s="144"/>
      <c r="H101" s="145"/>
    </row>
    <row r="102" spans="2:8" ht="20" customHeight="1" thickBot="1" x14ac:dyDescent="0.4">
      <c r="C102" s="100" t="s">
        <v>111</v>
      </c>
      <c r="D102" s="139" t="s">
        <v>139</v>
      </c>
      <c r="E102" s="140"/>
      <c r="F102" s="140"/>
      <c r="G102" s="140"/>
      <c r="H102" s="141"/>
    </row>
    <row r="103" spans="2:8" ht="20" customHeight="1" thickBot="1" x14ac:dyDescent="0.4">
      <c r="C103" s="100" t="s">
        <v>110</v>
      </c>
      <c r="D103" s="139" t="s">
        <v>200</v>
      </c>
      <c r="E103" s="140"/>
      <c r="F103" s="140"/>
      <c r="G103" s="140"/>
      <c r="H103" s="141"/>
    </row>
    <row r="104" spans="2:8" ht="12.5" customHeight="1" x14ac:dyDescent="0.35">
      <c r="C104" s="146"/>
      <c r="D104" s="147"/>
      <c r="E104" s="147"/>
      <c r="F104" s="148"/>
      <c r="G104" s="148"/>
      <c r="H104" s="149"/>
    </row>
    <row r="105" spans="2:8" ht="5.25" customHeight="1" x14ac:dyDescent="0.35">
      <c r="C105" s="35"/>
      <c r="H105" s="34"/>
    </row>
    <row r="106" spans="2:8" ht="25.4" customHeight="1" thickBot="1" x14ac:dyDescent="0.4">
      <c r="B106" s="33"/>
      <c r="C106" s="101" t="s">
        <v>108</v>
      </c>
      <c r="D106" s="102" t="s">
        <v>107</v>
      </c>
      <c r="E106" s="102" t="s">
        <v>106</v>
      </c>
      <c r="F106" s="103" t="s">
        <v>105</v>
      </c>
      <c r="G106" s="102" t="s">
        <v>96</v>
      </c>
      <c r="H106" s="104" t="s">
        <v>104</v>
      </c>
    </row>
    <row r="107" spans="2:8" ht="20" customHeight="1" thickBot="1" x14ac:dyDescent="0.4">
      <c r="C107" s="28">
        <v>0</v>
      </c>
      <c r="D107" s="39">
        <v>77</v>
      </c>
      <c r="E107" s="39">
        <v>0</v>
      </c>
      <c r="F107" s="39">
        <v>77</v>
      </c>
      <c r="G107" s="39">
        <v>0</v>
      </c>
      <c r="H107" s="38">
        <v>77</v>
      </c>
    </row>
    <row r="108" spans="2:8" ht="13" customHeight="1" thickBot="1" x14ac:dyDescent="0.4"/>
    <row r="109" spans="2:8" ht="18.5" customHeight="1" thickBot="1" x14ac:dyDescent="0.45">
      <c r="C109" s="150" t="s">
        <v>134</v>
      </c>
      <c r="D109" s="151"/>
      <c r="E109" s="151"/>
      <c r="F109" s="151"/>
      <c r="G109" s="151"/>
      <c r="H109" s="152"/>
    </row>
    <row r="110" spans="2:8" ht="19.5" customHeight="1" thickBot="1" x14ac:dyDescent="0.4"/>
    <row r="111" spans="2:8" ht="20" customHeight="1" thickBot="1" x14ac:dyDescent="0.4">
      <c r="C111" s="106" t="s">
        <v>113</v>
      </c>
      <c r="D111" s="142" t="s">
        <v>133</v>
      </c>
      <c r="E111" s="143"/>
      <c r="F111" s="144"/>
      <c r="G111" s="144"/>
      <c r="H111" s="145"/>
    </row>
    <row r="112" spans="2:8" ht="20" customHeight="1" thickBot="1" x14ac:dyDescent="0.4">
      <c r="C112" s="107" t="s">
        <v>111</v>
      </c>
      <c r="D112" s="139" t="s">
        <v>199</v>
      </c>
      <c r="E112" s="140"/>
      <c r="F112" s="140"/>
      <c r="G112" s="140"/>
      <c r="H112" s="141"/>
    </row>
    <row r="113" spans="2:8" ht="20" customHeight="1" thickBot="1" x14ac:dyDescent="0.4">
      <c r="C113" s="107" t="s">
        <v>110</v>
      </c>
      <c r="D113" s="139" t="s">
        <v>199</v>
      </c>
      <c r="E113" s="140"/>
      <c r="F113" s="140"/>
      <c r="G113" s="140"/>
      <c r="H113" s="141"/>
    </row>
    <row r="114" spans="2:8" ht="5.25" customHeight="1" x14ac:dyDescent="0.35">
      <c r="C114" s="35"/>
      <c r="H114" s="34"/>
    </row>
    <row r="115" spans="2:8" ht="25.4" customHeight="1" thickBot="1" x14ac:dyDescent="0.4">
      <c r="B115" s="33"/>
      <c r="C115" s="108" t="s">
        <v>108</v>
      </c>
      <c r="D115" s="109" t="s">
        <v>107</v>
      </c>
      <c r="E115" s="109" t="s">
        <v>106</v>
      </c>
      <c r="F115" s="110" t="s">
        <v>105</v>
      </c>
      <c r="G115" s="109" t="s">
        <v>96</v>
      </c>
      <c r="H115" s="111" t="s">
        <v>104</v>
      </c>
    </row>
    <row r="116" spans="2:8" ht="20" customHeight="1" thickBot="1" x14ac:dyDescent="0.4">
      <c r="C116" s="28">
        <v>0</v>
      </c>
      <c r="D116" s="27">
        <v>0</v>
      </c>
      <c r="E116" s="27">
        <v>-1050</v>
      </c>
      <c r="F116" s="27">
        <v>-1050</v>
      </c>
      <c r="G116" s="27">
        <v>0</v>
      </c>
      <c r="H116" s="26">
        <v>-1050</v>
      </c>
    </row>
    <row r="117" spans="2:8" ht="13" customHeight="1" thickBot="1" x14ac:dyDescent="0.4"/>
    <row r="118" spans="2:8" ht="20" customHeight="1" thickBot="1" x14ac:dyDescent="0.4">
      <c r="C118" s="106" t="s">
        <v>113</v>
      </c>
      <c r="D118" s="142" t="s">
        <v>131</v>
      </c>
      <c r="E118" s="143"/>
      <c r="F118" s="144"/>
      <c r="G118" s="144"/>
      <c r="H118" s="145"/>
    </row>
    <row r="119" spans="2:8" ht="20" customHeight="1" thickBot="1" x14ac:dyDescent="0.4">
      <c r="C119" s="107" t="s">
        <v>111</v>
      </c>
      <c r="D119" s="139" t="s">
        <v>198</v>
      </c>
      <c r="E119" s="140"/>
      <c r="F119" s="140"/>
      <c r="G119" s="140"/>
      <c r="H119" s="141"/>
    </row>
    <row r="120" spans="2:8" ht="20" customHeight="1" thickBot="1" x14ac:dyDescent="0.4">
      <c r="C120" s="107" t="s">
        <v>110</v>
      </c>
      <c r="D120" s="139" t="s">
        <v>197</v>
      </c>
      <c r="E120" s="140"/>
      <c r="F120" s="140"/>
      <c r="G120" s="140"/>
      <c r="H120" s="141"/>
    </row>
    <row r="121" spans="2:8" ht="5.25" customHeight="1" x14ac:dyDescent="0.35">
      <c r="C121" s="35"/>
      <c r="H121" s="34"/>
    </row>
    <row r="122" spans="2:8" ht="25.4" customHeight="1" thickBot="1" x14ac:dyDescent="0.4">
      <c r="B122" s="33"/>
      <c r="C122" s="108" t="s">
        <v>108</v>
      </c>
      <c r="D122" s="109" t="s">
        <v>107</v>
      </c>
      <c r="E122" s="109" t="s">
        <v>106</v>
      </c>
      <c r="F122" s="110" t="s">
        <v>105</v>
      </c>
      <c r="G122" s="109" t="s">
        <v>96</v>
      </c>
      <c r="H122" s="111" t="s">
        <v>104</v>
      </c>
    </row>
    <row r="123" spans="2:8" ht="20" customHeight="1" thickBot="1" x14ac:dyDescent="0.4">
      <c r="C123" s="28">
        <v>0</v>
      </c>
      <c r="D123" s="27">
        <v>0</v>
      </c>
      <c r="E123" s="27">
        <v>-365</v>
      </c>
      <c r="F123" s="27">
        <v>-365</v>
      </c>
      <c r="G123" s="27">
        <v>0</v>
      </c>
      <c r="H123" s="26">
        <v>-365</v>
      </c>
    </row>
    <row r="124" spans="2:8" ht="13" customHeight="1" thickBot="1" x14ac:dyDescent="0.4"/>
    <row r="125" spans="2:8" ht="20" customHeight="1" thickBot="1" x14ac:dyDescent="0.4">
      <c r="C125" s="106" t="s">
        <v>113</v>
      </c>
      <c r="D125" s="142" t="s">
        <v>128</v>
      </c>
      <c r="E125" s="143"/>
      <c r="F125" s="144"/>
      <c r="G125" s="144"/>
      <c r="H125" s="145"/>
    </row>
    <row r="126" spans="2:8" ht="20" customHeight="1" thickBot="1" x14ac:dyDescent="0.4">
      <c r="C126" s="107" t="s">
        <v>111</v>
      </c>
      <c r="D126" s="139" t="s">
        <v>191</v>
      </c>
      <c r="E126" s="140"/>
      <c r="F126" s="140"/>
      <c r="G126" s="140"/>
      <c r="H126" s="141"/>
    </row>
    <row r="127" spans="2:8" ht="20" customHeight="1" thickBot="1" x14ac:dyDescent="0.4">
      <c r="C127" s="107" t="s">
        <v>110</v>
      </c>
      <c r="D127" s="139" t="s">
        <v>196</v>
      </c>
      <c r="E127" s="140"/>
      <c r="F127" s="140"/>
      <c r="G127" s="140"/>
      <c r="H127" s="141"/>
    </row>
    <row r="128" spans="2:8" ht="5.25" customHeight="1" x14ac:dyDescent="0.35">
      <c r="C128" s="35"/>
      <c r="H128" s="34"/>
    </row>
    <row r="129" spans="2:8" ht="25.4" customHeight="1" thickBot="1" x14ac:dyDescent="0.4">
      <c r="B129" s="33"/>
      <c r="C129" s="108" t="s">
        <v>108</v>
      </c>
      <c r="D129" s="109" t="s">
        <v>107</v>
      </c>
      <c r="E129" s="109" t="s">
        <v>106</v>
      </c>
      <c r="F129" s="110" t="s">
        <v>105</v>
      </c>
      <c r="G129" s="109" t="s">
        <v>96</v>
      </c>
      <c r="H129" s="111" t="s">
        <v>104</v>
      </c>
    </row>
    <row r="130" spans="2:8" ht="20" customHeight="1" thickBot="1" x14ac:dyDescent="0.4">
      <c r="C130" s="28">
        <v>0</v>
      </c>
      <c r="D130" s="27">
        <v>0</v>
      </c>
      <c r="E130" s="27">
        <v>-1055</v>
      </c>
      <c r="F130" s="27">
        <v>-1055</v>
      </c>
      <c r="G130" s="27">
        <v>0</v>
      </c>
      <c r="H130" s="26">
        <v>-1055</v>
      </c>
    </row>
    <row r="131" spans="2:8" ht="13" customHeight="1" thickBot="1" x14ac:dyDescent="0.4"/>
    <row r="132" spans="2:8" ht="20" customHeight="1" thickBot="1" x14ac:dyDescent="0.4">
      <c r="C132" s="106" t="s">
        <v>113</v>
      </c>
      <c r="D132" s="142" t="s">
        <v>125</v>
      </c>
      <c r="E132" s="143"/>
      <c r="F132" s="144"/>
      <c r="G132" s="144"/>
      <c r="H132" s="145"/>
    </row>
    <row r="133" spans="2:8" ht="20" customHeight="1" thickBot="1" x14ac:dyDescent="0.4">
      <c r="C133" s="107" t="s">
        <v>111</v>
      </c>
      <c r="D133" s="139" t="s">
        <v>195</v>
      </c>
      <c r="E133" s="140"/>
      <c r="F133" s="140"/>
      <c r="G133" s="140"/>
      <c r="H133" s="141"/>
    </row>
    <row r="134" spans="2:8" ht="20" customHeight="1" thickBot="1" x14ac:dyDescent="0.4">
      <c r="C134" s="107" t="s">
        <v>110</v>
      </c>
      <c r="D134" s="139" t="s">
        <v>194</v>
      </c>
      <c r="E134" s="140"/>
      <c r="F134" s="140"/>
      <c r="G134" s="140"/>
      <c r="H134" s="141"/>
    </row>
    <row r="135" spans="2:8" ht="5.25" customHeight="1" x14ac:dyDescent="0.35">
      <c r="C135" s="35"/>
      <c r="H135" s="34"/>
    </row>
    <row r="136" spans="2:8" ht="25.4" customHeight="1" thickBot="1" x14ac:dyDescent="0.4">
      <c r="B136" s="33"/>
      <c r="C136" s="108" t="s">
        <v>108</v>
      </c>
      <c r="D136" s="109" t="s">
        <v>107</v>
      </c>
      <c r="E136" s="109" t="s">
        <v>106</v>
      </c>
      <c r="F136" s="110" t="s">
        <v>105</v>
      </c>
      <c r="G136" s="109" t="s">
        <v>96</v>
      </c>
      <c r="H136" s="111" t="s">
        <v>104</v>
      </c>
    </row>
    <row r="137" spans="2:8" ht="20" customHeight="1" thickBot="1" x14ac:dyDescent="0.4">
      <c r="C137" s="28">
        <v>0</v>
      </c>
      <c r="D137" s="27">
        <v>0</v>
      </c>
      <c r="E137" s="27">
        <v>-500</v>
      </c>
      <c r="F137" s="27">
        <v>-500</v>
      </c>
      <c r="G137" s="27">
        <v>0</v>
      </c>
      <c r="H137" s="26">
        <v>-500</v>
      </c>
    </row>
    <row r="138" spans="2:8" ht="13" customHeight="1" thickBot="1" x14ac:dyDescent="0.4"/>
    <row r="139" spans="2:8" ht="20" customHeight="1" thickBot="1" x14ac:dyDescent="0.4">
      <c r="C139" s="106" t="s">
        <v>113</v>
      </c>
      <c r="D139" s="142" t="s">
        <v>122</v>
      </c>
      <c r="E139" s="143"/>
      <c r="F139" s="144"/>
      <c r="G139" s="144"/>
      <c r="H139" s="145"/>
    </row>
    <row r="140" spans="2:8" ht="20" customHeight="1" thickBot="1" x14ac:dyDescent="0.4">
      <c r="C140" s="107" t="s">
        <v>111</v>
      </c>
      <c r="D140" s="139" t="s">
        <v>193</v>
      </c>
      <c r="E140" s="140"/>
      <c r="F140" s="140"/>
      <c r="G140" s="140"/>
      <c r="H140" s="141"/>
    </row>
    <row r="141" spans="2:8" ht="20" customHeight="1" thickBot="1" x14ac:dyDescent="0.4">
      <c r="C141" s="107" t="s">
        <v>110</v>
      </c>
      <c r="D141" s="139" t="s">
        <v>192</v>
      </c>
      <c r="E141" s="140"/>
      <c r="F141" s="140"/>
      <c r="G141" s="140"/>
      <c r="H141" s="141"/>
    </row>
    <row r="142" spans="2:8" ht="5.25" customHeight="1" x14ac:dyDescent="0.35">
      <c r="C142" s="35"/>
      <c r="H142" s="34"/>
    </row>
    <row r="143" spans="2:8" ht="25.4" customHeight="1" thickBot="1" x14ac:dyDescent="0.4">
      <c r="B143" s="33"/>
      <c r="C143" s="108" t="s">
        <v>108</v>
      </c>
      <c r="D143" s="109" t="s">
        <v>107</v>
      </c>
      <c r="E143" s="109" t="s">
        <v>106</v>
      </c>
      <c r="F143" s="110" t="s">
        <v>105</v>
      </c>
      <c r="G143" s="109" t="s">
        <v>96</v>
      </c>
      <c r="H143" s="111" t="s">
        <v>104</v>
      </c>
    </row>
    <row r="144" spans="2:8" ht="20" customHeight="1" thickBot="1" x14ac:dyDescent="0.4">
      <c r="C144" s="28">
        <v>0</v>
      </c>
      <c r="D144" s="27">
        <v>0</v>
      </c>
      <c r="E144" s="27">
        <v>-372</v>
      </c>
      <c r="F144" s="27">
        <v>-372</v>
      </c>
      <c r="G144" s="27">
        <v>0</v>
      </c>
      <c r="H144" s="26">
        <v>-372</v>
      </c>
    </row>
    <row r="145" spans="2:8" ht="13" customHeight="1" thickBot="1" x14ac:dyDescent="0.4"/>
    <row r="146" spans="2:8" ht="20" customHeight="1" thickBot="1" x14ac:dyDescent="0.4">
      <c r="C146" s="106" t="s">
        <v>113</v>
      </c>
      <c r="D146" s="142" t="s">
        <v>119</v>
      </c>
      <c r="E146" s="143"/>
      <c r="F146" s="144"/>
      <c r="G146" s="144"/>
      <c r="H146" s="145"/>
    </row>
    <row r="147" spans="2:8" ht="20" customHeight="1" thickBot="1" x14ac:dyDescent="0.4">
      <c r="C147" s="107" t="s">
        <v>111</v>
      </c>
      <c r="D147" s="139" t="s">
        <v>191</v>
      </c>
      <c r="E147" s="140"/>
      <c r="F147" s="140"/>
      <c r="G147" s="140"/>
      <c r="H147" s="141"/>
    </row>
    <row r="148" spans="2:8" ht="20" customHeight="1" thickBot="1" x14ac:dyDescent="0.4">
      <c r="C148" s="107" t="s">
        <v>110</v>
      </c>
      <c r="D148" s="139" t="s">
        <v>190</v>
      </c>
      <c r="E148" s="140"/>
      <c r="F148" s="140"/>
      <c r="G148" s="140"/>
      <c r="H148" s="141"/>
    </row>
    <row r="149" spans="2:8" ht="5.25" customHeight="1" x14ac:dyDescent="0.35">
      <c r="C149" s="35"/>
      <c r="H149" s="34"/>
    </row>
    <row r="150" spans="2:8" ht="25.4" customHeight="1" thickBot="1" x14ac:dyDescent="0.4">
      <c r="B150" s="33"/>
      <c r="C150" s="108" t="s">
        <v>108</v>
      </c>
      <c r="D150" s="109" t="s">
        <v>107</v>
      </c>
      <c r="E150" s="109" t="s">
        <v>106</v>
      </c>
      <c r="F150" s="110" t="s">
        <v>105</v>
      </c>
      <c r="G150" s="109" t="s">
        <v>96</v>
      </c>
      <c r="H150" s="111" t="s">
        <v>104</v>
      </c>
    </row>
    <row r="151" spans="2:8" ht="20" customHeight="1" thickBot="1" x14ac:dyDescent="0.4">
      <c r="C151" s="28">
        <v>0</v>
      </c>
      <c r="D151" s="27">
        <v>0</v>
      </c>
      <c r="E151" s="27">
        <v>-300</v>
      </c>
      <c r="F151" s="27">
        <v>-300</v>
      </c>
      <c r="G151" s="27">
        <v>0</v>
      </c>
      <c r="H151" s="26">
        <v>-300</v>
      </c>
    </row>
    <row r="152" spans="2:8" ht="13" customHeight="1" thickBot="1" x14ac:dyDescent="0.4"/>
    <row r="153" spans="2:8" ht="20" customHeight="1" thickBot="1" x14ac:dyDescent="0.4">
      <c r="C153" s="106" t="s">
        <v>113</v>
      </c>
      <c r="D153" s="142" t="s">
        <v>116</v>
      </c>
      <c r="E153" s="143"/>
      <c r="F153" s="144"/>
      <c r="G153" s="144"/>
      <c r="H153" s="145"/>
    </row>
    <row r="154" spans="2:8" ht="20" customHeight="1" thickBot="1" x14ac:dyDescent="0.4">
      <c r="C154" s="107" t="s">
        <v>111</v>
      </c>
      <c r="D154" s="139" t="s">
        <v>188</v>
      </c>
      <c r="E154" s="140"/>
      <c r="F154" s="140"/>
      <c r="G154" s="140"/>
      <c r="H154" s="141"/>
    </row>
    <row r="155" spans="2:8" ht="20" customHeight="1" thickBot="1" x14ac:dyDescent="0.4">
      <c r="C155" s="107" t="s">
        <v>110</v>
      </c>
      <c r="D155" s="139" t="s">
        <v>189</v>
      </c>
      <c r="E155" s="140"/>
      <c r="F155" s="140"/>
      <c r="G155" s="140"/>
      <c r="H155" s="141"/>
    </row>
    <row r="156" spans="2:8" ht="5.25" customHeight="1" x14ac:dyDescent="0.35">
      <c r="C156" s="35"/>
      <c r="H156" s="34"/>
    </row>
    <row r="157" spans="2:8" ht="25.4" customHeight="1" thickBot="1" x14ac:dyDescent="0.4">
      <c r="B157" s="33"/>
      <c r="C157" s="108" t="s">
        <v>108</v>
      </c>
      <c r="D157" s="109" t="s">
        <v>107</v>
      </c>
      <c r="E157" s="109" t="s">
        <v>106</v>
      </c>
      <c r="F157" s="110" t="s">
        <v>105</v>
      </c>
      <c r="G157" s="109" t="s">
        <v>96</v>
      </c>
      <c r="H157" s="111" t="s">
        <v>104</v>
      </c>
    </row>
    <row r="158" spans="2:8" ht="20" customHeight="1" thickBot="1" x14ac:dyDescent="0.4">
      <c r="C158" s="28">
        <v>0</v>
      </c>
      <c r="D158" s="27">
        <v>0</v>
      </c>
      <c r="E158" s="27">
        <v>-487</v>
      </c>
      <c r="F158" s="27">
        <v>-487</v>
      </c>
      <c r="G158" s="27">
        <v>0</v>
      </c>
      <c r="H158" s="26">
        <v>-487</v>
      </c>
    </row>
    <row r="159" spans="2:8" ht="13" customHeight="1" thickBot="1" x14ac:dyDescent="0.4"/>
    <row r="160" spans="2:8" ht="20" customHeight="1" thickBot="1" x14ac:dyDescent="0.4">
      <c r="C160" s="106" t="s">
        <v>113</v>
      </c>
      <c r="D160" s="142" t="s">
        <v>112</v>
      </c>
      <c r="E160" s="143"/>
      <c r="F160" s="144"/>
      <c r="G160" s="144"/>
      <c r="H160" s="145"/>
    </row>
    <row r="161" spans="2:8" ht="20" customHeight="1" thickBot="1" x14ac:dyDescent="0.4">
      <c r="C161" s="107" t="s">
        <v>111</v>
      </c>
      <c r="D161" s="139" t="s">
        <v>188</v>
      </c>
      <c r="E161" s="140"/>
      <c r="F161" s="140"/>
      <c r="G161" s="140"/>
      <c r="H161" s="141"/>
    </row>
    <row r="162" spans="2:8" ht="20" customHeight="1" thickBot="1" x14ac:dyDescent="0.4">
      <c r="C162" s="107" t="s">
        <v>110</v>
      </c>
      <c r="D162" s="139" t="s">
        <v>187</v>
      </c>
      <c r="E162" s="140"/>
      <c r="F162" s="140"/>
      <c r="G162" s="140"/>
      <c r="H162" s="141"/>
    </row>
    <row r="163" spans="2:8" ht="5.25" customHeight="1" x14ac:dyDescent="0.35">
      <c r="C163" s="35"/>
      <c r="H163" s="34"/>
    </row>
    <row r="164" spans="2:8" ht="25.4" customHeight="1" thickBot="1" x14ac:dyDescent="0.4">
      <c r="B164" s="33"/>
      <c r="C164" s="108" t="s">
        <v>108</v>
      </c>
      <c r="D164" s="109" t="s">
        <v>107</v>
      </c>
      <c r="E164" s="109" t="s">
        <v>106</v>
      </c>
      <c r="F164" s="110" t="s">
        <v>105</v>
      </c>
      <c r="G164" s="109" t="s">
        <v>96</v>
      </c>
      <c r="H164" s="111" t="s">
        <v>104</v>
      </c>
    </row>
    <row r="165" spans="2:8" ht="20" customHeight="1" thickBot="1" x14ac:dyDescent="0.4">
      <c r="C165" s="28">
        <v>0</v>
      </c>
      <c r="D165" s="27">
        <v>0</v>
      </c>
      <c r="E165" s="27">
        <v>-92</v>
      </c>
      <c r="F165" s="27">
        <v>-92</v>
      </c>
      <c r="G165" s="27">
        <v>0</v>
      </c>
      <c r="H165" s="26">
        <v>-92</v>
      </c>
    </row>
    <row r="166" spans="2:8" ht="13" customHeight="1" thickBot="1" x14ac:dyDescent="0.4"/>
    <row r="167" spans="2:8" ht="20" customHeight="1" thickBot="1" x14ac:dyDescent="0.4">
      <c r="C167" s="106" t="s">
        <v>113</v>
      </c>
      <c r="D167" s="142" t="s">
        <v>186</v>
      </c>
      <c r="E167" s="143"/>
      <c r="F167" s="144"/>
      <c r="G167" s="144"/>
      <c r="H167" s="145"/>
    </row>
    <row r="168" spans="2:8" ht="20" customHeight="1" thickBot="1" x14ac:dyDescent="0.4">
      <c r="C168" s="107" t="s">
        <v>111</v>
      </c>
      <c r="D168" s="139" t="s">
        <v>185</v>
      </c>
      <c r="E168" s="140"/>
      <c r="F168" s="140"/>
      <c r="G168" s="140"/>
      <c r="H168" s="141"/>
    </row>
    <row r="169" spans="2:8" ht="20" customHeight="1" thickBot="1" x14ac:dyDescent="0.4">
      <c r="C169" s="107" t="s">
        <v>110</v>
      </c>
      <c r="D169" s="139" t="s">
        <v>184</v>
      </c>
      <c r="E169" s="140"/>
      <c r="F169" s="140"/>
      <c r="G169" s="140"/>
      <c r="H169" s="141"/>
    </row>
    <row r="170" spans="2:8" ht="5.25" customHeight="1" x14ac:dyDescent="0.35">
      <c r="C170" s="35"/>
      <c r="H170" s="34"/>
    </row>
    <row r="171" spans="2:8" ht="25.4" customHeight="1" thickBot="1" x14ac:dyDescent="0.4">
      <c r="B171" s="33"/>
      <c r="C171" s="108" t="s">
        <v>108</v>
      </c>
      <c r="D171" s="109" t="s">
        <v>107</v>
      </c>
      <c r="E171" s="109" t="s">
        <v>106</v>
      </c>
      <c r="F171" s="110" t="s">
        <v>105</v>
      </c>
      <c r="G171" s="109" t="s">
        <v>96</v>
      </c>
      <c r="H171" s="111" t="s">
        <v>104</v>
      </c>
    </row>
    <row r="172" spans="2:8" ht="20" customHeight="1" thickBot="1" x14ac:dyDescent="0.4">
      <c r="C172" s="28">
        <v>0</v>
      </c>
      <c r="D172" s="27">
        <v>0</v>
      </c>
      <c r="E172" s="27">
        <v>0</v>
      </c>
      <c r="F172" s="27">
        <v>0</v>
      </c>
      <c r="G172" s="27">
        <v>-50</v>
      </c>
      <c r="H172" s="26">
        <v>-50</v>
      </c>
    </row>
    <row r="173" spans="2:8" ht="13" customHeight="1" thickBot="1" x14ac:dyDescent="0.4"/>
    <row r="174" spans="2:8" ht="20" customHeight="1" thickBot="1" x14ac:dyDescent="0.4">
      <c r="C174" s="106" t="s">
        <v>113</v>
      </c>
      <c r="D174" s="142" t="s">
        <v>183</v>
      </c>
      <c r="E174" s="143"/>
      <c r="F174" s="144"/>
      <c r="G174" s="144"/>
      <c r="H174" s="145"/>
    </row>
    <row r="175" spans="2:8" ht="20" customHeight="1" thickBot="1" x14ac:dyDescent="0.4">
      <c r="C175" s="107" t="s">
        <v>111</v>
      </c>
      <c r="D175" s="139" t="s">
        <v>182</v>
      </c>
      <c r="E175" s="140"/>
      <c r="F175" s="140"/>
      <c r="G175" s="140"/>
      <c r="H175" s="141"/>
    </row>
    <row r="176" spans="2:8" ht="20" customHeight="1" thickBot="1" x14ac:dyDescent="0.4">
      <c r="C176" s="107" t="s">
        <v>110</v>
      </c>
      <c r="D176" s="139" t="s">
        <v>182</v>
      </c>
      <c r="E176" s="140"/>
      <c r="F176" s="140"/>
      <c r="G176" s="140"/>
      <c r="H176" s="141"/>
    </row>
    <row r="177" spans="2:8" ht="5.25" customHeight="1" x14ac:dyDescent="0.35">
      <c r="C177" s="35"/>
      <c r="H177" s="34"/>
    </row>
    <row r="178" spans="2:8" ht="25.4" customHeight="1" thickBot="1" x14ac:dyDescent="0.4">
      <c r="B178" s="33"/>
      <c r="C178" s="108" t="s">
        <v>108</v>
      </c>
      <c r="D178" s="109" t="s">
        <v>107</v>
      </c>
      <c r="E178" s="109" t="s">
        <v>106</v>
      </c>
      <c r="F178" s="110" t="s">
        <v>105</v>
      </c>
      <c r="G178" s="109" t="s">
        <v>96</v>
      </c>
      <c r="H178" s="111" t="s">
        <v>104</v>
      </c>
    </row>
    <row r="179" spans="2:8" ht="20" customHeight="1" thickBot="1" x14ac:dyDescent="0.4">
      <c r="C179" s="28">
        <v>0</v>
      </c>
      <c r="D179" s="27">
        <v>0</v>
      </c>
      <c r="E179" s="27">
        <v>-54</v>
      </c>
      <c r="F179" s="27">
        <v>-54</v>
      </c>
      <c r="G179" s="27">
        <v>0</v>
      </c>
      <c r="H179" s="26">
        <v>-54</v>
      </c>
    </row>
    <row r="180" spans="2:8" ht="13" customHeight="1" thickBot="1" x14ac:dyDescent="0.4"/>
    <row r="181" spans="2:8" ht="20" customHeight="1" thickBot="1" x14ac:dyDescent="0.4">
      <c r="C181" s="106" t="s">
        <v>113</v>
      </c>
      <c r="D181" s="142" t="s">
        <v>181</v>
      </c>
      <c r="E181" s="143"/>
      <c r="F181" s="144"/>
      <c r="G181" s="144"/>
      <c r="H181" s="145"/>
    </row>
    <row r="182" spans="2:8" ht="20" customHeight="1" thickBot="1" x14ac:dyDescent="0.4">
      <c r="C182" s="107" t="s">
        <v>111</v>
      </c>
      <c r="D182" s="139" t="s">
        <v>180</v>
      </c>
      <c r="E182" s="140"/>
      <c r="F182" s="140"/>
      <c r="G182" s="140"/>
      <c r="H182" s="141"/>
    </row>
    <row r="183" spans="2:8" ht="20" customHeight="1" thickBot="1" x14ac:dyDescent="0.4">
      <c r="C183" s="107" t="s">
        <v>110</v>
      </c>
      <c r="D183" s="139" t="s">
        <v>179</v>
      </c>
      <c r="E183" s="140"/>
      <c r="F183" s="140"/>
      <c r="G183" s="140"/>
      <c r="H183" s="141"/>
    </row>
    <row r="184" spans="2:8" ht="5.25" customHeight="1" x14ac:dyDescent="0.35">
      <c r="C184" s="35"/>
      <c r="H184" s="34"/>
    </row>
    <row r="185" spans="2:8" ht="25.4" customHeight="1" thickBot="1" x14ac:dyDescent="0.4">
      <c r="B185" s="33"/>
      <c r="C185" s="108" t="s">
        <v>108</v>
      </c>
      <c r="D185" s="109" t="s">
        <v>107</v>
      </c>
      <c r="E185" s="109" t="s">
        <v>106</v>
      </c>
      <c r="F185" s="110" t="s">
        <v>105</v>
      </c>
      <c r="G185" s="109" t="s">
        <v>96</v>
      </c>
      <c r="H185" s="111" t="s">
        <v>104</v>
      </c>
    </row>
    <row r="186" spans="2:8" ht="20" customHeight="1" thickBot="1" x14ac:dyDescent="0.4">
      <c r="C186" s="28">
        <v>0</v>
      </c>
      <c r="D186" s="27">
        <v>0</v>
      </c>
      <c r="E186" s="27">
        <v>-112</v>
      </c>
      <c r="F186" s="27">
        <v>-112</v>
      </c>
      <c r="G186" s="27">
        <v>0</v>
      </c>
      <c r="H186" s="26">
        <v>-112</v>
      </c>
    </row>
    <row r="187" spans="2:8" ht="13" customHeight="1" thickBot="1" x14ac:dyDescent="0.4"/>
    <row r="188" spans="2:8" ht="20" customHeight="1" thickBot="1" x14ac:dyDescent="0.4">
      <c r="C188" s="106" t="s">
        <v>113</v>
      </c>
      <c r="D188" s="142" t="s">
        <v>178</v>
      </c>
      <c r="E188" s="143"/>
      <c r="F188" s="144"/>
      <c r="G188" s="144"/>
      <c r="H188" s="145"/>
    </row>
    <row r="189" spans="2:8" ht="20" customHeight="1" thickBot="1" x14ac:dyDescent="0.4">
      <c r="C189" s="107" t="s">
        <v>111</v>
      </c>
      <c r="D189" s="139" t="s">
        <v>115</v>
      </c>
      <c r="E189" s="140"/>
      <c r="F189" s="140"/>
      <c r="G189" s="140"/>
      <c r="H189" s="141"/>
    </row>
    <row r="190" spans="2:8" ht="60" customHeight="1" thickBot="1" x14ac:dyDescent="0.4">
      <c r="C190" s="107" t="s">
        <v>110</v>
      </c>
      <c r="D190" s="139" t="s">
        <v>177</v>
      </c>
      <c r="E190" s="140"/>
      <c r="F190" s="140"/>
      <c r="G190" s="140"/>
      <c r="H190" s="141"/>
    </row>
    <row r="191" spans="2:8" ht="5.25" customHeight="1" x14ac:dyDescent="0.35">
      <c r="C191" s="35"/>
      <c r="H191" s="34"/>
    </row>
    <row r="192" spans="2:8" ht="25.4" customHeight="1" thickBot="1" x14ac:dyDescent="0.4">
      <c r="B192" s="33"/>
      <c r="C192" s="108" t="s">
        <v>108</v>
      </c>
      <c r="D192" s="109" t="s">
        <v>107</v>
      </c>
      <c r="E192" s="109" t="s">
        <v>106</v>
      </c>
      <c r="F192" s="110" t="s">
        <v>105</v>
      </c>
      <c r="G192" s="109" t="s">
        <v>96</v>
      </c>
      <c r="H192" s="111" t="s">
        <v>104</v>
      </c>
    </row>
    <row r="193" spans="2:8" ht="20" customHeight="1" thickBot="1" x14ac:dyDescent="0.4">
      <c r="C193" s="28">
        <v>0</v>
      </c>
      <c r="D193" s="27">
        <v>0</v>
      </c>
      <c r="E193" s="27">
        <v>-1300</v>
      </c>
      <c r="F193" s="27">
        <v>-1300</v>
      </c>
      <c r="G193" s="27">
        <v>0</v>
      </c>
      <c r="H193" s="26">
        <v>-1300</v>
      </c>
    </row>
    <row r="194" spans="2:8" ht="13" customHeight="1" thickBot="1" x14ac:dyDescent="0.4"/>
    <row r="195" spans="2:8" ht="20" customHeight="1" thickBot="1" x14ac:dyDescent="0.4">
      <c r="C195" s="106" t="s">
        <v>113</v>
      </c>
      <c r="D195" s="142" t="s">
        <v>176</v>
      </c>
      <c r="E195" s="143"/>
      <c r="F195" s="144"/>
      <c r="G195" s="144"/>
      <c r="H195" s="145"/>
    </row>
    <row r="196" spans="2:8" ht="20" customHeight="1" thickBot="1" x14ac:dyDescent="0.4">
      <c r="C196" s="107" t="s">
        <v>111</v>
      </c>
      <c r="D196" s="139" t="s">
        <v>175</v>
      </c>
      <c r="E196" s="140"/>
      <c r="F196" s="140"/>
      <c r="G196" s="140"/>
      <c r="H196" s="141"/>
    </row>
    <row r="197" spans="2:8" ht="20" customHeight="1" thickBot="1" x14ac:dyDescent="0.4">
      <c r="C197" s="107" t="s">
        <v>110</v>
      </c>
      <c r="D197" s="139" t="s">
        <v>175</v>
      </c>
      <c r="E197" s="140"/>
      <c r="F197" s="140"/>
      <c r="G197" s="140"/>
      <c r="H197" s="141"/>
    </row>
    <row r="198" spans="2:8" ht="5.25" customHeight="1" x14ac:dyDescent="0.35">
      <c r="C198" s="35"/>
      <c r="H198" s="34"/>
    </row>
    <row r="199" spans="2:8" ht="25.4" customHeight="1" thickBot="1" x14ac:dyDescent="0.4">
      <c r="B199" s="33"/>
      <c r="C199" s="108" t="s">
        <v>108</v>
      </c>
      <c r="D199" s="109" t="s">
        <v>107</v>
      </c>
      <c r="E199" s="109" t="s">
        <v>106</v>
      </c>
      <c r="F199" s="110" t="s">
        <v>105</v>
      </c>
      <c r="G199" s="109" t="s">
        <v>96</v>
      </c>
      <c r="H199" s="111" t="s">
        <v>104</v>
      </c>
    </row>
    <row r="200" spans="2:8" ht="20" customHeight="1" thickBot="1" x14ac:dyDescent="0.4">
      <c r="C200" s="28">
        <v>0</v>
      </c>
      <c r="D200" s="27">
        <v>0</v>
      </c>
      <c r="E200" s="27">
        <v>-300</v>
      </c>
      <c r="F200" s="27">
        <v>-300</v>
      </c>
      <c r="G200" s="27">
        <v>0</v>
      </c>
      <c r="H200" s="26">
        <v>-300</v>
      </c>
    </row>
    <row r="201" spans="2:8" ht="13" customHeight="1" thickBot="1" x14ac:dyDescent="0.4"/>
    <row r="202" spans="2:8" ht="20" customHeight="1" thickBot="1" x14ac:dyDescent="0.4">
      <c r="C202" s="106" t="s">
        <v>113</v>
      </c>
      <c r="D202" s="142" t="s">
        <v>174</v>
      </c>
      <c r="E202" s="143"/>
      <c r="F202" s="144"/>
      <c r="G202" s="144"/>
      <c r="H202" s="145"/>
    </row>
    <row r="203" spans="2:8" ht="20" customHeight="1" thickBot="1" x14ac:dyDescent="0.4">
      <c r="C203" s="107" t="s">
        <v>111</v>
      </c>
      <c r="D203" s="139" t="s">
        <v>173</v>
      </c>
      <c r="E203" s="140"/>
      <c r="F203" s="140"/>
      <c r="G203" s="140"/>
      <c r="H203" s="141"/>
    </row>
    <row r="204" spans="2:8" ht="20" customHeight="1" thickBot="1" x14ac:dyDescent="0.4">
      <c r="C204" s="107" t="s">
        <v>110</v>
      </c>
      <c r="D204" s="139" t="s">
        <v>114</v>
      </c>
      <c r="E204" s="140"/>
      <c r="F204" s="140"/>
      <c r="G204" s="140"/>
      <c r="H204" s="141"/>
    </row>
    <row r="205" spans="2:8" ht="5.25" customHeight="1" x14ac:dyDescent="0.35">
      <c r="C205" s="35"/>
      <c r="H205" s="34"/>
    </row>
    <row r="206" spans="2:8" ht="25.4" customHeight="1" thickBot="1" x14ac:dyDescent="0.4">
      <c r="B206" s="33"/>
      <c r="C206" s="108" t="s">
        <v>108</v>
      </c>
      <c r="D206" s="109" t="s">
        <v>107</v>
      </c>
      <c r="E206" s="109" t="s">
        <v>106</v>
      </c>
      <c r="F206" s="110" t="s">
        <v>105</v>
      </c>
      <c r="G206" s="109" t="s">
        <v>96</v>
      </c>
      <c r="H206" s="111" t="s">
        <v>104</v>
      </c>
    </row>
    <row r="207" spans="2:8" ht="20" customHeight="1" thickBot="1" x14ac:dyDescent="0.4">
      <c r="C207" s="28">
        <v>0</v>
      </c>
      <c r="D207" s="27">
        <v>0</v>
      </c>
      <c r="E207" s="27">
        <v>0</v>
      </c>
      <c r="F207" s="27">
        <v>0</v>
      </c>
      <c r="G207" s="27">
        <v>-51</v>
      </c>
      <c r="H207" s="26">
        <v>-51</v>
      </c>
    </row>
    <row r="208" spans="2:8" ht="13" customHeight="1" thickBot="1" x14ac:dyDescent="0.4"/>
    <row r="209" spans="2:8" ht="20" customHeight="1" thickBot="1" x14ac:dyDescent="0.4">
      <c r="C209" s="106" t="s">
        <v>113</v>
      </c>
      <c r="D209" s="142" t="s">
        <v>172</v>
      </c>
      <c r="E209" s="143"/>
      <c r="F209" s="144"/>
      <c r="G209" s="144"/>
      <c r="H209" s="145"/>
    </row>
    <row r="210" spans="2:8" ht="20" customHeight="1" thickBot="1" x14ac:dyDescent="0.4">
      <c r="C210" s="107" t="s">
        <v>111</v>
      </c>
      <c r="D210" s="139" t="s">
        <v>109</v>
      </c>
      <c r="E210" s="140"/>
      <c r="F210" s="140"/>
      <c r="G210" s="140"/>
      <c r="H210" s="141"/>
    </row>
    <row r="211" spans="2:8" ht="20" customHeight="1" thickBot="1" x14ac:dyDescent="0.4">
      <c r="C211" s="107" t="s">
        <v>110</v>
      </c>
      <c r="D211" s="139" t="s">
        <v>109</v>
      </c>
      <c r="E211" s="140"/>
      <c r="F211" s="140"/>
      <c r="G211" s="140"/>
      <c r="H211" s="141"/>
    </row>
    <row r="212" spans="2:8" ht="5.25" customHeight="1" x14ac:dyDescent="0.35">
      <c r="C212" s="35"/>
      <c r="H212" s="34"/>
    </row>
    <row r="213" spans="2:8" ht="25.4" customHeight="1" thickBot="1" x14ac:dyDescent="0.4">
      <c r="B213" s="33"/>
      <c r="C213" s="108" t="s">
        <v>108</v>
      </c>
      <c r="D213" s="109" t="s">
        <v>107</v>
      </c>
      <c r="E213" s="109" t="s">
        <v>106</v>
      </c>
      <c r="F213" s="110" t="s">
        <v>105</v>
      </c>
      <c r="G213" s="109" t="s">
        <v>96</v>
      </c>
      <c r="H213" s="111" t="s">
        <v>104</v>
      </c>
    </row>
    <row r="214" spans="2:8" ht="20" customHeight="1" thickBot="1" x14ac:dyDescent="0.4">
      <c r="C214" s="28">
        <v>0</v>
      </c>
      <c r="D214" s="27">
        <v>0</v>
      </c>
      <c r="E214" s="27">
        <v>0</v>
      </c>
      <c r="F214" s="27">
        <v>0</v>
      </c>
      <c r="G214" s="27">
        <v>-3956</v>
      </c>
      <c r="H214" s="26">
        <v>-3956</v>
      </c>
    </row>
    <row r="215" spans="2:8" ht="12.5" customHeight="1" x14ac:dyDescent="0.35"/>
    <row r="216" spans="2:8" ht="12.5" customHeight="1" x14ac:dyDescent="0.35"/>
  </sheetData>
  <mergeCells count="97">
    <mergeCell ref="D203:H203"/>
    <mergeCell ref="D204:H204"/>
    <mergeCell ref="D209:H209"/>
    <mergeCell ref="D210:H210"/>
    <mergeCell ref="D211:H211"/>
    <mergeCell ref="D169:H169"/>
    <mergeCell ref="D190:H190"/>
    <mergeCell ref="D195:H195"/>
    <mergeCell ref="D196:H196"/>
    <mergeCell ref="D202:H202"/>
    <mergeCell ref="D197:H197"/>
    <mergeCell ref="D174:H174"/>
    <mergeCell ref="D175:H175"/>
    <mergeCell ref="D176:H176"/>
    <mergeCell ref="D181:H181"/>
    <mergeCell ref="D182:H182"/>
    <mergeCell ref="D183:H183"/>
    <mergeCell ref="D188:H188"/>
    <mergeCell ref="D189:H189"/>
    <mergeCell ref="D160:H160"/>
    <mergeCell ref="D161:H161"/>
    <mergeCell ref="D162:H162"/>
    <mergeCell ref="D141:H141"/>
    <mergeCell ref="D168:H168"/>
    <mergeCell ref="D119:H119"/>
    <mergeCell ref="D120:H120"/>
    <mergeCell ref="D125:H125"/>
    <mergeCell ref="D126:H126"/>
    <mergeCell ref="D167:H167"/>
    <mergeCell ref="D132:H132"/>
    <mergeCell ref="D133:H133"/>
    <mergeCell ref="D134:H134"/>
    <mergeCell ref="D139:H139"/>
    <mergeCell ref="D140:H140"/>
    <mergeCell ref="D146:H146"/>
    <mergeCell ref="D147:H147"/>
    <mergeCell ref="D148:H148"/>
    <mergeCell ref="D153:H153"/>
    <mergeCell ref="D154:H154"/>
    <mergeCell ref="D155:H155"/>
    <mergeCell ref="D127:H127"/>
    <mergeCell ref="D93:H93"/>
    <mergeCell ref="D113:H113"/>
    <mergeCell ref="D95:H95"/>
    <mergeCell ref="C96:E96"/>
    <mergeCell ref="F96:H96"/>
    <mergeCell ref="D101:H101"/>
    <mergeCell ref="D102:H102"/>
    <mergeCell ref="D103:H103"/>
    <mergeCell ref="C104:E104"/>
    <mergeCell ref="F104:H104"/>
    <mergeCell ref="D94:H94"/>
    <mergeCell ref="C109:H109"/>
    <mergeCell ref="D111:H111"/>
    <mergeCell ref="D112:H112"/>
    <mergeCell ref="D118:H118"/>
    <mergeCell ref="D85:H85"/>
    <mergeCell ref="D86:H86"/>
    <mergeCell ref="D87:H87"/>
    <mergeCell ref="C88:E88"/>
    <mergeCell ref="F88:H88"/>
    <mergeCell ref="F80:H80"/>
    <mergeCell ref="D77:H77"/>
    <mergeCell ref="D78:H78"/>
    <mergeCell ref="D79:H79"/>
    <mergeCell ref="C80:E80"/>
    <mergeCell ref="D39:H39"/>
    <mergeCell ref="D44:H44"/>
    <mergeCell ref="C72:E72"/>
    <mergeCell ref="F72:H72"/>
    <mergeCell ref="D46:H46"/>
    <mergeCell ref="D51:H51"/>
    <mergeCell ref="D52:H52"/>
    <mergeCell ref="D53:H53"/>
    <mergeCell ref="D58:H58"/>
    <mergeCell ref="D59:H59"/>
    <mergeCell ref="D45:H45"/>
    <mergeCell ref="D60:H60"/>
    <mergeCell ref="C67:H67"/>
    <mergeCell ref="D69:H69"/>
    <mergeCell ref="D70:H70"/>
    <mergeCell ref="D71:H71"/>
    <mergeCell ref="D31:H31"/>
    <mergeCell ref="D32:H32"/>
    <mergeCell ref="D37:H37"/>
    <mergeCell ref="D38:H38"/>
    <mergeCell ref="D17:H17"/>
    <mergeCell ref="D18:H18"/>
    <mergeCell ref="D23:H23"/>
    <mergeCell ref="D24:H24"/>
    <mergeCell ref="D25:H25"/>
    <mergeCell ref="D30:H30"/>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EB545-5254-4E3F-8546-37BAE9FDBBAD}">
  <sheetPr codeName="Sheet39">
    <pageSetUpPr fitToPage="1"/>
  </sheetPr>
  <dimension ref="B2:H119"/>
  <sheetViews>
    <sheetView showGridLines="0" showRowColHeaders="0" zoomScale="80" zoomScaleNormal="80" workbookViewId="0">
      <pane ySplit="5" topLeftCell="A86" activePane="bottomLeft" state="frozen"/>
      <selection activeCell="D9" sqref="D9:F9"/>
      <selection pane="bottomLeft" activeCell="M107" sqref="M107"/>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84" t="s">
        <v>594</v>
      </c>
      <c r="E4" s="84"/>
      <c r="F4" s="58"/>
    </row>
    <row r="5" spans="3:8" ht="12.5" customHeight="1" x14ac:dyDescent="0.35"/>
    <row r="6" spans="3:8" ht="144.75" customHeight="1" x14ac:dyDescent="0.35">
      <c r="C6" s="57" t="s">
        <v>167</v>
      </c>
      <c r="D6" s="155" t="s">
        <v>593</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23298.3</v>
      </c>
      <c r="E9" s="10">
        <v>-5844.5999999999995</v>
      </c>
      <c r="F9" s="50">
        <v>17453.7</v>
      </c>
      <c r="H9" s="49">
        <v>337.08000000000004</v>
      </c>
    </row>
    <row r="10" spans="3:8" ht="7.5" customHeight="1" x14ac:dyDescent="0.35">
      <c r="C10" s="48"/>
      <c r="F10" s="47"/>
      <c r="H10" s="46"/>
    </row>
    <row r="11" spans="3:8" ht="12.75" customHeight="1" thickBot="1" x14ac:dyDescent="0.4">
      <c r="C11" s="45" t="s">
        <v>163</v>
      </c>
      <c r="D11" s="44"/>
      <c r="E11" s="42"/>
      <c r="F11" s="43">
        <v>-402</v>
      </c>
      <c r="G11" s="42"/>
      <c r="H11" s="41">
        <v>10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592</v>
      </c>
      <c r="E17" s="140"/>
      <c r="F17" s="140"/>
      <c r="G17" s="140"/>
      <c r="H17" s="141"/>
    </row>
    <row r="18" spans="2:8" ht="200" customHeight="1" thickBot="1" x14ac:dyDescent="0.4">
      <c r="C18" s="36" t="s">
        <v>110</v>
      </c>
      <c r="D18" s="139" t="s">
        <v>591</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22.11</v>
      </c>
      <c r="D21" s="27">
        <v>1186.249</v>
      </c>
      <c r="E21" s="27">
        <v>651.55100000000004</v>
      </c>
      <c r="F21" s="27">
        <v>1837.8000000000002</v>
      </c>
      <c r="G21" s="27">
        <v>-124</v>
      </c>
      <c r="H21" s="26">
        <v>1713.8000000000002</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590</v>
      </c>
      <c r="E24" s="140"/>
      <c r="F24" s="140"/>
      <c r="G24" s="140"/>
      <c r="H24" s="141"/>
    </row>
    <row r="25" spans="2:8" ht="200" customHeight="1" thickBot="1" x14ac:dyDescent="0.4">
      <c r="C25" s="36" t="s">
        <v>110</v>
      </c>
      <c r="D25" s="139" t="s">
        <v>589</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205.83</v>
      </c>
      <c r="D28" s="27">
        <v>12887.4</v>
      </c>
      <c r="E28" s="27">
        <v>1749.3</v>
      </c>
      <c r="F28" s="27">
        <v>14636.699999999999</v>
      </c>
      <c r="G28" s="27">
        <v>-5645.9</v>
      </c>
      <c r="H28" s="26">
        <v>8990.7999999999993</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588</v>
      </c>
      <c r="E31" s="140"/>
      <c r="F31" s="140"/>
      <c r="G31" s="140"/>
      <c r="H31" s="141"/>
    </row>
    <row r="32" spans="2:8" ht="160" customHeight="1" thickBot="1" x14ac:dyDescent="0.4">
      <c r="C32" s="36" t="s">
        <v>110</v>
      </c>
      <c r="D32" s="139" t="s">
        <v>587</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60.1</v>
      </c>
      <c r="D35" s="27">
        <v>3543.8</v>
      </c>
      <c r="E35" s="27">
        <v>212.1</v>
      </c>
      <c r="F35" s="27">
        <v>3755.9</v>
      </c>
      <c r="G35" s="27">
        <v>0</v>
      </c>
      <c r="H35" s="26">
        <v>3755.9</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586</v>
      </c>
      <c r="E38" s="140"/>
      <c r="F38" s="140"/>
      <c r="G38" s="140"/>
      <c r="H38" s="141"/>
    </row>
    <row r="39" spans="2:8" ht="140" customHeight="1" thickBot="1" x14ac:dyDescent="0.4">
      <c r="C39" s="36" t="s">
        <v>110</v>
      </c>
      <c r="D39" s="139" t="s">
        <v>585</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49.04</v>
      </c>
      <c r="D42" s="27">
        <v>2029</v>
      </c>
      <c r="E42" s="27">
        <v>1029.0999999999999</v>
      </c>
      <c r="F42" s="27">
        <v>3058.1</v>
      </c>
      <c r="G42" s="27">
        <v>-74.7</v>
      </c>
      <c r="H42" s="26">
        <v>2983.4</v>
      </c>
    </row>
    <row r="43" spans="2:8" ht="13" customHeight="1" thickBot="1" x14ac:dyDescent="0.4"/>
    <row r="44" spans="2:8" ht="20" customHeight="1" thickBot="1" x14ac:dyDescent="0.4">
      <c r="C44" s="37" t="s">
        <v>113</v>
      </c>
      <c r="D44" s="142" t="s">
        <v>151</v>
      </c>
      <c r="E44" s="144"/>
      <c r="F44" s="144"/>
      <c r="G44" s="144"/>
      <c r="H44" s="145"/>
    </row>
    <row r="45" spans="2:8" ht="20" customHeight="1" thickBot="1" x14ac:dyDescent="0.4">
      <c r="C45" s="36" t="s">
        <v>111</v>
      </c>
      <c r="D45" s="139" t="s">
        <v>584</v>
      </c>
      <c r="E45" s="140"/>
      <c r="F45" s="140"/>
      <c r="G45" s="140"/>
      <c r="H45" s="141"/>
    </row>
    <row r="46" spans="2:8" ht="160" customHeight="1" thickBot="1" x14ac:dyDescent="0.4">
      <c r="C46" s="36" t="s">
        <v>110</v>
      </c>
      <c r="D46" s="139" t="s">
        <v>583</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0</v>
      </c>
      <c r="D49" s="27">
        <v>0</v>
      </c>
      <c r="E49" s="27">
        <v>9.8000000000000007</v>
      </c>
      <c r="F49" s="27">
        <v>9.8000000000000007</v>
      </c>
      <c r="G49" s="27">
        <v>0</v>
      </c>
      <c r="H49" s="26">
        <v>9.8000000000000007</v>
      </c>
    </row>
    <row r="50" spans="2:8" ht="12.5" customHeight="1" x14ac:dyDescent="0.35"/>
    <row r="51" spans="2:8" ht="12.5" customHeight="1" x14ac:dyDescent="0.35"/>
    <row r="52" spans="2:8" ht="8.25" customHeight="1" x14ac:dyDescent="0.35"/>
    <row r="53" spans="2:8" ht="18" customHeight="1" x14ac:dyDescent="0.4">
      <c r="C53" s="153" t="s">
        <v>148</v>
      </c>
      <c r="D53" s="153"/>
      <c r="E53" s="153"/>
      <c r="F53" s="153"/>
      <c r="G53" s="153"/>
      <c r="H53" s="153"/>
    </row>
    <row r="54" spans="2:8" ht="18.75" customHeight="1" thickBot="1" x14ac:dyDescent="0.4"/>
    <row r="55" spans="2:8" ht="20" customHeight="1" thickBot="1" x14ac:dyDescent="0.4">
      <c r="C55" s="99" t="s">
        <v>113</v>
      </c>
      <c r="D55" s="142" t="s">
        <v>147</v>
      </c>
      <c r="E55" s="143"/>
      <c r="F55" s="144"/>
      <c r="G55" s="144"/>
      <c r="H55" s="145"/>
    </row>
    <row r="56" spans="2:8" ht="20" customHeight="1" thickBot="1" x14ac:dyDescent="0.4">
      <c r="C56" s="100" t="s">
        <v>111</v>
      </c>
      <c r="D56" s="139" t="s">
        <v>136</v>
      </c>
      <c r="E56" s="140"/>
      <c r="F56" s="140"/>
      <c r="G56" s="140"/>
      <c r="H56" s="141"/>
    </row>
    <row r="57" spans="2:8" ht="20" customHeight="1" thickBot="1" x14ac:dyDescent="0.4">
      <c r="C57" s="100" t="s">
        <v>110</v>
      </c>
      <c r="D57" s="139" t="s">
        <v>582</v>
      </c>
      <c r="E57" s="140"/>
      <c r="F57" s="140"/>
      <c r="G57" s="140"/>
      <c r="H57" s="141"/>
    </row>
    <row r="58" spans="2:8" ht="12.5" customHeight="1" x14ac:dyDescent="0.35">
      <c r="C58" s="146"/>
      <c r="D58" s="147"/>
      <c r="E58" s="147"/>
      <c r="F58" s="148"/>
      <c r="G58" s="148"/>
      <c r="H58" s="149"/>
    </row>
    <row r="59" spans="2:8" ht="5.25" customHeight="1" x14ac:dyDescent="0.35">
      <c r="C59" s="35"/>
      <c r="H59" s="34"/>
    </row>
    <row r="60" spans="2:8" ht="25.4" customHeight="1" thickBot="1" x14ac:dyDescent="0.4">
      <c r="B60" s="33"/>
      <c r="C60" s="101" t="s">
        <v>108</v>
      </c>
      <c r="D60" s="102" t="s">
        <v>107</v>
      </c>
      <c r="E60" s="102" t="s">
        <v>106</v>
      </c>
      <c r="F60" s="103" t="s">
        <v>105</v>
      </c>
      <c r="G60" s="102" t="s">
        <v>96</v>
      </c>
      <c r="H60" s="104" t="s">
        <v>104</v>
      </c>
    </row>
    <row r="61" spans="2:8" ht="20" customHeight="1" thickBot="1" x14ac:dyDescent="0.4">
      <c r="C61" s="28">
        <v>0</v>
      </c>
      <c r="D61" s="39">
        <v>390</v>
      </c>
      <c r="E61" s="39">
        <v>0</v>
      </c>
      <c r="F61" s="39">
        <v>390</v>
      </c>
      <c r="G61" s="39">
        <v>0</v>
      </c>
      <c r="H61" s="38">
        <v>390</v>
      </c>
    </row>
    <row r="62" spans="2:8" ht="13" customHeight="1" thickBot="1" x14ac:dyDescent="0.4"/>
    <row r="63" spans="2:8" ht="20" customHeight="1" thickBot="1" x14ac:dyDescent="0.4">
      <c r="C63" s="99" t="s">
        <v>113</v>
      </c>
      <c r="D63" s="142" t="s">
        <v>146</v>
      </c>
      <c r="E63" s="143"/>
      <c r="F63" s="144"/>
      <c r="G63" s="144"/>
      <c r="H63" s="145"/>
    </row>
    <row r="64" spans="2:8" ht="20" customHeight="1" thickBot="1" x14ac:dyDescent="0.4">
      <c r="C64" s="100" t="s">
        <v>111</v>
      </c>
      <c r="D64" s="139" t="s">
        <v>139</v>
      </c>
      <c r="E64" s="140"/>
      <c r="F64" s="140"/>
      <c r="G64" s="140"/>
      <c r="H64" s="141"/>
    </row>
    <row r="65" spans="2:8" ht="40" customHeight="1" thickBot="1" x14ac:dyDescent="0.4">
      <c r="C65" s="100" t="s">
        <v>110</v>
      </c>
      <c r="D65" s="139" t="s">
        <v>581</v>
      </c>
      <c r="E65" s="140"/>
      <c r="F65" s="140"/>
      <c r="G65" s="140"/>
      <c r="H65" s="141"/>
    </row>
    <row r="66" spans="2:8" ht="12.5" customHeight="1" x14ac:dyDescent="0.35">
      <c r="C66" s="146"/>
      <c r="D66" s="147"/>
      <c r="E66" s="147"/>
      <c r="F66" s="148"/>
      <c r="G66" s="148"/>
      <c r="H66" s="149"/>
    </row>
    <row r="67" spans="2:8" ht="5.25" customHeight="1" x14ac:dyDescent="0.35">
      <c r="C67" s="35"/>
      <c r="H67" s="34"/>
    </row>
    <row r="68" spans="2:8" ht="25.4" customHeight="1" x14ac:dyDescent="0.35">
      <c r="B68" s="33"/>
      <c r="C68" s="101" t="s">
        <v>108</v>
      </c>
      <c r="D68" s="102" t="s">
        <v>107</v>
      </c>
      <c r="E68" s="102" t="s">
        <v>106</v>
      </c>
      <c r="F68" s="103" t="s">
        <v>105</v>
      </c>
      <c r="G68" s="102" t="s">
        <v>96</v>
      </c>
      <c r="H68" s="104" t="s">
        <v>104</v>
      </c>
    </row>
    <row r="69" spans="2:8" ht="20" customHeight="1" thickBot="1" x14ac:dyDescent="0.4">
      <c r="C69" s="40"/>
      <c r="D69" s="39">
        <v>0</v>
      </c>
      <c r="E69" s="39">
        <v>315</v>
      </c>
      <c r="F69" s="39">
        <v>315</v>
      </c>
      <c r="G69" s="39">
        <v>0</v>
      </c>
      <c r="H69" s="38">
        <v>315</v>
      </c>
    </row>
    <row r="70" spans="2:8" ht="13" customHeight="1" thickBot="1" x14ac:dyDescent="0.4"/>
    <row r="71" spans="2:8" ht="20" customHeight="1" thickBot="1" x14ac:dyDescent="0.4">
      <c r="C71" s="99" t="s">
        <v>113</v>
      </c>
      <c r="D71" s="142" t="s">
        <v>144</v>
      </c>
      <c r="E71" s="143"/>
      <c r="F71" s="144"/>
      <c r="G71" s="144"/>
      <c r="H71" s="145"/>
    </row>
    <row r="72" spans="2:8" ht="20" customHeight="1" thickBot="1" x14ac:dyDescent="0.4">
      <c r="C72" s="100" t="s">
        <v>111</v>
      </c>
      <c r="D72" s="139" t="s">
        <v>139</v>
      </c>
      <c r="E72" s="140"/>
      <c r="F72" s="140"/>
      <c r="G72" s="140"/>
      <c r="H72" s="141"/>
    </row>
    <row r="73" spans="2:8" ht="20" customHeight="1" thickBot="1" x14ac:dyDescent="0.4">
      <c r="C73" s="100" t="s">
        <v>110</v>
      </c>
      <c r="D73" s="139" t="s">
        <v>244</v>
      </c>
      <c r="E73" s="140"/>
      <c r="F73" s="140"/>
      <c r="G73" s="140"/>
      <c r="H73" s="141"/>
    </row>
    <row r="74" spans="2:8" ht="12.5" customHeight="1" x14ac:dyDescent="0.35">
      <c r="C74" s="146"/>
      <c r="D74" s="147"/>
      <c r="E74" s="147"/>
      <c r="F74" s="148"/>
      <c r="G74" s="148"/>
      <c r="H74" s="149"/>
    </row>
    <row r="75" spans="2:8" ht="5.25" customHeight="1" x14ac:dyDescent="0.35">
      <c r="C75" s="35"/>
      <c r="H75" s="34"/>
    </row>
    <row r="76" spans="2:8" ht="25.4" customHeight="1" thickBot="1" x14ac:dyDescent="0.4">
      <c r="B76" s="33"/>
      <c r="C76" s="101" t="s">
        <v>108</v>
      </c>
      <c r="D76" s="102" t="s">
        <v>107</v>
      </c>
      <c r="E76" s="102" t="s">
        <v>106</v>
      </c>
      <c r="F76" s="103" t="s">
        <v>105</v>
      </c>
      <c r="G76" s="102" t="s">
        <v>96</v>
      </c>
      <c r="H76" s="104" t="s">
        <v>104</v>
      </c>
    </row>
    <row r="77" spans="2:8" ht="20" customHeight="1" thickBot="1" x14ac:dyDescent="0.4">
      <c r="C77" s="28"/>
      <c r="D77" s="39">
        <v>629</v>
      </c>
      <c r="E77" s="39">
        <v>0</v>
      </c>
      <c r="F77" s="39">
        <v>629</v>
      </c>
      <c r="G77" s="39">
        <v>0</v>
      </c>
      <c r="H77" s="38">
        <v>629</v>
      </c>
    </row>
    <row r="78" spans="2:8" ht="13" customHeight="1" thickBot="1" x14ac:dyDescent="0.4"/>
    <row r="79" spans="2:8" ht="20" customHeight="1" thickBot="1" x14ac:dyDescent="0.4">
      <c r="C79" s="99" t="s">
        <v>113</v>
      </c>
      <c r="D79" s="142" t="s">
        <v>140</v>
      </c>
      <c r="E79" s="143"/>
      <c r="F79" s="144"/>
      <c r="G79" s="144"/>
      <c r="H79" s="145"/>
    </row>
    <row r="80" spans="2:8" ht="20" customHeight="1" thickBot="1" x14ac:dyDescent="0.4">
      <c r="C80" s="100" t="s">
        <v>111</v>
      </c>
      <c r="D80" s="139" t="s">
        <v>202</v>
      </c>
      <c r="E80" s="140"/>
      <c r="F80" s="140"/>
      <c r="G80" s="140"/>
      <c r="H80" s="141"/>
    </row>
    <row r="81" spans="2:8" ht="20" customHeight="1" thickBot="1" x14ac:dyDescent="0.4">
      <c r="C81" s="100" t="s">
        <v>110</v>
      </c>
      <c r="D81" s="139" t="s">
        <v>580</v>
      </c>
      <c r="E81" s="140"/>
      <c r="F81" s="140"/>
      <c r="G81" s="140"/>
      <c r="H81" s="141"/>
    </row>
    <row r="82" spans="2:8" ht="12.5" customHeight="1" x14ac:dyDescent="0.35">
      <c r="C82" s="146"/>
      <c r="D82" s="147"/>
      <c r="E82" s="147"/>
      <c r="F82" s="148"/>
      <c r="G82" s="148"/>
      <c r="H82" s="149"/>
    </row>
    <row r="83" spans="2:8" ht="5.25" customHeight="1" x14ac:dyDescent="0.35">
      <c r="C83" s="35"/>
      <c r="H83" s="34"/>
    </row>
    <row r="84" spans="2:8" ht="25.4" customHeight="1" thickBot="1" x14ac:dyDescent="0.4">
      <c r="B84" s="33"/>
      <c r="C84" s="101" t="s">
        <v>108</v>
      </c>
      <c r="D84" s="102" t="s">
        <v>107</v>
      </c>
      <c r="E84" s="102" t="s">
        <v>106</v>
      </c>
      <c r="F84" s="103" t="s">
        <v>105</v>
      </c>
      <c r="G84" s="102" t="s">
        <v>96</v>
      </c>
      <c r="H84" s="104" t="s">
        <v>104</v>
      </c>
    </row>
    <row r="85" spans="2:8" ht="20" customHeight="1" thickBot="1" x14ac:dyDescent="0.4">
      <c r="C85" s="28">
        <v>0</v>
      </c>
      <c r="D85" s="39">
        <v>0</v>
      </c>
      <c r="E85" s="39">
        <v>0</v>
      </c>
      <c r="F85" s="39">
        <v>0</v>
      </c>
      <c r="G85" s="39">
        <v>2000</v>
      </c>
      <c r="H85" s="38">
        <v>2000</v>
      </c>
    </row>
    <row r="86" spans="2:8" ht="13" customHeight="1" thickBot="1" x14ac:dyDescent="0.4"/>
    <row r="87" spans="2:8" ht="20" customHeight="1" thickBot="1" x14ac:dyDescent="0.4">
      <c r="C87" s="99" t="s">
        <v>113</v>
      </c>
      <c r="D87" s="142" t="s">
        <v>137</v>
      </c>
      <c r="E87" s="143"/>
      <c r="F87" s="144"/>
      <c r="G87" s="144"/>
      <c r="H87" s="145"/>
    </row>
    <row r="88" spans="2:8" ht="20" customHeight="1" thickBot="1" x14ac:dyDescent="0.4">
      <c r="C88" s="100" t="s">
        <v>111</v>
      </c>
      <c r="D88" s="139" t="s">
        <v>136</v>
      </c>
      <c r="E88" s="140"/>
      <c r="F88" s="140"/>
      <c r="G88" s="140"/>
      <c r="H88" s="141"/>
    </row>
    <row r="89" spans="2:8" ht="20" customHeight="1" thickBot="1" x14ac:dyDescent="0.4">
      <c r="C89" s="100" t="s">
        <v>110</v>
      </c>
      <c r="D89" s="139" t="s">
        <v>579</v>
      </c>
      <c r="E89" s="140"/>
      <c r="F89" s="140"/>
      <c r="G89" s="140"/>
      <c r="H89" s="141"/>
    </row>
    <row r="90" spans="2:8" ht="12.5" customHeight="1" x14ac:dyDescent="0.35">
      <c r="C90" s="146"/>
      <c r="D90" s="147"/>
      <c r="E90" s="147"/>
      <c r="F90" s="148"/>
      <c r="G90" s="148"/>
      <c r="H90" s="149"/>
    </row>
    <row r="91" spans="2:8" ht="5.25" customHeight="1" x14ac:dyDescent="0.35">
      <c r="C91" s="35"/>
      <c r="H91" s="34"/>
    </row>
    <row r="92" spans="2:8" ht="25.4" customHeight="1" thickBot="1" x14ac:dyDescent="0.4">
      <c r="B92" s="33"/>
      <c r="C92" s="101" t="s">
        <v>108</v>
      </c>
      <c r="D92" s="102" t="s">
        <v>107</v>
      </c>
      <c r="E92" s="102" t="s">
        <v>106</v>
      </c>
      <c r="F92" s="103" t="s">
        <v>105</v>
      </c>
      <c r="G92" s="102" t="s">
        <v>96</v>
      </c>
      <c r="H92" s="104" t="s">
        <v>104</v>
      </c>
    </row>
    <row r="93" spans="2:8" ht="20" customHeight="1" thickBot="1" x14ac:dyDescent="0.4">
      <c r="C93" s="28"/>
      <c r="D93" s="39">
        <v>500</v>
      </c>
      <c r="E93" s="39">
        <v>0</v>
      </c>
      <c r="F93" s="39">
        <v>500</v>
      </c>
      <c r="G93" s="39">
        <v>0</v>
      </c>
      <c r="H93" s="38">
        <v>500</v>
      </c>
    </row>
    <row r="94" spans="2:8" ht="13" customHeight="1" thickBot="1" x14ac:dyDescent="0.4"/>
    <row r="95" spans="2:8" ht="20" customHeight="1" thickBot="1" x14ac:dyDescent="0.4">
      <c r="C95" s="99" t="s">
        <v>113</v>
      </c>
      <c r="D95" s="142" t="s">
        <v>578</v>
      </c>
      <c r="E95" s="143"/>
      <c r="F95" s="144"/>
      <c r="G95" s="144"/>
      <c r="H95" s="145"/>
    </row>
    <row r="96" spans="2:8" ht="20" customHeight="1" thickBot="1" x14ac:dyDescent="0.4">
      <c r="C96" s="100" t="s">
        <v>111</v>
      </c>
      <c r="D96" s="139" t="s">
        <v>136</v>
      </c>
      <c r="E96" s="140"/>
      <c r="F96" s="140"/>
      <c r="G96" s="140"/>
      <c r="H96" s="141"/>
    </row>
    <row r="97" spans="2:8" ht="20" customHeight="1" thickBot="1" x14ac:dyDescent="0.4">
      <c r="C97" s="100" t="s">
        <v>110</v>
      </c>
      <c r="D97" s="139" t="s">
        <v>577</v>
      </c>
      <c r="E97" s="140"/>
      <c r="F97" s="140"/>
      <c r="G97" s="140"/>
      <c r="H97" s="141"/>
    </row>
    <row r="98" spans="2:8" ht="12.5" customHeight="1" x14ac:dyDescent="0.35">
      <c r="C98" s="146"/>
      <c r="D98" s="147"/>
      <c r="E98" s="147"/>
      <c r="F98" s="148"/>
      <c r="G98" s="148"/>
      <c r="H98" s="149"/>
    </row>
    <row r="99" spans="2:8" ht="5.25" customHeight="1" x14ac:dyDescent="0.35">
      <c r="C99" s="35"/>
      <c r="H99" s="34"/>
    </row>
    <row r="100" spans="2:8" ht="25.4" customHeight="1" thickBot="1" x14ac:dyDescent="0.4">
      <c r="B100" s="33"/>
      <c r="C100" s="101" t="s">
        <v>108</v>
      </c>
      <c r="D100" s="102" t="s">
        <v>107</v>
      </c>
      <c r="E100" s="102" t="s">
        <v>106</v>
      </c>
      <c r="F100" s="103" t="s">
        <v>105</v>
      </c>
      <c r="G100" s="102" t="s">
        <v>96</v>
      </c>
      <c r="H100" s="104" t="s">
        <v>104</v>
      </c>
    </row>
    <row r="101" spans="2:8" ht="20" customHeight="1" thickBot="1" x14ac:dyDescent="0.4">
      <c r="C101" s="28"/>
      <c r="D101" s="39">
        <v>330</v>
      </c>
      <c r="E101" s="39">
        <v>0</v>
      </c>
      <c r="F101" s="39">
        <v>330</v>
      </c>
      <c r="G101" s="39">
        <v>0</v>
      </c>
      <c r="H101" s="38">
        <v>330</v>
      </c>
    </row>
    <row r="102" spans="2:8" ht="13" customHeight="1" thickBot="1" x14ac:dyDescent="0.4"/>
    <row r="103" spans="2:8" ht="18.5" customHeight="1" thickBot="1" x14ac:dyDescent="0.45">
      <c r="C103" s="150" t="s">
        <v>134</v>
      </c>
      <c r="D103" s="151"/>
      <c r="E103" s="151"/>
      <c r="F103" s="151"/>
      <c r="G103" s="151"/>
      <c r="H103" s="152"/>
    </row>
    <row r="104" spans="2:8" ht="19.5" customHeight="1" thickBot="1" x14ac:dyDescent="0.4"/>
    <row r="105" spans="2:8" ht="20" customHeight="1" thickBot="1" x14ac:dyDescent="0.4">
      <c r="C105" s="106" t="s">
        <v>113</v>
      </c>
      <c r="D105" s="142" t="s">
        <v>131</v>
      </c>
      <c r="E105" s="143"/>
      <c r="F105" s="144"/>
      <c r="G105" s="144"/>
      <c r="H105" s="145"/>
    </row>
    <row r="106" spans="2:8" ht="20" customHeight="1" thickBot="1" x14ac:dyDescent="0.4">
      <c r="C106" s="107" t="s">
        <v>111</v>
      </c>
      <c r="D106" s="139" t="s">
        <v>576</v>
      </c>
      <c r="E106" s="140"/>
      <c r="F106" s="140"/>
      <c r="G106" s="140"/>
      <c r="H106" s="141"/>
    </row>
    <row r="107" spans="2:8" ht="52.75" customHeight="1" thickBot="1" x14ac:dyDescent="0.4">
      <c r="C107" s="107" t="s">
        <v>110</v>
      </c>
      <c r="D107" s="139" t="s">
        <v>575</v>
      </c>
      <c r="E107" s="140"/>
      <c r="F107" s="140"/>
      <c r="G107" s="140"/>
      <c r="H107" s="141"/>
    </row>
    <row r="108" spans="2:8" ht="5.25" customHeight="1" x14ac:dyDescent="0.35">
      <c r="C108" s="35"/>
      <c r="H108" s="34"/>
    </row>
    <row r="109" spans="2:8" ht="25.4" customHeight="1" thickBot="1" x14ac:dyDescent="0.4">
      <c r="B109" s="33"/>
      <c r="C109" s="108" t="s">
        <v>108</v>
      </c>
      <c r="D109" s="109" t="s">
        <v>107</v>
      </c>
      <c r="E109" s="109" t="s">
        <v>106</v>
      </c>
      <c r="F109" s="110" t="s">
        <v>105</v>
      </c>
      <c r="G109" s="109" t="s">
        <v>96</v>
      </c>
      <c r="H109" s="111" t="s">
        <v>104</v>
      </c>
    </row>
    <row r="110" spans="2:8" ht="20" customHeight="1" thickBot="1" x14ac:dyDescent="0.4">
      <c r="C110" s="28">
        <v>0</v>
      </c>
      <c r="D110" s="27">
        <v>-32</v>
      </c>
      <c r="E110" s="27">
        <v>0</v>
      </c>
      <c r="F110" s="27">
        <v>-32</v>
      </c>
      <c r="G110" s="27">
        <v>0</v>
      </c>
      <c r="H110" s="26">
        <v>-32</v>
      </c>
    </row>
    <row r="111" spans="2:8" ht="13" customHeight="1" thickBot="1" x14ac:dyDescent="0.4"/>
    <row r="112" spans="2:8" ht="20" customHeight="1" thickBot="1" x14ac:dyDescent="0.4">
      <c r="C112" s="106" t="s">
        <v>113</v>
      </c>
      <c r="D112" s="142" t="s">
        <v>125</v>
      </c>
      <c r="E112" s="143"/>
      <c r="F112" s="144"/>
      <c r="G112" s="144"/>
      <c r="H112" s="145"/>
    </row>
    <row r="113" spans="2:8" ht="20" customHeight="1" thickBot="1" x14ac:dyDescent="0.4">
      <c r="C113" s="107" t="s">
        <v>111</v>
      </c>
      <c r="D113" s="139" t="s">
        <v>574</v>
      </c>
      <c r="E113" s="140"/>
      <c r="F113" s="140"/>
      <c r="G113" s="140"/>
      <c r="H113" s="141"/>
    </row>
    <row r="114" spans="2:8" ht="20" customHeight="1" thickBot="1" x14ac:dyDescent="0.4">
      <c r="C114" s="107" t="s">
        <v>110</v>
      </c>
      <c r="D114" s="139" t="s">
        <v>573</v>
      </c>
      <c r="E114" s="140"/>
      <c r="F114" s="140"/>
      <c r="G114" s="140"/>
      <c r="H114" s="141"/>
    </row>
    <row r="115" spans="2:8" ht="5.25" customHeight="1" x14ac:dyDescent="0.35">
      <c r="C115" s="35"/>
      <c r="H115" s="34"/>
    </row>
    <row r="116" spans="2:8" ht="25.4" customHeight="1" thickBot="1" x14ac:dyDescent="0.4">
      <c r="B116" s="33"/>
      <c r="C116" s="108" t="s">
        <v>108</v>
      </c>
      <c r="D116" s="109" t="s">
        <v>107</v>
      </c>
      <c r="E116" s="109" t="s">
        <v>106</v>
      </c>
      <c r="F116" s="110" t="s">
        <v>105</v>
      </c>
      <c r="G116" s="109" t="s">
        <v>96</v>
      </c>
      <c r="H116" s="111" t="s">
        <v>104</v>
      </c>
    </row>
    <row r="117" spans="2:8" ht="20" customHeight="1" thickBot="1" x14ac:dyDescent="0.4">
      <c r="C117" s="28">
        <v>10</v>
      </c>
      <c r="D117" s="27">
        <v>-370</v>
      </c>
      <c r="E117" s="27">
        <v>0</v>
      </c>
      <c r="F117" s="27">
        <v>-370</v>
      </c>
      <c r="G117" s="27">
        <v>0</v>
      </c>
      <c r="H117" s="26">
        <v>-370</v>
      </c>
    </row>
    <row r="118" spans="2:8" ht="12.5" customHeight="1" x14ac:dyDescent="0.35"/>
    <row r="119" spans="2:8" ht="12.5" customHeight="1" x14ac:dyDescent="0.35"/>
  </sheetData>
  <mergeCells count="57">
    <mergeCell ref="D114:H114"/>
    <mergeCell ref="C103:H103"/>
    <mergeCell ref="D105:H105"/>
    <mergeCell ref="D106:H106"/>
    <mergeCell ref="D107:H107"/>
    <mergeCell ref="D112:H112"/>
    <mergeCell ref="D113:H113"/>
    <mergeCell ref="D79:H79"/>
    <mergeCell ref="C98:E98"/>
    <mergeCell ref="F98:H98"/>
    <mergeCell ref="D81:H81"/>
    <mergeCell ref="C82:E82"/>
    <mergeCell ref="F82:H82"/>
    <mergeCell ref="D87:H87"/>
    <mergeCell ref="D88:H88"/>
    <mergeCell ref="D89:H89"/>
    <mergeCell ref="C90:E90"/>
    <mergeCell ref="D80:H80"/>
    <mergeCell ref="F90:H90"/>
    <mergeCell ref="D95:H95"/>
    <mergeCell ref="D96:H96"/>
    <mergeCell ref="D97:H97"/>
    <mergeCell ref="D71:H71"/>
    <mergeCell ref="D72:H72"/>
    <mergeCell ref="D73:H73"/>
    <mergeCell ref="C74:E74"/>
    <mergeCell ref="F74:H74"/>
    <mergeCell ref="F66:H66"/>
    <mergeCell ref="D63:H63"/>
    <mergeCell ref="D64:H64"/>
    <mergeCell ref="D65:H65"/>
    <mergeCell ref="C66:E66"/>
    <mergeCell ref="D25:H25"/>
    <mergeCell ref="D30:H30"/>
    <mergeCell ref="C58:E58"/>
    <mergeCell ref="F58:H58"/>
    <mergeCell ref="D32:H32"/>
    <mergeCell ref="D37:H37"/>
    <mergeCell ref="D38:H38"/>
    <mergeCell ref="D39:H39"/>
    <mergeCell ref="D44:H44"/>
    <mergeCell ref="D45:H45"/>
    <mergeCell ref="D31:H31"/>
    <mergeCell ref="D46:H46"/>
    <mergeCell ref="C53:H53"/>
    <mergeCell ref="D55:H55"/>
    <mergeCell ref="D56:H56"/>
    <mergeCell ref="D57:H57"/>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450C-43DD-47C5-A8D8-F4E5BFCA7723}">
  <sheetPr codeName="Sheet40">
    <pageSetUpPr fitToPage="1"/>
  </sheetPr>
  <dimension ref="B2:H58"/>
  <sheetViews>
    <sheetView showGridLines="0" showRowColHeaders="0" zoomScale="80" zoomScaleNormal="80" workbookViewId="0">
      <pane ySplit="5" topLeftCell="A6" activePane="bottomLeft" state="frozen"/>
      <selection activeCell="D9" sqref="D9:F9"/>
      <selection pane="bottomLeft" activeCell="L44" sqref="L44"/>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84" t="s">
        <v>602</v>
      </c>
      <c r="E4" s="84"/>
      <c r="F4" s="58"/>
    </row>
    <row r="5" spans="3:8" ht="12.5" customHeight="1" x14ac:dyDescent="0.35"/>
    <row r="6" spans="3:8" ht="144.75" customHeight="1" x14ac:dyDescent="0.35">
      <c r="C6" s="57" t="s">
        <v>167</v>
      </c>
      <c r="D6" s="155" t="s">
        <v>601</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12515.300000000001</v>
      </c>
      <c r="E9" s="10">
        <v>-11529.7</v>
      </c>
      <c r="F9" s="50">
        <v>985.60000000000036</v>
      </c>
      <c r="H9" s="49">
        <v>16.89</v>
      </c>
    </row>
    <row r="10" spans="3:8" ht="7.5" customHeight="1" x14ac:dyDescent="0.35">
      <c r="C10" s="48"/>
      <c r="F10" s="47"/>
      <c r="H10" s="46"/>
    </row>
    <row r="11" spans="3:8" ht="12.75" customHeight="1" thickBot="1" x14ac:dyDescent="0.4">
      <c r="C11" s="45" t="s">
        <v>163</v>
      </c>
      <c r="D11" s="44"/>
      <c r="E11" s="42"/>
      <c r="F11" s="43">
        <v>-85</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53</v>
      </c>
      <c r="E17" s="140"/>
      <c r="F17" s="140"/>
      <c r="G17" s="140"/>
      <c r="H17" s="141"/>
    </row>
    <row r="18" spans="2:8" ht="80" customHeight="1" thickBot="1" x14ac:dyDescent="0.4">
      <c r="C18" s="36" t="s">
        <v>110</v>
      </c>
      <c r="D18" s="139" t="s">
        <v>600</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4</v>
      </c>
      <c r="D21" s="27">
        <v>508.6</v>
      </c>
      <c r="E21" s="27">
        <v>2287.1</v>
      </c>
      <c r="F21" s="27">
        <v>2795.7</v>
      </c>
      <c r="G21" s="27">
        <v>-2329.6999999999998</v>
      </c>
      <c r="H21" s="26">
        <v>466</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599</v>
      </c>
      <c r="E24" s="140"/>
      <c r="F24" s="140"/>
      <c r="G24" s="140"/>
      <c r="H24" s="141"/>
    </row>
    <row r="25" spans="2:8" ht="40" customHeight="1" thickBot="1" x14ac:dyDescent="0.4">
      <c r="C25" s="36" t="s">
        <v>110</v>
      </c>
      <c r="D25" s="139" t="s">
        <v>598</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0</v>
      </c>
      <c r="D28" s="27">
        <v>0</v>
      </c>
      <c r="E28" s="27">
        <v>7129</v>
      </c>
      <c r="F28" s="27">
        <v>7129</v>
      </c>
      <c r="G28" s="27">
        <v>-7129</v>
      </c>
      <c r="H28" s="26">
        <v>0</v>
      </c>
    </row>
    <row r="29" spans="2:8" ht="13" customHeight="1" thickBot="1" x14ac:dyDescent="0.4"/>
    <row r="30" spans="2:8" ht="20" customHeight="1" thickBot="1" x14ac:dyDescent="0.4">
      <c r="C30" s="37" t="s">
        <v>113</v>
      </c>
      <c r="D30" s="142" t="s">
        <v>154</v>
      </c>
      <c r="E30" s="144"/>
      <c r="F30" s="144"/>
      <c r="G30" s="144"/>
      <c r="H30" s="145"/>
    </row>
    <row r="31" spans="2:8" ht="20" customHeight="1" thickBot="1" x14ac:dyDescent="0.4">
      <c r="C31" s="36" t="s">
        <v>111</v>
      </c>
      <c r="D31" s="139" t="s">
        <v>597</v>
      </c>
      <c r="E31" s="140"/>
      <c r="F31" s="140"/>
      <c r="G31" s="140"/>
      <c r="H31" s="141"/>
    </row>
    <row r="32" spans="2:8" ht="20" customHeight="1" thickBot="1" x14ac:dyDescent="0.4">
      <c r="C32" s="36" t="s">
        <v>110</v>
      </c>
      <c r="D32" s="139" t="s">
        <v>596</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12.89</v>
      </c>
      <c r="D35" s="27">
        <v>716.2</v>
      </c>
      <c r="E35" s="27">
        <v>1874.4</v>
      </c>
      <c r="F35" s="27">
        <v>2590.6000000000004</v>
      </c>
      <c r="G35" s="27">
        <v>-2071</v>
      </c>
      <c r="H35" s="26">
        <v>519.60000000000036</v>
      </c>
    </row>
    <row r="36" spans="2:8" ht="12.5" customHeight="1" x14ac:dyDescent="0.35"/>
    <row r="37" spans="2:8" ht="12.5" customHeight="1" x14ac:dyDescent="0.35"/>
    <row r="38" spans="2:8" ht="8.25" customHeight="1" x14ac:dyDescent="0.35"/>
    <row r="39" spans="2:8" ht="18" customHeight="1" x14ac:dyDescent="0.4">
      <c r="C39" s="153" t="s">
        <v>148</v>
      </c>
      <c r="D39" s="153"/>
      <c r="E39" s="153"/>
      <c r="F39" s="153"/>
      <c r="G39" s="153"/>
      <c r="H39" s="153"/>
    </row>
    <row r="40" spans="2:8" ht="18.75" customHeight="1" thickBot="1" x14ac:dyDescent="0.4"/>
    <row r="41" spans="2:8" ht="20" customHeight="1" thickBot="1" x14ac:dyDescent="0.4">
      <c r="C41" s="99" t="s">
        <v>113</v>
      </c>
      <c r="D41" s="142" t="s">
        <v>147</v>
      </c>
      <c r="E41" s="143"/>
      <c r="F41" s="144"/>
      <c r="G41" s="144"/>
      <c r="H41" s="145"/>
    </row>
    <row r="42" spans="2:8" ht="20" customHeight="1" thickBot="1" x14ac:dyDescent="0.4">
      <c r="C42" s="100" t="s">
        <v>111</v>
      </c>
      <c r="D42" s="139" t="s">
        <v>139</v>
      </c>
      <c r="E42" s="140"/>
      <c r="F42" s="140"/>
      <c r="G42" s="140"/>
      <c r="H42" s="141"/>
    </row>
    <row r="43" spans="2:8" ht="20" customHeight="1" thickBot="1" x14ac:dyDescent="0.4">
      <c r="C43" s="100" t="s">
        <v>110</v>
      </c>
      <c r="D43" s="139" t="s">
        <v>203</v>
      </c>
      <c r="E43" s="140"/>
      <c r="F43" s="140"/>
      <c r="G43" s="140"/>
      <c r="H43" s="141"/>
    </row>
    <row r="44" spans="2:8" ht="12.5" customHeight="1" x14ac:dyDescent="0.35">
      <c r="C44" s="146"/>
      <c r="D44" s="147"/>
      <c r="E44" s="147"/>
      <c r="F44" s="148"/>
      <c r="G44" s="148"/>
      <c r="H44" s="149"/>
    </row>
    <row r="45" spans="2:8" ht="5.25" customHeight="1" x14ac:dyDescent="0.35">
      <c r="C45" s="35"/>
      <c r="H45" s="34"/>
    </row>
    <row r="46" spans="2:8" ht="25.4" customHeight="1" thickBot="1" x14ac:dyDescent="0.4">
      <c r="B46" s="33"/>
      <c r="C46" s="101" t="s">
        <v>108</v>
      </c>
      <c r="D46" s="102" t="s">
        <v>107</v>
      </c>
      <c r="E46" s="102" t="s">
        <v>106</v>
      </c>
      <c r="F46" s="103" t="s">
        <v>105</v>
      </c>
      <c r="G46" s="102" t="s">
        <v>96</v>
      </c>
      <c r="H46" s="104" t="s">
        <v>104</v>
      </c>
    </row>
    <row r="47" spans="2:8" ht="20" customHeight="1" thickBot="1" x14ac:dyDescent="0.4">
      <c r="C47" s="28">
        <v>0</v>
      </c>
      <c r="D47" s="39">
        <v>33</v>
      </c>
      <c r="E47" s="39">
        <v>0</v>
      </c>
      <c r="F47" s="39">
        <v>33</v>
      </c>
      <c r="G47" s="39">
        <v>0</v>
      </c>
      <c r="H47" s="38">
        <v>33</v>
      </c>
    </row>
    <row r="48" spans="2:8" ht="13" customHeight="1" thickBot="1" x14ac:dyDescent="0.4"/>
    <row r="49" spans="2:8" ht="18.5" customHeight="1" thickBot="1" x14ac:dyDescent="0.45">
      <c r="C49" s="150" t="s">
        <v>134</v>
      </c>
      <c r="D49" s="151"/>
      <c r="E49" s="151"/>
      <c r="F49" s="151"/>
      <c r="G49" s="151"/>
      <c r="H49" s="152"/>
    </row>
    <row r="50" spans="2:8" ht="19.5" customHeight="1" thickBot="1" x14ac:dyDescent="0.4"/>
    <row r="51" spans="2:8" ht="20" customHeight="1" thickBot="1" x14ac:dyDescent="0.4">
      <c r="C51" s="106" t="s">
        <v>113</v>
      </c>
      <c r="D51" s="142" t="s">
        <v>133</v>
      </c>
      <c r="E51" s="143"/>
      <c r="F51" s="144"/>
      <c r="G51" s="144"/>
      <c r="H51" s="145"/>
    </row>
    <row r="52" spans="2:8" ht="20" customHeight="1" thickBot="1" x14ac:dyDescent="0.4">
      <c r="C52" s="107" t="s">
        <v>111</v>
      </c>
      <c r="D52" s="139" t="s">
        <v>595</v>
      </c>
      <c r="E52" s="140"/>
      <c r="F52" s="140"/>
      <c r="G52" s="140"/>
      <c r="H52" s="141"/>
    </row>
    <row r="53" spans="2:8" ht="20" customHeight="1" thickBot="1" x14ac:dyDescent="0.4">
      <c r="C53" s="107" t="s">
        <v>110</v>
      </c>
      <c r="D53" s="139" t="s">
        <v>675</v>
      </c>
      <c r="E53" s="140"/>
      <c r="F53" s="140"/>
      <c r="G53" s="140"/>
      <c r="H53" s="141"/>
    </row>
    <row r="54" spans="2:8" ht="5.25" customHeight="1" x14ac:dyDescent="0.35">
      <c r="C54" s="35"/>
      <c r="H54" s="34"/>
    </row>
    <row r="55" spans="2:8" ht="25.4" customHeight="1" thickBot="1" x14ac:dyDescent="0.4">
      <c r="B55" s="33"/>
      <c r="C55" s="108" t="s">
        <v>108</v>
      </c>
      <c r="D55" s="109" t="s">
        <v>107</v>
      </c>
      <c r="E55" s="109" t="s">
        <v>106</v>
      </c>
      <c r="F55" s="110" t="s">
        <v>105</v>
      </c>
      <c r="G55" s="109" t="s">
        <v>96</v>
      </c>
      <c r="H55" s="111" t="s">
        <v>104</v>
      </c>
    </row>
    <row r="56" spans="2:8" ht="20" customHeight="1" thickBot="1" x14ac:dyDescent="0.4">
      <c r="C56" s="28">
        <v>0</v>
      </c>
      <c r="D56" s="27">
        <v>0</v>
      </c>
      <c r="E56" s="27">
        <v>-85</v>
      </c>
      <c r="F56" s="27">
        <v>-85</v>
      </c>
      <c r="G56" s="27">
        <v>0</v>
      </c>
      <c r="H56" s="26">
        <v>-85</v>
      </c>
    </row>
    <row r="57" spans="2:8" ht="12.5" customHeight="1" x14ac:dyDescent="0.35"/>
    <row r="58" spans="2:8" ht="12.5" customHeight="1" x14ac:dyDescent="0.35"/>
  </sheetData>
  <mergeCells count="23">
    <mergeCell ref="C44:E44"/>
    <mergeCell ref="F44:H44"/>
    <mergeCell ref="D53:H53"/>
    <mergeCell ref="D41:H41"/>
    <mergeCell ref="D17:H17"/>
    <mergeCell ref="D18:H18"/>
    <mergeCell ref="D23:H23"/>
    <mergeCell ref="D24:H24"/>
    <mergeCell ref="D31:H31"/>
    <mergeCell ref="D25:H25"/>
    <mergeCell ref="D30:H30"/>
    <mergeCell ref="D32:H32"/>
    <mergeCell ref="C39:H39"/>
    <mergeCell ref="C49:H49"/>
    <mergeCell ref="D51:H51"/>
    <mergeCell ref="D52:H52"/>
    <mergeCell ref="D42:H42"/>
    <mergeCell ref="D43:H43"/>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04FCD-E4CB-410F-8688-5E810F646001}">
  <sheetPr codeName="Sheet41">
    <pageSetUpPr fitToPage="1"/>
  </sheetPr>
  <dimension ref="B2:H44"/>
  <sheetViews>
    <sheetView showGridLines="0" showRowColHeaders="0" zoomScale="80" zoomScaleNormal="80" workbookViewId="0">
      <pane ySplit="5" topLeftCell="A15" activePane="bottomLeft" state="frozen"/>
      <selection activeCell="D9" sqref="D9:F9"/>
      <selection pane="bottomLeft" activeCell="M25" sqref="M25"/>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86" t="s">
        <v>607</v>
      </c>
      <c r="E4" s="86"/>
      <c r="F4" s="58"/>
    </row>
    <row r="5" spans="3:8" ht="12.5" customHeight="1" x14ac:dyDescent="0.35"/>
    <row r="6" spans="3:8" ht="144.75" customHeight="1" x14ac:dyDescent="0.35">
      <c r="C6" s="57" t="s">
        <v>167</v>
      </c>
      <c r="D6" s="155" t="s">
        <v>606</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2159.8000000000002</v>
      </c>
      <c r="E9" s="10">
        <v>-1655.3</v>
      </c>
      <c r="F9" s="50">
        <v>504.50000000000023</v>
      </c>
      <c r="H9" s="49">
        <v>61.01</v>
      </c>
    </row>
    <row r="10" spans="3:8" ht="7.5" customHeight="1" x14ac:dyDescent="0.35">
      <c r="C10" s="48"/>
      <c r="F10" s="47"/>
      <c r="H10" s="46"/>
    </row>
    <row r="11" spans="3:8" ht="12.75" customHeight="1" thickBot="1" x14ac:dyDescent="0.4">
      <c r="C11" s="45" t="s">
        <v>163</v>
      </c>
      <c r="D11" s="44"/>
      <c r="E11" s="42"/>
      <c r="F11" s="43">
        <v>-67</v>
      </c>
      <c r="G11" s="42"/>
      <c r="H11" s="41">
        <v>1</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52</v>
      </c>
      <c r="E17" s="140"/>
      <c r="F17" s="140"/>
      <c r="G17" s="140"/>
      <c r="H17" s="141"/>
    </row>
    <row r="18" spans="2:8" ht="20" customHeight="1" thickBot="1" x14ac:dyDescent="0.4">
      <c r="C18" s="36" t="s">
        <v>110</v>
      </c>
      <c r="D18" s="139" t="s">
        <v>605</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61.01</v>
      </c>
      <c r="D21" s="27">
        <v>1991.4</v>
      </c>
      <c r="E21" s="27">
        <v>168.4</v>
      </c>
      <c r="F21" s="27">
        <v>2159.8000000000002</v>
      </c>
      <c r="G21" s="27">
        <v>-1655.3</v>
      </c>
      <c r="H21" s="26">
        <v>504.50000000000023</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203</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2:8" ht="20" customHeight="1" thickBot="1" x14ac:dyDescent="0.4">
      <c r="C33" s="28">
        <v>0</v>
      </c>
      <c r="D33" s="39">
        <v>59</v>
      </c>
      <c r="E33" s="39">
        <v>0</v>
      </c>
      <c r="F33" s="39">
        <v>59</v>
      </c>
      <c r="G33" s="39">
        <v>0</v>
      </c>
      <c r="H33" s="38">
        <v>59</v>
      </c>
    </row>
    <row r="34" spans="2:8" ht="13" customHeight="1" thickBot="1" x14ac:dyDescent="0.4"/>
    <row r="35" spans="2:8" ht="18.5" customHeight="1" thickBot="1" x14ac:dyDescent="0.45">
      <c r="C35" s="150" t="s">
        <v>134</v>
      </c>
      <c r="D35" s="151"/>
      <c r="E35" s="151"/>
      <c r="F35" s="151"/>
      <c r="G35" s="151"/>
      <c r="H35" s="152"/>
    </row>
    <row r="36" spans="2:8" ht="19.5" customHeight="1" thickBot="1" x14ac:dyDescent="0.4"/>
    <row r="37" spans="2:8" ht="20" customHeight="1" thickBot="1" x14ac:dyDescent="0.4">
      <c r="C37" s="106" t="s">
        <v>113</v>
      </c>
      <c r="D37" s="142" t="s">
        <v>133</v>
      </c>
      <c r="E37" s="143"/>
      <c r="F37" s="144"/>
      <c r="G37" s="144"/>
      <c r="H37" s="145"/>
    </row>
    <row r="38" spans="2:8" ht="20" customHeight="1" thickBot="1" x14ac:dyDescent="0.4">
      <c r="C38" s="107" t="s">
        <v>111</v>
      </c>
      <c r="D38" s="139" t="s">
        <v>604</v>
      </c>
      <c r="E38" s="140"/>
      <c r="F38" s="140"/>
      <c r="G38" s="140"/>
      <c r="H38" s="141"/>
    </row>
    <row r="39" spans="2:8" ht="20" customHeight="1" thickBot="1" x14ac:dyDescent="0.4">
      <c r="C39" s="107" t="s">
        <v>110</v>
      </c>
      <c r="D39" s="139" t="s">
        <v>603</v>
      </c>
      <c r="E39" s="140"/>
      <c r="F39" s="140"/>
      <c r="G39" s="140"/>
      <c r="H39" s="141"/>
    </row>
    <row r="40" spans="2:8" ht="5.25" customHeight="1" x14ac:dyDescent="0.35">
      <c r="C40" s="35"/>
      <c r="H40" s="34"/>
    </row>
    <row r="41" spans="2:8" ht="25.4" customHeight="1" thickBot="1" x14ac:dyDescent="0.4">
      <c r="B41" s="33"/>
      <c r="C41" s="108" t="s">
        <v>108</v>
      </c>
      <c r="D41" s="109" t="s">
        <v>107</v>
      </c>
      <c r="E41" s="109" t="s">
        <v>106</v>
      </c>
      <c r="F41" s="110" t="s">
        <v>105</v>
      </c>
      <c r="G41" s="109" t="s">
        <v>96</v>
      </c>
      <c r="H41" s="111" t="s">
        <v>104</v>
      </c>
    </row>
    <row r="42" spans="2:8" ht="20" customHeight="1" thickBot="1" x14ac:dyDescent="0.4">
      <c r="C42" s="28">
        <v>1</v>
      </c>
      <c r="D42" s="27">
        <v>-67</v>
      </c>
      <c r="E42" s="27">
        <v>0</v>
      </c>
      <c r="F42" s="27">
        <v>-67</v>
      </c>
      <c r="G42" s="27">
        <v>0</v>
      </c>
      <c r="H42" s="26">
        <v>-67</v>
      </c>
    </row>
    <row r="43" spans="2:8" ht="12.5" customHeight="1" x14ac:dyDescent="0.35"/>
    <row r="44" spans="2:8" ht="12.5" customHeight="1" x14ac:dyDescent="0.35"/>
  </sheetData>
  <mergeCells count="17">
    <mergeCell ref="D38:H38"/>
    <mergeCell ref="D39:H39"/>
    <mergeCell ref="D18:H18"/>
    <mergeCell ref="C25:H25"/>
    <mergeCell ref="D27:H27"/>
    <mergeCell ref="D28:H28"/>
    <mergeCell ref="D29:H29"/>
    <mergeCell ref="C30:E30"/>
    <mergeCell ref="F30:H30"/>
    <mergeCell ref="C35:H35"/>
    <mergeCell ref="D37:H37"/>
    <mergeCell ref="D17:H1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6E735-8D7C-4147-8E8E-A33398815A4D}">
  <sheetPr codeName="Sheet42">
    <pageSetUpPr fitToPage="1"/>
  </sheetPr>
  <dimension ref="B2:H168"/>
  <sheetViews>
    <sheetView showGridLines="0" showRowColHeaders="0" zoomScale="80" zoomScaleNormal="80" workbookViewId="0">
      <pane ySplit="5" topLeftCell="A145" activePane="bottomLeft" state="frozen"/>
      <selection activeCell="D9" sqref="D9:F9"/>
      <selection pane="bottomLeft" activeCell="C60" activeCellId="12" sqref="C107:H107 C102:C104 C99:H99 C94:C96 C91:H91 C86:C88 C83:H83 C78:C80 C75:H75 C70:C72 C67:H67 C62:C64 C60:H60"/>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59" t="s">
        <v>638</v>
      </c>
      <c r="E4" s="59"/>
      <c r="F4" s="58"/>
    </row>
    <row r="5" spans="3:8" ht="12.5" customHeight="1" x14ac:dyDescent="0.35"/>
    <row r="6" spans="3:8" ht="144.75" customHeight="1" x14ac:dyDescent="0.35">
      <c r="C6" s="57" t="s">
        <v>167</v>
      </c>
      <c r="D6" s="155" t="s">
        <v>637</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28254.600000000002</v>
      </c>
      <c r="E9" s="10">
        <v>-2573.7000000000003</v>
      </c>
      <c r="F9" s="50">
        <v>25680.9</v>
      </c>
      <c r="H9" s="49">
        <v>317.53999999999996</v>
      </c>
    </row>
    <row r="10" spans="3:8" ht="7.5" customHeight="1" x14ac:dyDescent="0.35">
      <c r="C10" s="48"/>
      <c r="F10" s="47"/>
      <c r="H10" s="46"/>
    </row>
    <row r="11" spans="3:8" ht="12.75" customHeight="1" thickBot="1" x14ac:dyDescent="0.4">
      <c r="C11" s="45" t="s">
        <v>163</v>
      </c>
      <c r="D11" s="44"/>
      <c r="E11" s="42"/>
      <c r="F11" s="43">
        <v>-1541</v>
      </c>
      <c r="G11" s="42"/>
      <c r="H11" s="41">
        <v>8</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636</v>
      </c>
      <c r="E17" s="140"/>
      <c r="F17" s="140"/>
      <c r="G17" s="140"/>
      <c r="H17" s="141"/>
    </row>
    <row r="18" spans="2:8" ht="80" customHeight="1" thickBot="1" x14ac:dyDescent="0.4">
      <c r="C18" s="36" t="s">
        <v>110</v>
      </c>
      <c r="D18" s="139" t="s">
        <v>635</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0</v>
      </c>
      <c r="D21" s="27"/>
      <c r="E21" s="27">
        <v>2951.8</v>
      </c>
      <c r="F21" s="27">
        <v>2951.8</v>
      </c>
      <c r="G21" s="27">
        <v>-2465</v>
      </c>
      <c r="H21" s="26">
        <v>486.80000000000018</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634</v>
      </c>
      <c r="E24" s="140"/>
      <c r="F24" s="140"/>
      <c r="G24" s="140"/>
      <c r="H24" s="141"/>
    </row>
    <row r="25" spans="2:8" ht="140" customHeight="1" thickBot="1" x14ac:dyDescent="0.4">
      <c r="C25" s="36" t="s">
        <v>110</v>
      </c>
      <c r="D25" s="139" t="s">
        <v>633</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112.36</v>
      </c>
      <c r="D28" s="27">
        <v>5185.3</v>
      </c>
      <c r="E28" s="27">
        <v>1682.4</v>
      </c>
      <c r="F28" s="27">
        <v>6867.7000000000007</v>
      </c>
      <c r="G28" s="27">
        <v>-13.8</v>
      </c>
      <c r="H28" s="26">
        <v>6853.9000000000005</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632</v>
      </c>
      <c r="E31" s="140"/>
      <c r="F31" s="140"/>
      <c r="G31" s="140"/>
      <c r="H31" s="141"/>
    </row>
    <row r="32" spans="2:8" ht="100" customHeight="1" thickBot="1" x14ac:dyDescent="0.4">
      <c r="C32" s="36" t="s">
        <v>110</v>
      </c>
      <c r="D32" s="139" t="s">
        <v>631</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29.86</v>
      </c>
      <c r="D35" s="27">
        <v>1912</v>
      </c>
      <c r="E35" s="27">
        <v>1318.7</v>
      </c>
      <c r="F35" s="27">
        <v>3230.7</v>
      </c>
      <c r="G35" s="27">
        <v>-94.9</v>
      </c>
      <c r="H35" s="26">
        <v>3135.7999999999997</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630</v>
      </c>
      <c r="E38" s="140"/>
      <c r="F38" s="140"/>
      <c r="G38" s="140"/>
      <c r="H38" s="141"/>
    </row>
    <row r="39" spans="2:8" ht="160" customHeight="1" thickBot="1" x14ac:dyDescent="0.4">
      <c r="C39" s="36" t="s">
        <v>110</v>
      </c>
      <c r="D39" s="139" t="s">
        <v>627</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83.5</v>
      </c>
      <c r="D42" s="27">
        <v>6530</v>
      </c>
      <c r="E42" s="27">
        <v>851.1</v>
      </c>
      <c r="F42" s="27">
        <v>7381.1</v>
      </c>
      <c r="G42" s="27">
        <v>0</v>
      </c>
      <c r="H42" s="26">
        <v>7381.1</v>
      </c>
    </row>
    <row r="43" spans="2:8" ht="13" customHeight="1" thickBot="1" x14ac:dyDescent="0.4"/>
    <row r="44" spans="2:8" ht="20" customHeight="1" thickBot="1" x14ac:dyDescent="0.4">
      <c r="C44" s="37" t="s">
        <v>113</v>
      </c>
      <c r="D44" s="142" t="s">
        <v>151</v>
      </c>
      <c r="E44" s="144"/>
      <c r="F44" s="144"/>
      <c r="G44" s="144"/>
      <c r="H44" s="145"/>
    </row>
    <row r="45" spans="2:8" ht="20" customHeight="1" thickBot="1" x14ac:dyDescent="0.4">
      <c r="C45" s="36" t="s">
        <v>111</v>
      </c>
      <c r="D45" s="139" t="s">
        <v>629</v>
      </c>
      <c r="E45" s="140"/>
      <c r="F45" s="140"/>
      <c r="G45" s="140"/>
      <c r="H45" s="141"/>
    </row>
    <row r="46" spans="2:8" ht="160" customHeight="1" thickBot="1" x14ac:dyDescent="0.4">
      <c r="C46" s="36" t="s">
        <v>110</v>
      </c>
      <c r="D46" s="139" t="s">
        <v>627</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84.32</v>
      </c>
      <c r="D49" s="27">
        <v>5737.2</v>
      </c>
      <c r="E49" s="27">
        <v>1618.5</v>
      </c>
      <c r="F49" s="27">
        <v>7355.7</v>
      </c>
      <c r="G49" s="27">
        <v>0</v>
      </c>
      <c r="H49" s="26">
        <v>7355.7</v>
      </c>
    </row>
    <row r="50" spans="2:8" ht="13" customHeight="1" thickBot="1" x14ac:dyDescent="0.4"/>
    <row r="51" spans="2:8" ht="20" customHeight="1" thickBot="1" x14ac:dyDescent="0.4">
      <c r="C51" s="37" t="s">
        <v>113</v>
      </c>
      <c r="D51" s="142" t="s">
        <v>296</v>
      </c>
      <c r="E51" s="144"/>
      <c r="F51" s="144"/>
      <c r="G51" s="144"/>
      <c r="H51" s="145"/>
    </row>
    <row r="52" spans="2:8" ht="20" customHeight="1" thickBot="1" x14ac:dyDescent="0.4">
      <c r="C52" s="36" t="s">
        <v>111</v>
      </c>
      <c r="D52" s="139" t="s">
        <v>628</v>
      </c>
      <c r="E52" s="140"/>
      <c r="F52" s="140"/>
      <c r="G52" s="140"/>
      <c r="H52" s="141"/>
    </row>
    <row r="53" spans="2:8" ht="160" customHeight="1" thickBot="1" x14ac:dyDescent="0.4">
      <c r="C53" s="36" t="s">
        <v>110</v>
      </c>
      <c r="D53" s="139" t="s">
        <v>627</v>
      </c>
      <c r="E53" s="140"/>
      <c r="F53" s="140"/>
      <c r="G53" s="140"/>
      <c r="H53" s="141"/>
    </row>
    <row r="54" spans="2:8" ht="5.25" customHeight="1" x14ac:dyDescent="0.35">
      <c r="C54" s="35"/>
      <c r="H54" s="34"/>
    </row>
    <row r="55" spans="2:8" ht="25.4" customHeight="1" thickBot="1" x14ac:dyDescent="0.4">
      <c r="B55" s="33"/>
      <c r="C55" s="32" t="s">
        <v>108</v>
      </c>
      <c r="D55" s="30" t="s">
        <v>107</v>
      </c>
      <c r="E55" s="30" t="s">
        <v>106</v>
      </c>
      <c r="F55" s="31" t="s">
        <v>105</v>
      </c>
      <c r="G55" s="30" t="s">
        <v>96</v>
      </c>
      <c r="H55" s="29" t="s">
        <v>104</v>
      </c>
    </row>
    <row r="56" spans="2:8" ht="20" customHeight="1" thickBot="1" x14ac:dyDescent="0.4">
      <c r="C56" s="28">
        <v>7.5</v>
      </c>
      <c r="D56" s="27">
        <v>0</v>
      </c>
      <c r="E56" s="27">
        <v>467.6</v>
      </c>
      <c r="F56" s="27">
        <v>467.6</v>
      </c>
      <c r="G56" s="27">
        <v>0</v>
      </c>
      <c r="H56" s="26">
        <v>467.6</v>
      </c>
    </row>
    <row r="57" spans="2:8" ht="12.5" customHeight="1" x14ac:dyDescent="0.35"/>
    <row r="58" spans="2:8" ht="12.5" customHeight="1" x14ac:dyDescent="0.35"/>
    <row r="59" spans="2:8" ht="8.25" customHeight="1" x14ac:dyDescent="0.35"/>
    <row r="60" spans="2:8" ht="18" customHeight="1" x14ac:dyDescent="0.4">
      <c r="C60" s="153" t="s">
        <v>148</v>
      </c>
      <c r="D60" s="153"/>
      <c r="E60" s="153"/>
      <c r="F60" s="153"/>
      <c r="G60" s="153"/>
      <c r="H60" s="153"/>
    </row>
    <row r="61" spans="2:8" ht="18.75" customHeight="1" thickBot="1" x14ac:dyDescent="0.4"/>
    <row r="62" spans="2:8" ht="20" customHeight="1" thickBot="1" x14ac:dyDescent="0.4">
      <c r="C62" s="99" t="s">
        <v>113</v>
      </c>
      <c r="D62" s="142" t="s">
        <v>147</v>
      </c>
      <c r="E62" s="143"/>
      <c r="F62" s="144"/>
      <c r="G62" s="144"/>
      <c r="H62" s="145"/>
    </row>
    <row r="63" spans="2:8" ht="20" customHeight="1" thickBot="1" x14ac:dyDescent="0.4">
      <c r="C63" s="100" t="s">
        <v>111</v>
      </c>
      <c r="D63" s="139" t="s">
        <v>139</v>
      </c>
      <c r="E63" s="140"/>
      <c r="F63" s="140"/>
      <c r="G63" s="140"/>
      <c r="H63" s="141"/>
    </row>
    <row r="64" spans="2:8" ht="20" customHeight="1" thickBot="1" x14ac:dyDescent="0.4">
      <c r="C64" s="100" t="s">
        <v>110</v>
      </c>
      <c r="D64" s="139" t="s">
        <v>244</v>
      </c>
      <c r="E64" s="140"/>
      <c r="F64" s="140"/>
      <c r="G64" s="140"/>
      <c r="H64" s="141"/>
    </row>
    <row r="65" spans="2:8" ht="12.5" customHeight="1" x14ac:dyDescent="0.35">
      <c r="C65" s="146"/>
      <c r="D65" s="147"/>
      <c r="E65" s="147"/>
      <c r="F65" s="148"/>
      <c r="G65" s="148"/>
      <c r="H65" s="149"/>
    </row>
    <row r="66" spans="2:8" ht="5.25" customHeight="1" x14ac:dyDescent="0.35">
      <c r="C66" s="35"/>
      <c r="H66" s="34"/>
    </row>
    <row r="67" spans="2:8" ht="25.4" customHeight="1" thickBot="1" x14ac:dyDescent="0.4">
      <c r="B67" s="33"/>
      <c r="C67" s="101" t="s">
        <v>108</v>
      </c>
      <c r="D67" s="102" t="s">
        <v>107</v>
      </c>
      <c r="E67" s="102" t="s">
        <v>106</v>
      </c>
      <c r="F67" s="103" t="s">
        <v>105</v>
      </c>
      <c r="G67" s="102" t="s">
        <v>96</v>
      </c>
      <c r="H67" s="104" t="s">
        <v>104</v>
      </c>
    </row>
    <row r="68" spans="2:8" ht="20" customHeight="1" thickBot="1" x14ac:dyDescent="0.4">
      <c r="C68" s="28">
        <v>0</v>
      </c>
      <c r="D68" s="39">
        <v>766</v>
      </c>
      <c r="E68" s="39">
        <v>0</v>
      </c>
      <c r="F68" s="39">
        <v>766</v>
      </c>
      <c r="G68" s="39">
        <v>0</v>
      </c>
      <c r="H68" s="38">
        <v>766</v>
      </c>
    </row>
    <row r="69" spans="2:8" ht="13" customHeight="1" thickBot="1" x14ac:dyDescent="0.4"/>
    <row r="70" spans="2:8" ht="20" customHeight="1" thickBot="1" x14ac:dyDescent="0.4">
      <c r="C70" s="99" t="s">
        <v>113</v>
      </c>
      <c r="D70" s="142" t="s">
        <v>146</v>
      </c>
      <c r="E70" s="143"/>
      <c r="F70" s="144"/>
      <c r="G70" s="144"/>
      <c r="H70" s="145"/>
    </row>
    <row r="71" spans="2:8" ht="20" customHeight="1" thickBot="1" x14ac:dyDescent="0.4">
      <c r="C71" s="100" t="s">
        <v>111</v>
      </c>
      <c r="D71" s="139" t="s">
        <v>136</v>
      </c>
      <c r="E71" s="140"/>
      <c r="F71" s="140"/>
      <c r="G71" s="140"/>
      <c r="H71" s="141"/>
    </row>
    <row r="72" spans="2:8" ht="20" customHeight="1" thickBot="1" x14ac:dyDescent="0.4">
      <c r="C72" s="100" t="s">
        <v>110</v>
      </c>
      <c r="D72" s="139" t="s">
        <v>626</v>
      </c>
      <c r="E72" s="140"/>
      <c r="F72" s="140"/>
      <c r="G72" s="140"/>
      <c r="H72" s="141"/>
    </row>
    <row r="73" spans="2:8" ht="12.5" customHeight="1" x14ac:dyDescent="0.35">
      <c r="C73" s="146"/>
      <c r="D73" s="147"/>
      <c r="E73" s="147"/>
      <c r="F73" s="148"/>
      <c r="G73" s="148"/>
      <c r="H73" s="149"/>
    </row>
    <row r="74" spans="2:8" ht="5.25" customHeight="1" x14ac:dyDescent="0.35">
      <c r="C74" s="35"/>
      <c r="H74" s="34"/>
    </row>
    <row r="75" spans="2:8" ht="25.4" customHeight="1" x14ac:dyDescent="0.35">
      <c r="B75" s="33"/>
      <c r="C75" s="101" t="s">
        <v>108</v>
      </c>
      <c r="D75" s="102" t="s">
        <v>107</v>
      </c>
      <c r="E75" s="102" t="s">
        <v>106</v>
      </c>
      <c r="F75" s="103" t="s">
        <v>105</v>
      </c>
      <c r="G75" s="102" t="s">
        <v>96</v>
      </c>
      <c r="H75" s="104" t="s">
        <v>104</v>
      </c>
    </row>
    <row r="76" spans="2:8" ht="20" customHeight="1" thickBot="1" x14ac:dyDescent="0.4">
      <c r="C76" s="40"/>
      <c r="D76" s="39">
        <v>700</v>
      </c>
      <c r="E76" s="39">
        <v>0</v>
      </c>
      <c r="F76" s="39">
        <v>700</v>
      </c>
      <c r="G76" s="39">
        <v>0</v>
      </c>
      <c r="H76" s="38">
        <v>700</v>
      </c>
    </row>
    <row r="77" spans="2:8" ht="13" customHeight="1" thickBot="1" x14ac:dyDescent="0.4"/>
    <row r="78" spans="2:8" ht="20" customHeight="1" thickBot="1" x14ac:dyDescent="0.4">
      <c r="C78" s="99" t="s">
        <v>113</v>
      </c>
      <c r="D78" s="142" t="s">
        <v>144</v>
      </c>
      <c r="E78" s="143"/>
      <c r="F78" s="144"/>
      <c r="G78" s="144"/>
      <c r="H78" s="145"/>
    </row>
    <row r="79" spans="2:8" ht="20" customHeight="1" thickBot="1" x14ac:dyDescent="0.4">
      <c r="C79" s="100" t="s">
        <v>111</v>
      </c>
      <c r="D79" s="139" t="s">
        <v>136</v>
      </c>
      <c r="E79" s="140"/>
      <c r="F79" s="140"/>
      <c r="G79" s="140"/>
      <c r="H79" s="141"/>
    </row>
    <row r="80" spans="2:8" ht="20" customHeight="1" thickBot="1" x14ac:dyDescent="0.4">
      <c r="C80" s="100" t="s">
        <v>110</v>
      </c>
      <c r="D80" s="139" t="s">
        <v>625</v>
      </c>
      <c r="E80" s="140"/>
      <c r="F80" s="140"/>
      <c r="G80" s="140"/>
      <c r="H80" s="141"/>
    </row>
    <row r="81" spans="2:8" ht="12.5" customHeight="1" x14ac:dyDescent="0.35">
      <c r="C81" s="146"/>
      <c r="D81" s="147"/>
      <c r="E81" s="147"/>
      <c r="F81" s="148"/>
      <c r="G81" s="148"/>
      <c r="H81" s="149"/>
    </row>
    <row r="82" spans="2:8" ht="5.25" customHeight="1" x14ac:dyDescent="0.35">
      <c r="C82" s="35"/>
      <c r="H82" s="34"/>
    </row>
    <row r="83" spans="2:8" ht="25.4" customHeight="1" thickBot="1" x14ac:dyDescent="0.4">
      <c r="B83" s="33"/>
      <c r="C83" s="101" t="s">
        <v>108</v>
      </c>
      <c r="D83" s="102" t="s">
        <v>107</v>
      </c>
      <c r="E83" s="102" t="s">
        <v>106</v>
      </c>
      <c r="F83" s="103" t="s">
        <v>105</v>
      </c>
      <c r="G83" s="102" t="s">
        <v>96</v>
      </c>
      <c r="H83" s="104" t="s">
        <v>104</v>
      </c>
    </row>
    <row r="84" spans="2:8" ht="20" customHeight="1" thickBot="1" x14ac:dyDescent="0.4">
      <c r="C84" s="28"/>
      <c r="D84" s="39">
        <v>0</v>
      </c>
      <c r="E84" s="39">
        <v>235</v>
      </c>
      <c r="F84" s="39">
        <v>235</v>
      </c>
      <c r="G84" s="39">
        <v>0</v>
      </c>
      <c r="H84" s="38">
        <v>235</v>
      </c>
    </row>
    <row r="85" spans="2:8" ht="13" customHeight="1" thickBot="1" x14ac:dyDescent="0.4"/>
    <row r="86" spans="2:8" ht="20" customHeight="1" thickBot="1" x14ac:dyDescent="0.4">
      <c r="C86" s="99" t="s">
        <v>113</v>
      </c>
      <c r="D86" s="142" t="s">
        <v>142</v>
      </c>
      <c r="E86" s="143"/>
      <c r="F86" s="144"/>
      <c r="G86" s="144"/>
      <c r="H86" s="145"/>
    </row>
    <row r="87" spans="2:8" ht="20" customHeight="1" thickBot="1" x14ac:dyDescent="0.4">
      <c r="C87" s="100" t="s">
        <v>111</v>
      </c>
      <c r="D87" s="139" t="s">
        <v>136</v>
      </c>
      <c r="E87" s="140"/>
      <c r="F87" s="140"/>
      <c r="G87" s="140"/>
      <c r="H87" s="141"/>
    </row>
    <row r="88" spans="2:8" ht="20" customHeight="1" thickBot="1" x14ac:dyDescent="0.4">
      <c r="C88" s="100" t="s">
        <v>110</v>
      </c>
      <c r="D88" s="139" t="s">
        <v>624</v>
      </c>
      <c r="E88" s="140"/>
      <c r="F88" s="140"/>
      <c r="G88" s="140"/>
      <c r="H88" s="141"/>
    </row>
    <row r="89" spans="2:8" ht="12.5" customHeight="1" x14ac:dyDescent="0.35">
      <c r="C89" s="146"/>
      <c r="D89" s="147"/>
      <c r="E89" s="147"/>
      <c r="F89" s="148"/>
      <c r="G89" s="148"/>
      <c r="H89" s="149"/>
    </row>
    <row r="90" spans="2:8" ht="5.25" customHeight="1" x14ac:dyDescent="0.35">
      <c r="C90" s="35"/>
      <c r="H90" s="34"/>
    </row>
    <row r="91" spans="2:8" ht="25.4" customHeight="1" thickBot="1" x14ac:dyDescent="0.4">
      <c r="B91" s="33"/>
      <c r="C91" s="101" t="s">
        <v>108</v>
      </c>
      <c r="D91" s="102" t="s">
        <v>107</v>
      </c>
      <c r="E91" s="102" t="s">
        <v>106</v>
      </c>
      <c r="F91" s="103" t="s">
        <v>105</v>
      </c>
      <c r="G91" s="102" t="s">
        <v>96</v>
      </c>
      <c r="H91" s="104" t="s">
        <v>104</v>
      </c>
    </row>
    <row r="92" spans="2:8" ht="20" customHeight="1" thickBot="1" x14ac:dyDescent="0.4">
      <c r="C92" s="28"/>
      <c r="D92" s="39">
        <v>0</v>
      </c>
      <c r="E92" s="39">
        <v>206</v>
      </c>
      <c r="F92" s="39">
        <v>206</v>
      </c>
      <c r="G92" s="39">
        <v>0</v>
      </c>
      <c r="H92" s="38">
        <v>206</v>
      </c>
    </row>
    <row r="93" spans="2:8" ht="13" customHeight="1" thickBot="1" x14ac:dyDescent="0.4"/>
    <row r="94" spans="2:8" ht="20" customHeight="1" thickBot="1" x14ac:dyDescent="0.4">
      <c r="C94" s="99" t="s">
        <v>113</v>
      </c>
      <c r="D94" s="142" t="s">
        <v>140</v>
      </c>
      <c r="E94" s="143"/>
      <c r="F94" s="144"/>
      <c r="G94" s="144"/>
      <c r="H94" s="145"/>
    </row>
    <row r="95" spans="2:8" ht="20" customHeight="1" thickBot="1" x14ac:dyDescent="0.4">
      <c r="C95" s="100" t="s">
        <v>111</v>
      </c>
      <c r="D95" s="139" t="s">
        <v>136</v>
      </c>
      <c r="E95" s="140"/>
      <c r="F95" s="140"/>
      <c r="G95" s="140"/>
      <c r="H95" s="141"/>
    </row>
    <row r="96" spans="2:8" ht="20" customHeight="1" thickBot="1" x14ac:dyDescent="0.4">
      <c r="C96" s="100" t="s">
        <v>110</v>
      </c>
      <c r="D96" s="139" t="s">
        <v>623</v>
      </c>
      <c r="E96" s="140"/>
      <c r="F96" s="140"/>
      <c r="G96" s="140"/>
      <c r="H96" s="141"/>
    </row>
    <row r="97" spans="2:8" ht="12.5" customHeight="1" x14ac:dyDescent="0.35">
      <c r="C97" s="146"/>
      <c r="D97" s="147"/>
      <c r="E97" s="147"/>
      <c r="F97" s="148"/>
      <c r="G97" s="148"/>
      <c r="H97" s="149"/>
    </row>
    <row r="98" spans="2:8" ht="5.25" customHeight="1" x14ac:dyDescent="0.35">
      <c r="C98" s="35"/>
      <c r="H98" s="34"/>
    </row>
    <row r="99" spans="2:8" ht="25.4" customHeight="1" thickBot="1" x14ac:dyDescent="0.4">
      <c r="B99" s="33"/>
      <c r="C99" s="101" t="s">
        <v>108</v>
      </c>
      <c r="D99" s="102" t="s">
        <v>107</v>
      </c>
      <c r="E99" s="102" t="s">
        <v>106</v>
      </c>
      <c r="F99" s="103" t="s">
        <v>105</v>
      </c>
      <c r="G99" s="102" t="s">
        <v>96</v>
      </c>
      <c r="H99" s="104" t="s">
        <v>104</v>
      </c>
    </row>
    <row r="100" spans="2:8" ht="20" customHeight="1" thickBot="1" x14ac:dyDescent="0.4">
      <c r="C100" s="28">
        <v>0</v>
      </c>
      <c r="D100" s="39">
        <v>0</v>
      </c>
      <c r="E100" s="39">
        <v>190</v>
      </c>
      <c r="F100" s="39">
        <v>190</v>
      </c>
      <c r="G100" s="39">
        <v>0</v>
      </c>
      <c r="H100" s="38">
        <v>190</v>
      </c>
    </row>
    <row r="101" spans="2:8" ht="13" customHeight="1" thickBot="1" x14ac:dyDescent="0.4"/>
    <row r="102" spans="2:8" ht="20" customHeight="1" thickBot="1" x14ac:dyDescent="0.4">
      <c r="C102" s="99" t="s">
        <v>113</v>
      </c>
      <c r="D102" s="142" t="s">
        <v>578</v>
      </c>
      <c r="E102" s="143"/>
      <c r="F102" s="144"/>
      <c r="G102" s="144"/>
      <c r="H102" s="145"/>
    </row>
    <row r="103" spans="2:8" ht="20" customHeight="1" thickBot="1" x14ac:dyDescent="0.4">
      <c r="C103" s="100" t="s">
        <v>111</v>
      </c>
      <c r="D103" s="139" t="s">
        <v>136</v>
      </c>
      <c r="E103" s="140"/>
      <c r="F103" s="140"/>
      <c r="G103" s="140"/>
      <c r="H103" s="141"/>
    </row>
    <row r="104" spans="2:8" ht="20" customHeight="1" thickBot="1" x14ac:dyDescent="0.4">
      <c r="C104" s="100" t="s">
        <v>110</v>
      </c>
      <c r="D104" s="139" t="s">
        <v>622</v>
      </c>
      <c r="E104" s="140"/>
      <c r="F104" s="140"/>
      <c r="G104" s="140"/>
      <c r="H104" s="141"/>
    </row>
    <row r="105" spans="2:8" ht="12.5" customHeight="1" x14ac:dyDescent="0.35">
      <c r="C105" s="146"/>
      <c r="D105" s="147"/>
      <c r="E105" s="147"/>
      <c r="F105" s="148"/>
      <c r="G105" s="148"/>
      <c r="H105" s="149"/>
    </row>
    <row r="106" spans="2:8" ht="5.25" customHeight="1" x14ac:dyDescent="0.35">
      <c r="C106" s="35"/>
      <c r="H106" s="34"/>
    </row>
    <row r="107" spans="2:8" ht="25.4" customHeight="1" thickBot="1" x14ac:dyDescent="0.4">
      <c r="B107" s="33"/>
      <c r="C107" s="101" t="s">
        <v>108</v>
      </c>
      <c r="D107" s="102" t="s">
        <v>107</v>
      </c>
      <c r="E107" s="102" t="s">
        <v>106</v>
      </c>
      <c r="F107" s="103" t="s">
        <v>105</v>
      </c>
      <c r="G107" s="102" t="s">
        <v>96</v>
      </c>
      <c r="H107" s="104" t="s">
        <v>104</v>
      </c>
    </row>
    <row r="108" spans="2:8" ht="20" customHeight="1" thickBot="1" x14ac:dyDescent="0.4">
      <c r="C108" s="28"/>
      <c r="D108" s="39">
        <v>180</v>
      </c>
      <c r="E108" s="39">
        <v>0</v>
      </c>
      <c r="F108" s="39">
        <v>180</v>
      </c>
      <c r="G108" s="39">
        <v>0</v>
      </c>
      <c r="H108" s="38">
        <v>180</v>
      </c>
    </row>
    <row r="109" spans="2:8" ht="13" customHeight="1" thickBot="1" x14ac:dyDescent="0.4"/>
    <row r="110" spans="2:8" ht="18.5" customHeight="1" thickBot="1" x14ac:dyDescent="0.45">
      <c r="C110" s="150" t="s">
        <v>134</v>
      </c>
      <c r="D110" s="151"/>
      <c r="E110" s="151"/>
      <c r="F110" s="151"/>
      <c r="G110" s="151"/>
      <c r="H110" s="152"/>
    </row>
    <row r="111" spans="2:8" ht="19.5" customHeight="1" thickBot="1" x14ac:dyDescent="0.4"/>
    <row r="112" spans="2:8" ht="20" customHeight="1" thickBot="1" x14ac:dyDescent="0.4">
      <c r="C112" s="106" t="s">
        <v>113</v>
      </c>
      <c r="D112" s="142" t="s">
        <v>133</v>
      </c>
      <c r="E112" s="143"/>
      <c r="F112" s="144"/>
      <c r="G112" s="144"/>
      <c r="H112" s="145"/>
    </row>
    <row r="113" spans="2:8" ht="20" customHeight="1" thickBot="1" x14ac:dyDescent="0.4">
      <c r="C113" s="107" t="s">
        <v>111</v>
      </c>
      <c r="D113" s="139" t="s">
        <v>621</v>
      </c>
      <c r="E113" s="140"/>
      <c r="F113" s="140"/>
      <c r="G113" s="140"/>
      <c r="H113" s="141"/>
    </row>
    <row r="114" spans="2:8" ht="20" customHeight="1" thickBot="1" x14ac:dyDescent="0.4">
      <c r="C114" s="107" t="s">
        <v>110</v>
      </c>
      <c r="D114" s="139" t="s">
        <v>613</v>
      </c>
      <c r="E114" s="140"/>
      <c r="F114" s="140"/>
      <c r="G114" s="140"/>
      <c r="H114" s="141"/>
    </row>
    <row r="115" spans="2:8" ht="5.25" customHeight="1" x14ac:dyDescent="0.35">
      <c r="C115" s="35"/>
      <c r="H115" s="34"/>
    </row>
    <row r="116" spans="2:8" ht="25.4" customHeight="1" thickBot="1" x14ac:dyDescent="0.4">
      <c r="B116" s="33"/>
      <c r="C116" s="108" t="s">
        <v>108</v>
      </c>
      <c r="D116" s="109" t="s">
        <v>107</v>
      </c>
      <c r="E116" s="109" t="s">
        <v>106</v>
      </c>
      <c r="F116" s="110" t="s">
        <v>105</v>
      </c>
      <c r="G116" s="109" t="s">
        <v>96</v>
      </c>
      <c r="H116" s="111" t="s">
        <v>104</v>
      </c>
    </row>
    <row r="117" spans="2:8" ht="20" customHeight="1" thickBot="1" x14ac:dyDescent="0.4">
      <c r="C117" s="28">
        <v>1</v>
      </c>
      <c r="D117" s="27">
        <v>-39</v>
      </c>
      <c r="E117" s="27">
        <v>0</v>
      </c>
      <c r="F117" s="27">
        <v>-39</v>
      </c>
      <c r="G117" s="27">
        <v>0</v>
      </c>
      <c r="H117" s="26">
        <v>-39</v>
      </c>
    </row>
    <row r="118" spans="2:8" ht="13" customHeight="1" thickBot="1" x14ac:dyDescent="0.4"/>
    <row r="119" spans="2:8" ht="20" customHeight="1" thickBot="1" x14ac:dyDescent="0.4">
      <c r="C119" s="106" t="s">
        <v>113</v>
      </c>
      <c r="D119" s="142" t="s">
        <v>131</v>
      </c>
      <c r="E119" s="143"/>
      <c r="F119" s="144"/>
      <c r="G119" s="144"/>
      <c r="H119" s="145"/>
    </row>
    <row r="120" spans="2:8" ht="20" customHeight="1" thickBot="1" x14ac:dyDescent="0.4">
      <c r="C120" s="107" t="s">
        <v>111</v>
      </c>
      <c r="D120" s="139" t="s">
        <v>620</v>
      </c>
      <c r="E120" s="140"/>
      <c r="F120" s="140"/>
      <c r="G120" s="140"/>
      <c r="H120" s="141"/>
    </row>
    <row r="121" spans="2:8" ht="52.75" customHeight="1" thickBot="1" x14ac:dyDescent="0.4">
      <c r="C121" s="107" t="s">
        <v>110</v>
      </c>
      <c r="D121" s="139" t="s">
        <v>619</v>
      </c>
      <c r="E121" s="140"/>
      <c r="F121" s="140"/>
      <c r="G121" s="140"/>
      <c r="H121" s="141"/>
    </row>
    <row r="122" spans="2:8" ht="5.25" customHeight="1" x14ac:dyDescent="0.35">
      <c r="C122" s="35"/>
      <c r="H122" s="34"/>
    </row>
    <row r="123" spans="2:8" ht="25.4" customHeight="1" thickBot="1" x14ac:dyDescent="0.4">
      <c r="B123" s="33"/>
      <c r="C123" s="108" t="s">
        <v>108</v>
      </c>
      <c r="D123" s="109" t="s">
        <v>107</v>
      </c>
      <c r="E123" s="109" t="s">
        <v>106</v>
      </c>
      <c r="F123" s="110" t="s">
        <v>105</v>
      </c>
      <c r="G123" s="109" t="s">
        <v>96</v>
      </c>
      <c r="H123" s="111" t="s">
        <v>104</v>
      </c>
    </row>
    <row r="124" spans="2:8" ht="20" customHeight="1" thickBot="1" x14ac:dyDescent="0.4">
      <c r="C124" s="28">
        <v>0</v>
      </c>
      <c r="D124" s="27">
        <v>0</v>
      </c>
      <c r="E124" s="27">
        <v>-300</v>
      </c>
      <c r="F124" s="27">
        <v>-300</v>
      </c>
      <c r="G124" s="27">
        <v>0</v>
      </c>
      <c r="H124" s="26">
        <v>-300</v>
      </c>
    </row>
    <row r="125" spans="2:8" ht="13" customHeight="1" thickBot="1" x14ac:dyDescent="0.4"/>
    <row r="126" spans="2:8" ht="20" customHeight="1" thickBot="1" x14ac:dyDescent="0.4">
      <c r="C126" s="106" t="s">
        <v>113</v>
      </c>
      <c r="D126" s="142" t="s">
        <v>128</v>
      </c>
      <c r="E126" s="143"/>
      <c r="F126" s="144"/>
      <c r="G126" s="144"/>
      <c r="H126" s="145"/>
    </row>
    <row r="127" spans="2:8" ht="20" customHeight="1" thickBot="1" x14ac:dyDescent="0.4">
      <c r="C127" s="107" t="s">
        <v>111</v>
      </c>
      <c r="D127" s="139" t="s">
        <v>618</v>
      </c>
      <c r="E127" s="140"/>
      <c r="F127" s="140"/>
      <c r="G127" s="140"/>
      <c r="H127" s="141"/>
    </row>
    <row r="128" spans="2:8" ht="32.75" customHeight="1" thickBot="1" x14ac:dyDescent="0.4">
      <c r="C128" s="107" t="s">
        <v>110</v>
      </c>
      <c r="D128" s="139" t="s">
        <v>617</v>
      </c>
      <c r="E128" s="140"/>
      <c r="F128" s="140"/>
      <c r="G128" s="140"/>
      <c r="H128" s="141"/>
    </row>
    <row r="129" spans="2:8" ht="5.25" customHeight="1" x14ac:dyDescent="0.35">
      <c r="C129" s="35"/>
      <c r="H129" s="34"/>
    </row>
    <row r="130" spans="2:8" ht="25.4" customHeight="1" thickBot="1" x14ac:dyDescent="0.4">
      <c r="B130" s="33"/>
      <c r="C130" s="108" t="s">
        <v>108</v>
      </c>
      <c r="D130" s="109" t="s">
        <v>107</v>
      </c>
      <c r="E130" s="109" t="s">
        <v>106</v>
      </c>
      <c r="F130" s="110" t="s">
        <v>105</v>
      </c>
      <c r="G130" s="109" t="s">
        <v>96</v>
      </c>
      <c r="H130" s="111" t="s">
        <v>104</v>
      </c>
    </row>
    <row r="131" spans="2:8" ht="20" customHeight="1" thickBot="1" x14ac:dyDescent="0.4">
      <c r="C131" s="28">
        <v>1</v>
      </c>
      <c r="D131" s="27">
        <v>-65</v>
      </c>
      <c r="E131" s="27">
        <v>0</v>
      </c>
      <c r="F131" s="27">
        <v>-65</v>
      </c>
      <c r="G131" s="27">
        <v>0</v>
      </c>
      <c r="H131" s="26">
        <v>-65</v>
      </c>
    </row>
    <row r="132" spans="2:8" ht="13" customHeight="1" thickBot="1" x14ac:dyDescent="0.4"/>
    <row r="133" spans="2:8" ht="20" customHeight="1" thickBot="1" x14ac:dyDescent="0.4">
      <c r="C133" s="106" t="s">
        <v>113</v>
      </c>
      <c r="D133" s="142" t="s">
        <v>125</v>
      </c>
      <c r="E133" s="143"/>
      <c r="F133" s="144"/>
      <c r="G133" s="144"/>
      <c r="H133" s="145"/>
    </row>
    <row r="134" spans="2:8" ht="20" customHeight="1" thickBot="1" x14ac:dyDescent="0.4">
      <c r="C134" s="107" t="s">
        <v>111</v>
      </c>
      <c r="D134" s="139" t="s">
        <v>616</v>
      </c>
      <c r="E134" s="140"/>
      <c r="F134" s="140"/>
      <c r="G134" s="140"/>
      <c r="H134" s="141"/>
    </row>
    <row r="135" spans="2:8" ht="32.75" customHeight="1" thickBot="1" x14ac:dyDescent="0.4">
      <c r="C135" s="107" t="s">
        <v>110</v>
      </c>
      <c r="D135" s="139" t="s">
        <v>615</v>
      </c>
      <c r="E135" s="140"/>
      <c r="F135" s="140"/>
      <c r="G135" s="140"/>
      <c r="H135" s="141"/>
    </row>
    <row r="136" spans="2:8" ht="5.25" customHeight="1" x14ac:dyDescent="0.35">
      <c r="C136" s="35"/>
      <c r="H136" s="34"/>
    </row>
    <row r="137" spans="2:8" ht="25.4" customHeight="1" thickBot="1" x14ac:dyDescent="0.4">
      <c r="B137" s="33"/>
      <c r="C137" s="108" t="s">
        <v>108</v>
      </c>
      <c r="D137" s="109" t="s">
        <v>107</v>
      </c>
      <c r="E137" s="109" t="s">
        <v>106</v>
      </c>
      <c r="F137" s="110" t="s">
        <v>105</v>
      </c>
      <c r="G137" s="109" t="s">
        <v>96</v>
      </c>
      <c r="H137" s="111" t="s">
        <v>104</v>
      </c>
    </row>
    <row r="138" spans="2:8" ht="20" customHeight="1" thickBot="1" x14ac:dyDescent="0.4">
      <c r="C138" s="28">
        <v>0</v>
      </c>
      <c r="D138" s="27">
        <v>0</v>
      </c>
      <c r="E138" s="27">
        <v>-235</v>
      </c>
      <c r="F138" s="27">
        <v>-235</v>
      </c>
      <c r="G138" s="27">
        <v>0</v>
      </c>
      <c r="H138" s="26">
        <v>-235</v>
      </c>
    </row>
    <row r="139" spans="2:8" ht="13" customHeight="1" thickBot="1" x14ac:dyDescent="0.4"/>
    <row r="140" spans="2:8" ht="20" customHeight="1" thickBot="1" x14ac:dyDescent="0.4">
      <c r="C140" s="106" t="s">
        <v>113</v>
      </c>
      <c r="D140" s="142" t="s">
        <v>122</v>
      </c>
      <c r="E140" s="143"/>
      <c r="F140" s="144"/>
      <c r="G140" s="144"/>
      <c r="H140" s="145"/>
    </row>
    <row r="141" spans="2:8" ht="20" customHeight="1" thickBot="1" x14ac:dyDescent="0.4">
      <c r="C141" s="107" t="s">
        <v>111</v>
      </c>
      <c r="D141" s="139" t="s">
        <v>614</v>
      </c>
      <c r="E141" s="140"/>
      <c r="F141" s="140"/>
      <c r="G141" s="140"/>
      <c r="H141" s="141"/>
    </row>
    <row r="142" spans="2:8" ht="20" customHeight="1" thickBot="1" x14ac:dyDescent="0.4">
      <c r="C142" s="107" t="s">
        <v>110</v>
      </c>
      <c r="D142" s="139" t="s">
        <v>613</v>
      </c>
      <c r="E142" s="140"/>
      <c r="F142" s="140"/>
      <c r="G142" s="140"/>
      <c r="H142" s="141"/>
    </row>
    <row r="143" spans="2:8" ht="5.25" customHeight="1" x14ac:dyDescent="0.35">
      <c r="C143" s="35"/>
      <c r="H143" s="34"/>
    </row>
    <row r="144" spans="2:8" ht="25.4" customHeight="1" thickBot="1" x14ac:dyDescent="0.4">
      <c r="B144" s="33"/>
      <c r="C144" s="108" t="s">
        <v>108</v>
      </c>
      <c r="D144" s="109" t="s">
        <v>107</v>
      </c>
      <c r="E144" s="109" t="s">
        <v>106</v>
      </c>
      <c r="F144" s="110" t="s">
        <v>105</v>
      </c>
      <c r="G144" s="109" t="s">
        <v>96</v>
      </c>
      <c r="H144" s="111" t="s">
        <v>104</v>
      </c>
    </row>
    <row r="145" spans="2:8" ht="20" customHeight="1" thickBot="1" x14ac:dyDescent="0.4">
      <c r="C145" s="28">
        <v>2</v>
      </c>
      <c r="D145" s="27">
        <v>-82</v>
      </c>
      <c r="E145" s="27">
        <v>0</v>
      </c>
      <c r="F145" s="27">
        <v>-82</v>
      </c>
      <c r="G145" s="27">
        <v>0</v>
      </c>
      <c r="H145" s="26">
        <v>-82</v>
      </c>
    </row>
    <row r="146" spans="2:8" ht="13" customHeight="1" thickBot="1" x14ac:dyDescent="0.4"/>
    <row r="147" spans="2:8" ht="20" customHeight="1" thickBot="1" x14ac:dyDescent="0.4">
      <c r="C147" s="106" t="s">
        <v>113</v>
      </c>
      <c r="D147" s="142" t="s">
        <v>119</v>
      </c>
      <c r="E147" s="143"/>
      <c r="F147" s="144"/>
      <c r="G147" s="144"/>
      <c r="H147" s="145"/>
    </row>
    <row r="148" spans="2:8" ht="20" customHeight="1" thickBot="1" x14ac:dyDescent="0.4">
      <c r="C148" s="107" t="s">
        <v>111</v>
      </c>
      <c r="D148" s="139" t="s">
        <v>612</v>
      </c>
      <c r="E148" s="140"/>
      <c r="F148" s="140"/>
      <c r="G148" s="140"/>
      <c r="H148" s="141"/>
    </row>
    <row r="149" spans="2:8" ht="20" customHeight="1" thickBot="1" x14ac:dyDescent="0.4">
      <c r="C149" s="107" t="s">
        <v>110</v>
      </c>
      <c r="D149" s="139" t="s">
        <v>611</v>
      </c>
      <c r="E149" s="140"/>
      <c r="F149" s="140"/>
      <c r="G149" s="140"/>
      <c r="H149" s="141"/>
    </row>
    <row r="150" spans="2:8" ht="5.25" customHeight="1" x14ac:dyDescent="0.35">
      <c r="C150" s="35"/>
      <c r="H150" s="34"/>
    </row>
    <row r="151" spans="2:8" ht="25.4" customHeight="1" thickBot="1" x14ac:dyDescent="0.4">
      <c r="B151" s="33"/>
      <c r="C151" s="108" t="s">
        <v>108</v>
      </c>
      <c r="D151" s="109" t="s">
        <v>107</v>
      </c>
      <c r="E151" s="109" t="s">
        <v>106</v>
      </c>
      <c r="F151" s="110" t="s">
        <v>105</v>
      </c>
      <c r="G151" s="109" t="s">
        <v>96</v>
      </c>
      <c r="H151" s="111" t="s">
        <v>104</v>
      </c>
    </row>
    <row r="152" spans="2:8" ht="20" customHeight="1" thickBot="1" x14ac:dyDescent="0.4">
      <c r="C152" s="28">
        <v>0</v>
      </c>
      <c r="D152" s="27">
        <v>-400</v>
      </c>
      <c r="E152" s="27">
        <v>0</v>
      </c>
      <c r="F152" s="27">
        <v>-400</v>
      </c>
      <c r="G152" s="27">
        <v>0</v>
      </c>
      <c r="H152" s="26">
        <v>-400</v>
      </c>
    </row>
    <row r="153" spans="2:8" ht="13" customHeight="1" thickBot="1" x14ac:dyDescent="0.4"/>
    <row r="154" spans="2:8" ht="20" customHeight="1" thickBot="1" x14ac:dyDescent="0.4">
      <c r="C154" s="106" t="s">
        <v>113</v>
      </c>
      <c r="D154" s="142" t="s">
        <v>112</v>
      </c>
      <c r="E154" s="143"/>
      <c r="F154" s="144"/>
      <c r="G154" s="144"/>
      <c r="H154" s="145"/>
    </row>
    <row r="155" spans="2:8" ht="20" customHeight="1" thickBot="1" x14ac:dyDescent="0.4">
      <c r="C155" s="107" t="s">
        <v>111</v>
      </c>
      <c r="D155" s="139" t="s">
        <v>610</v>
      </c>
      <c r="E155" s="140"/>
      <c r="F155" s="140"/>
      <c r="G155" s="140"/>
      <c r="H155" s="141"/>
    </row>
    <row r="156" spans="2:8" ht="20" customHeight="1" thickBot="1" x14ac:dyDescent="0.4">
      <c r="C156" s="107" t="s">
        <v>110</v>
      </c>
      <c r="D156" s="139" t="s">
        <v>609</v>
      </c>
      <c r="E156" s="140"/>
      <c r="F156" s="140"/>
      <c r="G156" s="140"/>
      <c r="H156" s="141"/>
    </row>
    <row r="157" spans="2:8" ht="5.25" customHeight="1" x14ac:dyDescent="0.35">
      <c r="C157" s="35"/>
      <c r="H157" s="34"/>
    </row>
    <row r="158" spans="2:8" ht="25.4" customHeight="1" thickBot="1" x14ac:dyDescent="0.4">
      <c r="B158" s="33"/>
      <c r="C158" s="108" t="s">
        <v>108</v>
      </c>
      <c r="D158" s="109" t="s">
        <v>107</v>
      </c>
      <c r="E158" s="109" t="s">
        <v>106</v>
      </c>
      <c r="F158" s="110" t="s">
        <v>105</v>
      </c>
      <c r="G158" s="109" t="s">
        <v>96</v>
      </c>
      <c r="H158" s="111" t="s">
        <v>104</v>
      </c>
    </row>
    <row r="159" spans="2:8" ht="20" customHeight="1" thickBot="1" x14ac:dyDescent="0.4">
      <c r="C159" s="28">
        <v>4</v>
      </c>
      <c r="D159" s="27">
        <v>-160</v>
      </c>
      <c r="E159" s="27">
        <v>0</v>
      </c>
      <c r="F159" s="27">
        <v>-160</v>
      </c>
      <c r="G159" s="27">
        <v>0</v>
      </c>
      <c r="H159" s="26">
        <v>-160</v>
      </c>
    </row>
    <row r="160" spans="2:8" ht="13" customHeight="1" thickBot="1" x14ac:dyDescent="0.4"/>
    <row r="161" spans="2:8" ht="20" customHeight="1" thickBot="1" x14ac:dyDescent="0.4">
      <c r="C161" s="106" t="s">
        <v>113</v>
      </c>
      <c r="D161" s="142" t="s">
        <v>186</v>
      </c>
      <c r="E161" s="143"/>
      <c r="F161" s="144"/>
      <c r="G161" s="144"/>
      <c r="H161" s="145"/>
    </row>
    <row r="162" spans="2:8" ht="20" customHeight="1" thickBot="1" x14ac:dyDescent="0.4">
      <c r="C162" s="107" t="s">
        <v>111</v>
      </c>
      <c r="D162" s="139" t="s">
        <v>608</v>
      </c>
      <c r="E162" s="140"/>
      <c r="F162" s="140"/>
      <c r="G162" s="140"/>
      <c r="H162" s="141"/>
    </row>
    <row r="163" spans="2:8" ht="20" customHeight="1" thickBot="1" x14ac:dyDescent="0.4">
      <c r="C163" s="107" t="s">
        <v>110</v>
      </c>
      <c r="D163" s="139" t="s">
        <v>608</v>
      </c>
      <c r="E163" s="140"/>
      <c r="F163" s="140"/>
      <c r="G163" s="140"/>
      <c r="H163" s="141"/>
    </row>
    <row r="164" spans="2:8" ht="5.25" customHeight="1" x14ac:dyDescent="0.35">
      <c r="C164" s="35"/>
      <c r="H164" s="34"/>
    </row>
    <row r="165" spans="2:8" ht="25.4" customHeight="1" thickBot="1" x14ac:dyDescent="0.4">
      <c r="B165" s="33"/>
      <c r="C165" s="108" t="s">
        <v>108</v>
      </c>
      <c r="D165" s="109" t="s">
        <v>107</v>
      </c>
      <c r="E165" s="109" t="s">
        <v>106</v>
      </c>
      <c r="F165" s="110" t="s">
        <v>105</v>
      </c>
      <c r="G165" s="109" t="s">
        <v>96</v>
      </c>
      <c r="H165" s="111" t="s">
        <v>104</v>
      </c>
    </row>
    <row r="166" spans="2:8" ht="20" customHeight="1" thickBot="1" x14ac:dyDescent="0.4">
      <c r="C166" s="28">
        <v>0</v>
      </c>
      <c r="D166" s="27">
        <v>-260</v>
      </c>
      <c r="E166" s="27">
        <v>0</v>
      </c>
      <c r="F166" s="27">
        <v>-260</v>
      </c>
      <c r="G166" s="27">
        <v>0</v>
      </c>
      <c r="H166" s="26">
        <v>-260</v>
      </c>
    </row>
    <row r="167" spans="2:8" ht="12.5" customHeight="1" x14ac:dyDescent="0.35"/>
    <row r="168" spans="2:8" ht="12.5" customHeight="1" x14ac:dyDescent="0.35"/>
  </sheetData>
  <mergeCells count="78">
    <mergeCell ref="D163:H163"/>
    <mergeCell ref="D154:H154"/>
    <mergeCell ref="D149:H149"/>
    <mergeCell ref="D155:H155"/>
    <mergeCell ref="D156:H156"/>
    <mergeCell ref="D161:H161"/>
    <mergeCell ref="D162:H162"/>
    <mergeCell ref="D148:H148"/>
    <mergeCell ref="D113:H113"/>
    <mergeCell ref="D114:H114"/>
    <mergeCell ref="D119:H119"/>
    <mergeCell ref="D120:H120"/>
    <mergeCell ref="D121:H121"/>
    <mergeCell ref="D127:H127"/>
    <mergeCell ref="D128:H128"/>
    <mergeCell ref="D133:H133"/>
    <mergeCell ref="D134:H134"/>
    <mergeCell ref="D135:H135"/>
    <mergeCell ref="D140:H140"/>
    <mergeCell ref="D141:H141"/>
    <mergeCell ref="D142:H142"/>
    <mergeCell ref="D147:H147"/>
    <mergeCell ref="D96:H96"/>
    <mergeCell ref="C97:E97"/>
    <mergeCell ref="F97:H97"/>
    <mergeCell ref="D126:H126"/>
    <mergeCell ref="D103:H103"/>
    <mergeCell ref="D104:H104"/>
    <mergeCell ref="C105:E105"/>
    <mergeCell ref="F105:H105"/>
    <mergeCell ref="C110:H110"/>
    <mergeCell ref="D112:H112"/>
    <mergeCell ref="D102:H102"/>
    <mergeCell ref="C89:E89"/>
    <mergeCell ref="F89:H89"/>
    <mergeCell ref="D94:H94"/>
    <mergeCell ref="D95:H95"/>
    <mergeCell ref="D71:H71"/>
    <mergeCell ref="D72:H72"/>
    <mergeCell ref="C73:E73"/>
    <mergeCell ref="F73:H73"/>
    <mergeCell ref="D78:H78"/>
    <mergeCell ref="D79:H79"/>
    <mergeCell ref="C81:E81"/>
    <mergeCell ref="F81:H81"/>
    <mergeCell ref="D86:H86"/>
    <mergeCell ref="D87:H87"/>
    <mergeCell ref="D88:H88"/>
    <mergeCell ref="D80:H80"/>
    <mergeCell ref="D63:H63"/>
    <mergeCell ref="D64:H64"/>
    <mergeCell ref="C65:E65"/>
    <mergeCell ref="F65:H65"/>
    <mergeCell ref="D70:H70"/>
    <mergeCell ref="D25:H25"/>
    <mergeCell ref="D30:H30"/>
    <mergeCell ref="D62:H62"/>
    <mergeCell ref="D32:H32"/>
    <mergeCell ref="D37:H37"/>
    <mergeCell ref="D38:H38"/>
    <mergeCell ref="D39:H39"/>
    <mergeCell ref="D44:H44"/>
    <mergeCell ref="D45:H45"/>
    <mergeCell ref="D46:H46"/>
    <mergeCell ref="D31:H31"/>
    <mergeCell ref="D51:H51"/>
    <mergeCell ref="D52:H52"/>
    <mergeCell ref="D53:H53"/>
    <mergeCell ref="C60:H60"/>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EA662-3ACC-4B91-A4A0-9216AEFE5DFC}">
  <sheetPr codeName="Sheet43">
    <pageSetUpPr fitToPage="1"/>
  </sheetPr>
  <dimension ref="B2:H51"/>
  <sheetViews>
    <sheetView showGridLines="0" showRowColHeaders="0" zoomScale="80" zoomScaleNormal="80" workbookViewId="0">
      <pane ySplit="5" topLeftCell="A6" activePane="bottomLeft" state="frozen"/>
      <selection activeCell="D9" sqref="D9:F9"/>
      <selection pane="bottomLeft" activeCell="J27" sqref="J27"/>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59" t="s">
        <v>643</v>
      </c>
      <c r="E4" s="59"/>
      <c r="F4" s="58"/>
    </row>
    <row r="5" spans="3:8" ht="12.5" customHeight="1" x14ac:dyDescent="0.35"/>
    <row r="6" spans="3:8" ht="144.75" customHeight="1" x14ac:dyDescent="0.35">
      <c r="C6" s="57" t="s">
        <v>167</v>
      </c>
      <c r="D6" s="155" t="s">
        <v>642</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4626.5</v>
      </c>
      <c r="E9" s="10">
        <v>-480</v>
      </c>
      <c r="F9" s="50">
        <v>4146.5</v>
      </c>
      <c r="H9" s="49">
        <v>0</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50</v>
      </c>
      <c r="E17" s="140"/>
      <c r="F17" s="140"/>
      <c r="G17" s="140"/>
      <c r="H17" s="141"/>
    </row>
    <row r="18" spans="2:8" ht="80" customHeight="1" thickBot="1" x14ac:dyDescent="0.4">
      <c r="C18" s="36" t="s">
        <v>110</v>
      </c>
      <c r="D18" s="139" t="s">
        <v>641</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0</v>
      </c>
      <c r="D21" s="27">
        <v>0.5</v>
      </c>
      <c r="E21" s="27">
        <v>4626</v>
      </c>
      <c r="F21" s="27">
        <v>4626.5</v>
      </c>
      <c r="G21" s="27">
        <v>-480</v>
      </c>
      <c r="H21" s="26">
        <v>4146.5</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266</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2:8" ht="20" customHeight="1" thickBot="1" x14ac:dyDescent="0.4">
      <c r="C33" s="28">
        <v>0</v>
      </c>
      <c r="D33" s="39">
        <v>0</v>
      </c>
      <c r="E33" s="39">
        <v>500</v>
      </c>
      <c r="F33" s="39">
        <v>500</v>
      </c>
      <c r="G33" s="39">
        <v>0</v>
      </c>
      <c r="H33" s="38">
        <v>500</v>
      </c>
    </row>
    <row r="34" spans="2:8" ht="13" customHeight="1" thickBot="1" x14ac:dyDescent="0.4"/>
    <row r="35" spans="2:8" ht="20" customHeight="1" thickBot="1" x14ac:dyDescent="0.4">
      <c r="C35" s="99" t="s">
        <v>113</v>
      </c>
      <c r="D35" s="142" t="s">
        <v>146</v>
      </c>
      <c r="E35" s="143"/>
      <c r="F35" s="144"/>
      <c r="G35" s="144"/>
      <c r="H35" s="145"/>
    </row>
    <row r="36" spans="2:8" ht="20" customHeight="1" thickBot="1" x14ac:dyDescent="0.4">
      <c r="C36" s="100" t="s">
        <v>111</v>
      </c>
      <c r="D36" s="139" t="s">
        <v>139</v>
      </c>
      <c r="E36" s="140"/>
      <c r="F36" s="140"/>
      <c r="G36" s="140"/>
      <c r="H36" s="141"/>
    </row>
    <row r="37" spans="2:8" ht="20" customHeight="1" thickBot="1" x14ac:dyDescent="0.4">
      <c r="C37" s="100" t="s">
        <v>110</v>
      </c>
      <c r="D37" s="139" t="s">
        <v>640</v>
      </c>
      <c r="E37" s="140"/>
      <c r="F37" s="140"/>
      <c r="G37" s="140"/>
      <c r="H37" s="141"/>
    </row>
    <row r="38" spans="2:8" ht="12.5" customHeight="1" x14ac:dyDescent="0.35">
      <c r="C38" s="146"/>
      <c r="D38" s="147"/>
      <c r="E38" s="147"/>
      <c r="F38" s="148"/>
      <c r="G38" s="148"/>
      <c r="H38" s="149"/>
    </row>
    <row r="39" spans="2:8" ht="5.25" customHeight="1" x14ac:dyDescent="0.35">
      <c r="C39" s="35"/>
      <c r="H39" s="34"/>
    </row>
    <row r="40" spans="2:8" ht="25.4" customHeight="1" x14ac:dyDescent="0.35">
      <c r="B40" s="33"/>
      <c r="C40" s="101" t="s">
        <v>108</v>
      </c>
      <c r="D40" s="102" t="s">
        <v>107</v>
      </c>
      <c r="E40" s="102" t="s">
        <v>106</v>
      </c>
      <c r="F40" s="103" t="s">
        <v>105</v>
      </c>
      <c r="G40" s="102" t="s">
        <v>96</v>
      </c>
      <c r="H40" s="104" t="s">
        <v>104</v>
      </c>
    </row>
    <row r="41" spans="2:8" ht="20" customHeight="1" thickBot="1" x14ac:dyDescent="0.4">
      <c r="C41" s="40"/>
      <c r="D41" s="39">
        <v>0</v>
      </c>
      <c r="E41" s="39">
        <v>65</v>
      </c>
      <c r="F41" s="39">
        <v>65</v>
      </c>
      <c r="G41" s="39">
        <v>0</v>
      </c>
      <c r="H41" s="38">
        <v>65</v>
      </c>
    </row>
    <row r="42" spans="2:8" ht="13" customHeight="1" thickBot="1" x14ac:dyDescent="0.4"/>
    <row r="43" spans="2:8" ht="20" customHeight="1" thickBot="1" x14ac:dyDescent="0.4">
      <c r="C43" s="99" t="s">
        <v>113</v>
      </c>
      <c r="D43" s="142" t="s">
        <v>144</v>
      </c>
      <c r="E43" s="143"/>
      <c r="F43" s="144"/>
      <c r="G43" s="144"/>
      <c r="H43" s="145"/>
    </row>
    <row r="44" spans="2:8" ht="20" customHeight="1" thickBot="1" x14ac:dyDescent="0.4">
      <c r="C44" s="100" t="s">
        <v>111</v>
      </c>
      <c r="D44" s="139" t="s">
        <v>136</v>
      </c>
      <c r="E44" s="140"/>
      <c r="F44" s="140"/>
      <c r="G44" s="140"/>
      <c r="H44" s="141"/>
    </row>
    <row r="45" spans="2:8" ht="20" customHeight="1" thickBot="1" x14ac:dyDescent="0.4">
      <c r="C45" s="100" t="s">
        <v>110</v>
      </c>
      <c r="D45" s="139" t="s">
        <v>639</v>
      </c>
      <c r="E45" s="140"/>
      <c r="F45" s="140"/>
      <c r="G45" s="140"/>
      <c r="H45" s="141"/>
    </row>
    <row r="46" spans="2:8" ht="12.5" customHeight="1" x14ac:dyDescent="0.35">
      <c r="C46" s="146"/>
      <c r="D46" s="147"/>
      <c r="E46" s="147"/>
      <c r="F46" s="148"/>
      <c r="G46" s="148"/>
      <c r="H46" s="149"/>
    </row>
    <row r="47" spans="2:8" ht="5.25" customHeight="1" x14ac:dyDescent="0.35">
      <c r="C47" s="35"/>
      <c r="H47" s="34"/>
    </row>
    <row r="48" spans="2:8" ht="25.4" customHeight="1" thickBot="1" x14ac:dyDescent="0.4">
      <c r="B48" s="33"/>
      <c r="C48" s="101" t="s">
        <v>108</v>
      </c>
      <c r="D48" s="102" t="s">
        <v>107</v>
      </c>
      <c r="E48" s="102" t="s">
        <v>106</v>
      </c>
      <c r="F48" s="103" t="s">
        <v>105</v>
      </c>
      <c r="G48" s="102" t="s">
        <v>96</v>
      </c>
      <c r="H48" s="104" t="s">
        <v>104</v>
      </c>
    </row>
    <row r="49" spans="3:8" ht="20" customHeight="1" thickBot="1" x14ac:dyDescent="0.4">
      <c r="C49" s="28"/>
      <c r="D49" s="39">
        <v>0</v>
      </c>
      <c r="E49" s="39">
        <v>139</v>
      </c>
      <c r="F49" s="39">
        <v>139</v>
      </c>
      <c r="G49" s="39">
        <v>0</v>
      </c>
      <c r="H49" s="38">
        <v>139</v>
      </c>
    </row>
    <row r="50" spans="3:8" ht="12.5" customHeight="1" x14ac:dyDescent="0.35"/>
    <row r="51" spans="3:8" ht="12.5" customHeight="1" x14ac:dyDescent="0.35"/>
  </sheetData>
  <mergeCells count="23">
    <mergeCell ref="D45:H45"/>
    <mergeCell ref="C46:E46"/>
    <mergeCell ref="F38:H38"/>
    <mergeCell ref="D43:H43"/>
    <mergeCell ref="C30:E30"/>
    <mergeCell ref="F30:H30"/>
    <mergeCell ref="D44:H44"/>
    <mergeCell ref="F46:H46"/>
    <mergeCell ref="D37:H37"/>
    <mergeCell ref="C38:E38"/>
    <mergeCell ref="D17:H17"/>
    <mergeCell ref="D18:H18"/>
    <mergeCell ref="C25:H25"/>
    <mergeCell ref="D2:E2"/>
    <mergeCell ref="D3:E3"/>
    <mergeCell ref="D6:H6"/>
    <mergeCell ref="C14:H14"/>
    <mergeCell ref="D16:H16"/>
    <mergeCell ref="D27:H27"/>
    <mergeCell ref="D28:H28"/>
    <mergeCell ref="D29:H29"/>
    <mergeCell ref="D35:H35"/>
    <mergeCell ref="D36:H36"/>
  </mergeCells>
  <printOptions horizontalCentered="1"/>
  <pageMargins left="0.7" right="0.7" top="0.75" bottom="0.75" header="0.3" footer="0.3"/>
  <pageSetup paperSize="9" fitToHeight="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ED47C-0BD5-4B72-A2BE-3DB8D4AB0982}">
  <sheetPr codeName="Sheet44">
    <pageSetUpPr fitToPage="1"/>
  </sheetPr>
  <dimension ref="B2:H42"/>
  <sheetViews>
    <sheetView showGridLines="0" showRowColHeaders="0" zoomScale="80" zoomScaleNormal="80" workbookViewId="0">
      <pane ySplit="5" topLeftCell="A6" activePane="bottomLeft" state="frozen"/>
      <selection activeCell="D9" sqref="D9:F9"/>
      <selection pane="bottomLeft" activeCell="N26" sqref="N26"/>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84" t="s">
        <v>650</v>
      </c>
      <c r="E4" s="84"/>
      <c r="F4" s="58"/>
    </row>
    <row r="5" spans="3:8" ht="12.5" customHeight="1" x14ac:dyDescent="0.35"/>
    <row r="6" spans="3:8" ht="144.75" customHeight="1" x14ac:dyDescent="0.35">
      <c r="C6" s="57" t="s">
        <v>167</v>
      </c>
      <c r="D6" s="155" t="s">
        <v>649</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39621.199999999997</v>
      </c>
      <c r="E9" s="10">
        <v>-2906</v>
      </c>
      <c r="F9" s="50">
        <v>36715.199999999997</v>
      </c>
      <c r="H9" s="49">
        <v>0</v>
      </c>
    </row>
    <row r="10" spans="3:8" ht="7.5" customHeight="1" x14ac:dyDescent="0.35">
      <c r="C10" s="48"/>
      <c r="F10" s="47"/>
      <c r="H10" s="46"/>
    </row>
    <row r="11" spans="3:8" ht="12.75" customHeight="1" thickBot="1" x14ac:dyDescent="0.4">
      <c r="C11" s="45" t="s">
        <v>163</v>
      </c>
      <c r="D11" s="44"/>
      <c r="E11" s="42"/>
      <c r="F11" s="43">
        <v>-2073</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49</v>
      </c>
      <c r="E17" s="140"/>
      <c r="F17" s="140"/>
      <c r="G17" s="140"/>
      <c r="H17" s="141"/>
    </row>
    <row r="18" spans="2:8" ht="120" customHeight="1" thickBot="1" x14ac:dyDescent="0.4">
      <c r="C18" s="36" t="s">
        <v>110</v>
      </c>
      <c r="D18" s="139" t="s">
        <v>648</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0</v>
      </c>
      <c r="D21" s="27">
        <v>0</v>
      </c>
      <c r="E21" s="27">
        <v>39621.199999999997</v>
      </c>
      <c r="F21" s="27">
        <v>39621.199999999997</v>
      </c>
      <c r="G21" s="27">
        <v>-2906</v>
      </c>
      <c r="H21" s="26">
        <v>36715.199999999997</v>
      </c>
    </row>
    <row r="22" spans="2:8" ht="12.5" customHeight="1" x14ac:dyDescent="0.35"/>
    <row r="23" spans="2:8" ht="12.5" customHeight="1" x14ac:dyDescent="0.35"/>
    <row r="24" spans="2:8" ht="18" customHeight="1" x14ac:dyDescent="0.4">
      <c r="C24" s="153" t="s">
        <v>433</v>
      </c>
      <c r="D24" s="153"/>
      <c r="E24" s="153"/>
      <c r="F24" s="153"/>
      <c r="G24" s="153"/>
      <c r="H24" s="153"/>
    </row>
    <row r="25" spans="2:8" ht="18.75" customHeight="1" thickBot="1" x14ac:dyDescent="0.4"/>
    <row r="26" spans="2:8" ht="18.5" customHeight="1" thickBot="1" x14ac:dyDescent="0.45">
      <c r="C26" s="150" t="s">
        <v>134</v>
      </c>
      <c r="D26" s="151"/>
      <c r="E26" s="151"/>
      <c r="F26" s="151"/>
      <c r="G26" s="151"/>
      <c r="H26" s="152"/>
    </row>
    <row r="27" spans="2:8" ht="19.5" customHeight="1" thickBot="1" x14ac:dyDescent="0.4"/>
    <row r="28" spans="2:8" ht="20" customHeight="1" thickBot="1" x14ac:dyDescent="0.4">
      <c r="C28" s="106" t="s">
        <v>113</v>
      </c>
      <c r="D28" s="142" t="s">
        <v>131</v>
      </c>
      <c r="E28" s="143"/>
      <c r="F28" s="144"/>
      <c r="G28" s="144"/>
      <c r="H28" s="145"/>
    </row>
    <row r="29" spans="2:8" ht="20" customHeight="1" thickBot="1" x14ac:dyDescent="0.4">
      <c r="C29" s="107" t="s">
        <v>111</v>
      </c>
      <c r="D29" s="139" t="s">
        <v>647</v>
      </c>
      <c r="E29" s="140"/>
      <c r="F29" s="140"/>
      <c r="G29" s="140"/>
      <c r="H29" s="141"/>
    </row>
    <row r="30" spans="2:8" ht="60" customHeight="1" thickBot="1" x14ac:dyDescent="0.4">
      <c r="C30" s="107" t="s">
        <v>110</v>
      </c>
      <c r="D30" s="139" t="s">
        <v>646</v>
      </c>
      <c r="E30" s="140"/>
      <c r="F30" s="140"/>
      <c r="G30" s="140"/>
      <c r="H30" s="141"/>
    </row>
    <row r="31" spans="2:8" ht="5.25" customHeight="1" x14ac:dyDescent="0.35">
      <c r="C31" s="35"/>
      <c r="H31" s="34"/>
    </row>
    <row r="32" spans="2:8" ht="25.4" customHeight="1" thickBot="1" x14ac:dyDescent="0.4">
      <c r="B32" s="33"/>
      <c r="C32" s="108" t="s">
        <v>108</v>
      </c>
      <c r="D32" s="109" t="s">
        <v>107</v>
      </c>
      <c r="E32" s="109" t="s">
        <v>106</v>
      </c>
      <c r="F32" s="110" t="s">
        <v>105</v>
      </c>
      <c r="G32" s="109" t="s">
        <v>96</v>
      </c>
      <c r="H32" s="111" t="s">
        <v>104</v>
      </c>
    </row>
    <row r="33" spans="2:8" ht="20" customHeight="1" thickBot="1" x14ac:dyDescent="0.4">
      <c r="C33" s="28">
        <v>0</v>
      </c>
      <c r="D33" s="27">
        <v>0</v>
      </c>
      <c r="E33" s="27">
        <v>-500</v>
      </c>
      <c r="F33" s="27">
        <v>-500</v>
      </c>
      <c r="G33" s="27">
        <v>0</v>
      </c>
      <c r="H33" s="26">
        <v>-500</v>
      </c>
    </row>
    <row r="34" spans="2:8" ht="13" customHeight="1" thickBot="1" x14ac:dyDescent="0.4"/>
    <row r="35" spans="2:8" ht="20" customHeight="1" thickBot="1" x14ac:dyDescent="0.4">
      <c r="C35" s="106" t="s">
        <v>113</v>
      </c>
      <c r="D35" s="142" t="s">
        <v>112</v>
      </c>
      <c r="E35" s="143"/>
      <c r="F35" s="144"/>
      <c r="G35" s="144"/>
      <c r="H35" s="145"/>
    </row>
    <row r="36" spans="2:8" ht="20" customHeight="1" thickBot="1" x14ac:dyDescent="0.4">
      <c r="C36" s="107" t="s">
        <v>111</v>
      </c>
      <c r="D36" s="139" t="s">
        <v>645</v>
      </c>
      <c r="E36" s="140"/>
      <c r="F36" s="140"/>
      <c r="G36" s="140"/>
      <c r="H36" s="141"/>
    </row>
    <row r="37" spans="2:8" ht="20" customHeight="1" thickBot="1" x14ac:dyDescent="0.4">
      <c r="C37" s="107" t="s">
        <v>110</v>
      </c>
      <c r="D37" s="139" t="s">
        <v>644</v>
      </c>
      <c r="E37" s="140"/>
      <c r="F37" s="140"/>
      <c r="G37" s="140"/>
      <c r="H37" s="141"/>
    </row>
    <row r="38" spans="2:8" ht="5.25" customHeight="1" x14ac:dyDescent="0.35">
      <c r="C38" s="35"/>
      <c r="H38" s="34"/>
    </row>
    <row r="39" spans="2:8" ht="25.4" customHeight="1" thickBot="1" x14ac:dyDescent="0.4">
      <c r="B39" s="33"/>
      <c r="C39" s="108" t="s">
        <v>108</v>
      </c>
      <c r="D39" s="109" t="s">
        <v>107</v>
      </c>
      <c r="E39" s="109" t="s">
        <v>106</v>
      </c>
      <c r="F39" s="110" t="s">
        <v>105</v>
      </c>
      <c r="G39" s="109" t="s">
        <v>96</v>
      </c>
      <c r="H39" s="111" t="s">
        <v>104</v>
      </c>
    </row>
    <row r="40" spans="2:8" ht="20" customHeight="1" thickBot="1" x14ac:dyDescent="0.4">
      <c r="C40" s="28">
        <v>0</v>
      </c>
      <c r="D40" s="27">
        <v>0</v>
      </c>
      <c r="E40" s="27">
        <v>-1573</v>
      </c>
      <c r="F40" s="27">
        <v>-1573</v>
      </c>
      <c r="G40" s="27">
        <v>0</v>
      </c>
      <c r="H40" s="26">
        <v>-1573</v>
      </c>
    </row>
    <row r="41" spans="2:8" ht="12.5" customHeight="1" x14ac:dyDescent="0.35"/>
    <row r="42" spans="2:8" ht="12.5" customHeight="1" x14ac:dyDescent="0.35"/>
  </sheetData>
  <mergeCells count="15">
    <mergeCell ref="D28:H28"/>
    <mergeCell ref="D29:H29"/>
    <mergeCell ref="D35:H35"/>
    <mergeCell ref="D36:H36"/>
    <mergeCell ref="D37:H37"/>
    <mergeCell ref="D30:H30"/>
    <mergeCell ref="D17:H17"/>
    <mergeCell ref="D18:H18"/>
    <mergeCell ref="C24:H24"/>
    <mergeCell ref="C26:H26"/>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F6763-E5CD-4E72-9C6F-012BC9F35C33}">
  <sheetPr codeName="Sheet45">
    <pageSetUpPr fitToPage="1"/>
  </sheetPr>
  <dimension ref="B2:H35"/>
  <sheetViews>
    <sheetView showGridLines="0" showRowColHeaders="0" zoomScale="80" zoomScaleNormal="80" workbookViewId="0">
      <pane ySplit="5" topLeftCell="A8" activePane="bottomLeft" state="frozen"/>
      <selection activeCell="D9" sqref="D9:F9"/>
      <selection pane="bottomLeft" activeCell="N18" sqref="N18"/>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59" t="s">
        <v>653</v>
      </c>
      <c r="E4" s="59"/>
      <c r="F4" s="58"/>
    </row>
    <row r="5" spans="3:8" ht="12.5" customHeight="1" x14ac:dyDescent="0.35"/>
    <row r="6" spans="3:8" ht="144.75" customHeight="1" x14ac:dyDescent="0.35">
      <c r="C6" s="57" t="s">
        <v>167</v>
      </c>
      <c r="D6" s="155" t="s">
        <v>652</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974.1</v>
      </c>
      <c r="E9" s="10">
        <v>-154.1</v>
      </c>
      <c r="F9" s="50">
        <v>820</v>
      </c>
      <c r="H9" s="49">
        <v>6</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48</v>
      </c>
      <c r="E17" s="140"/>
      <c r="F17" s="140"/>
      <c r="G17" s="140"/>
      <c r="H17" s="141"/>
    </row>
    <row r="18" spans="2:8" ht="20" customHeight="1" thickBot="1" x14ac:dyDescent="0.4">
      <c r="C18" s="36" t="s">
        <v>110</v>
      </c>
      <c r="D18" s="139" t="s">
        <v>651</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6</v>
      </c>
      <c r="D21" s="27">
        <v>930.6</v>
      </c>
      <c r="E21" s="27">
        <v>43.5</v>
      </c>
      <c r="F21" s="27">
        <v>974.1</v>
      </c>
      <c r="G21" s="27">
        <v>-154.1</v>
      </c>
      <c r="H21" s="26">
        <v>820</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244</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3:8" ht="20" customHeight="1" thickBot="1" x14ac:dyDescent="0.4">
      <c r="C33" s="28">
        <v>0</v>
      </c>
      <c r="D33" s="39">
        <v>35</v>
      </c>
      <c r="E33" s="39">
        <v>0</v>
      </c>
      <c r="F33" s="39">
        <v>35</v>
      </c>
      <c r="G33" s="39">
        <v>0</v>
      </c>
      <c r="H33" s="38">
        <v>35</v>
      </c>
    </row>
    <row r="34" spans="3:8" ht="12.5" customHeight="1" x14ac:dyDescent="0.35"/>
    <row r="35" spans="3:8" ht="12.5" customHeight="1" x14ac:dyDescent="0.35"/>
  </sheetData>
  <mergeCells count="13">
    <mergeCell ref="C30:E30"/>
    <mergeCell ref="F30:H30"/>
    <mergeCell ref="D18:H18"/>
    <mergeCell ref="C25:H25"/>
    <mergeCell ref="D27:H27"/>
    <mergeCell ref="D28:H28"/>
    <mergeCell ref="D29:H29"/>
    <mergeCell ref="D17:H1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63AF3-7811-497E-8D9A-7DA64AAB8686}">
  <sheetPr codeName="Sheet46">
    <pageSetUpPr fitToPage="1"/>
  </sheetPr>
  <dimension ref="B2:H101"/>
  <sheetViews>
    <sheetView showGridLines="0" showRowColHeaders="0" zoomScale="80" zoomScaleNormal="80" workbookViewId="0">
      <pane ySplit="5" topLeftCell="A74" activePane="bottomLeft" state="frozen"/>
      <selection activeCell="D9" sqref="D9:F9"/>
      <selection pane="bottomLeft" activeCell="O90" sqref="O90"/>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84" t="s">
        <v>674</v>
      </c>
      <c r="E4" s="84"/>
      <c r="F4" s="58"/>
    </row>
    <row r="5" spans="3:8" ht="12.5" customHeight="1" x14ac:dyDescent="0.35"/>
    <row r="6" spans="3:8" ht="144.75" customHeight="1" x14ac:dyDescent="0.35">
      <c r="C6" s="57" t="s">
        <v>167</v>
      </c>
      <c r="D6" s="155" t="s">
        <v>673</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71826.5</v>
      </c>
      <c r="E9" s="10">
        <v>-64256.5</v>
      </c>
      <c r="F9" s="50">
        <v>7570</v>
      </c>
      <c r="H9" s="49">
        <v>8.4600000000000009</v>
      </c>
    </row>
    <row r="10" spans="3:8" ht="7.5" customHeight="1" x14ac:dyDescent="0.35">
      <c r="C10" s="48"/>
      <c r="F10" s="47"/>
      <c r="H10" s="46"/>
    </row>
    <row r="11" spans="3:8" ht="12.75" customHeight="1" thickBot="1" x14ac:dyDescent="0.4">
      <c r="C11" s="45" t="s">
        <v>163</v>
      </c>
      <c r="D11" s="44"/>
      <c r="E11" s="42"/>
      <c r="F11" s="43">
        <v>-555</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672</v>
      </c>
      <c r="E17" s="140"/>
      <c r="F17" s="140"/>
      <c r="G17" s="140"/>
      <c r="H17" s="141"/>
    </row>
    <row r="18" spans="2:8" ht="20" customHeight="1" thickBot="1" x14ac:dyDescent="0.4">
      <c r="C18" s="36" t="s">
        <v>110</v>
      </c>
      <c r="D18" s="139" t="s">
        <v>671</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13" customHeight="1" thickBot="1" x14ac:dyDescent="0.4">
      <c r="C21" s="28">
        <v>0</v>
      </c>
      <c r="D21" s="27"/>
      <c r="E21" s="27">
        <v>289.39999999999998</v>
      </c>
      <c r="F21" s="27">
        <v>289.39999999999998</v>
      </c>
      <c r="G21" s="27">
        <v>-289.39999999999998</v>
      </c>
      <c r="H21" s="26">
        <v>0</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670</v>
      </c>
      <c r="E24" s="140"/>
      <c r="F24" s="140"/>
      <c r="G24" s="140"/>
      <c r="H24" s="141"/>
    </row>
    <row r="25" spans="2:8" ht="160" customHeight="1" thickBot="1" x14ac:dyDescent="0.4">
      <c r="C25" s="36" t="s">
        <v>110</v>
      </c>
      <c r="D25" s="139" t="s">
        <v>669</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7.46</v>
      </c>
      <c r="D28" s="27">
        <v>461.6</v>
      </c>
      <c r="E28" s="27">
        <v>30465.4</v>
      </c>
      <c r="F28" s="27">
        <v>30927</v>
      </c>
      <c r="G28" s="27">
        <v>-25084.400000000001</v>
      </c>
      <c r="H28" s="26">
        <v>5842.5999999999985</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668</v>
      </c>
      <c r="E31" s="140"/>
      <c r="F31" s="140"/>
      <c r="G31" s="140"/>
      <c r="H31" s="141"/>
    </row>
    <row r="32" spans="2:8" ht="40" customHeight="1" thickBot="1" x14ac:dyDescent="0.4">
      <c r="C32" s="36" t="s">
        <v>110</v>
      </c>
      <c r="D32" s="139" t="s">
        <v>667</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1</v>
      </c>
      <c r="D35" s="27">
        <v>55.1</v>
      </c>
      <c r="E35" s="27">
        <v>33771.199999999997</v>
      </c>
      <c r="F35" s="27">
        <v>33826.299999999996</v>
      </c>
      <c r="G35" s="27">
        <v>-33793.5</v>
      </c>
      <c r="H35" s="26">
        <v>32.799999999995634</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666</v>
      </c>
      <c r="E38" s="140"/>
      <c r="F38" s="140"/>
      <c r="G38" s="140"/>
      <c r="H38" s="141"/>
    </row>
    <row r="39" spans="2:8" ht="20" customHeight="1" thickBot="1" x14ac:dyDescent="0.4">
      <c r="C39" s="36" t="s">
        <v>110</v>
      </c>
      <c r="D39" s="139" t="s">
        <v>665</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13" customHeight="1" thickBot="1" x14ac:dyDescent="0.4">
      <c r="C42" s="28">
        <v>0</v>
      </c>
      <c r="D42" s="27"/>
      <c r="E42" s="27">
        <v>1610</v>
      </c>
      <c r="F42" s="27">
        <v>1610</v>
      </c>
      <c r="G42" s="27">
        <v>-1610</v>
      </c>
      <c r="H42" s="26">
        <v>0</v>
      </c>
    </row>
    <row r="43" spans="2:8" ht="13" customHeight="1" thickBot="1" x14ac:dyDescent="0.4"/>
    <row r="44" spans="2:8" ht="20" customHeight="1" thickBot="1" x14ac:dyDescent="0.4">
      <c r="C44" s="37" t="s">
        <v>113</v>
      </c>
      <c r="D44" s="142" t="s">
        <v>151</v>
      </c>
      <c r="E44" s="144"/>
      <c r="F44" s="144"/>
      <c r="G44" s="144"/>
      <c r="H44" s="145"/>
    </row>
    <row r="45" spans="2:8" ht="20" customHeight="1" thickBot="1" x14ac:dyDescent="0.4">
      <c r="C45" s="36" t="s">
        <v>111</v>
      </c>
      <c r="D45" s="139" t="s">
        <v>664</v>
      </c>
      <c r="E45" s="140"/>
      <c r="F45" s="140"/>
      <c r="G45" s="140"/>
      <c r="H45" s="141"/>
    </row>
    <row r="46" spans="2:8" ht="20" customHeight="1" thickBot="1" x14ac:dyDescent="0.4">
      <c r="C46" s="36" t="s">
        <v>110</v>
      </c>
      <c r="D46" s="139" t="s">
        <v>663</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0</v>
      </c>
      <c r="D49" s="27">
        <v>8.4</v>
      </c>
      <c r="E49" s="27">
        <v>2895.6</v>
      </c>
      <c r="F49" s="27">
        <v>2904</v>
      </c>
      <c r="G49" s="27">
        <v>-2025.1</v>
      </c>
      <c r="H49" s="26">
        <v>878.90000000000009</v>
      </c>
    </row>
    <row r="50" spans="2:8" ht="13" customHeight="1" thickBot="1" x14ac:dyDescent="0.4"/>
    <row r="51" spans="2:8" ht="20" customHeight="1" thickBot="1" x14ac:dyDescent="0.4">
      <c r="C51" s="37" t="s">
        <v>113</v>
      </c>
      <c r="D51" s="142" t="s">
        <v>296</v>
      </c>
      <c r="E51" s="144"/>
      <c r="F51" s="144"/>
      <c r="G51" s="144"/>
      <c r="H51" s="145"/>
    </row>
    <row r="52" spans="2:8" ht="20" customHeight="1" thickBot="1" x14ac:dyDescent="0.4">
      <c r="C52" s="36" t="s">
        <v>111</v>
      </c>
      <c r="D52" s="139" t="s">
        <v>662</v>
      </c>
      <c r="E52" s="140"/>
      <c r="F52" s="140"/>
      <c r="G52" s="140"/>
      <c r="H52" s="141"/>
    </row>
    <row r="53" spans="2:8" ht="20" customHeight="1" thickBot="1" x14ac:dyDescent="0.4">
      <c r="C53" s="36" t="s">
        <v>110</v>
      </c>
      <c r="D53" s="139" t="s">
        <v>661</v>
      </c>
      <c r="E53" s="140"/>
      <c r="F53" s="140"/>
      <c r="G53" s="140"/>
      <c r="H53" s="141"/>
    </row>
    <row r="54" spans="2:8" ht="5.25" customHeight="1" x14ac:dyDescent="0.35">
      <c r="C54" s="35"/>
      <c r="H54" s="34"/>
    </row>
    <row r="55" spans="2:8" ht="25.4" customHeight="1" thickBot="1" x14ac:dyDescent="0.4">
      <c r="B55" s="33"/>
      <c r="C55" s="32" t="s">
        <v>108</v>
      </c>
      <c r="D55" s="30" t="s">
        <v>107</v>
      </c>
      <c r="E55" s="30" t="s">
        <v>106</v>
      </c>
      <c r="F55" s="31" t="s">
        <v>105</v>
      </c>
      <c r="G55" s="30" t="s">
        <v>96</v>
      </c>
      <c r="H55" s="29" t="s">
        <v>104</v>
      </c>
    </row>
    <row r="56" spans="2:8" ht="20" customHeight="1" thickBot="1" x14ac:dyDescent="0.4">
      <c r="C56" s="28">
        <v>0</v>
      </c>
      <c r="D56" s="27">
        <v>292.5</v>
      </c>
      <c r="E56" s="27">
        <v>707.2</v>
      </c>
      <c r="F56" s="27">
        <v>999.7</v>
      </c>
      <c r="G56" s="27">
        <v>-799.1</v>
      </c>
      <c r="H56" s="26">
        <v>200.60000000000002</v>
      </c>
    </row>
    <row r="57" spans="2:8" ht="13" customHeight="1" thickBot="1" x14ac:dyDescent="0.4"/>
    <row r="58" spans="2:8" ht="20" customHeight="1" thickBot="1" x14ac:dyDescent="0.4">
      <c r="C58" s="37" t="s">
        <v>113</v>
      </c>
      <c r="D58" s="142" t="s">
        <v>217</v>
      </c>
      <c r="E58" s="144"/>
      <c r="F58" s="144"/>
      <c r="G58" s="144"/>
      <c r="H58" s="145"/>
    </row>
    <row r="59" spans="2:8" ht="20" customHeight="1" thickBot="1" x14ac:dyDescent="0.4">
      <c r="C59" s="36" t="s">
        <v>111</v>
      </c>
      <c r="D59" s="139" t="s">
        <v>660</v>
      </c>
      <c r="E59" s="140"/>
      <c r="F59" s="140"/>
      <c r="G59" s="140"/>
      <c r="H59" s="141"/>
    </row>
    <row r="60" spans="2:8" ht="20" customHeight="1" thickBot="1" x14ac:dyDescent="0.4">
      <c r="C60" s="36" t="s">
        <v>110</v>
      </c>
      <c r="D60" s="139" t="s">
        <v>659</v>
      </c>
      <c r="E60" s="140"/>
      <c r="F60" s="140"/>
      <c r="G60" s="140"/>
      <c r="H60" s="141"/>
    </row>
    <row r="61" spans="2:8" ht="5.25" customHeight="1" x14ac:dyDescent="0.35">
      <c r="C61" s="35"/>
      <c r="H61" s="34"/>
    </row>
    <row r="62" spans="2:8" ht="25.4" customHeight="1" thickBot="1" x14ac:dyDescent="0.4">
      <c r="B62" s="33"/>
      <c r="C62" s="32" t="s">
        <v>108</v>
      </c>
      <c r="D62" s="30" t="s">
        <v>107</v>
      </c>
      <c r="E62" s="30" t="s">
        <v>106</v>
      </c>
      <c r="F62" s="31" t="s">
        <v>105</v>
      </c>
      <c r="G62" s="30" t="s">
        <v>96</v>
      </c>
      <c r="H62" s="29" t="s">
        <v>104</v>
      </c>
    </row>
    <row r="63" spans="2:8" ht="20" customHeight="1" thickBot="1" x14ac:dyDescent="0.4">
      <c r="C63" s="28">
        <v>0</v>
      </c>
      <c r="D63" s="27">
        <v>1268.9000000000001</v>
      </c>
      <c r="E63" s="27">
        <v>1.2</v>
      </c>
      <c r="F63" s="27">
        <v>1270.1000000000001</v>
      </c>
      <c r="G63" s="27">
        <v>-655</v>
      </c>
      <c r="H63" s="26">
        <v>615.10000000000014</v>
      </c>
    </row>
    <row r="64" spans="2:8" ht="12.5" customHeight="1" x14ac:dyDescent="0.35"/>
    <row r="65" spans="2:8" ht="12.5" customHeight="1" x14ac:dyDescent="0.35"/>
    <row r="66" spans="2:8" ht="8.25" customHeight="1" x14ac:dyDescent="0.35"/>
    <row r="67" spans="2:8" ht="18" customHeight="1" x14ac:dyDescent="0.4">
      <c r="C67" s="153" t="s">
        <v>148</v>
      </c>
      <c r="D67" s="153"/>
      <c r="E67" s="153"/>
      <c r="F67" s="153"/>
      <c r="G67" s="153"/>
      <c r="H67" s="153"/>
    </row>
    <row r="68" spans="2:8" ht="18.75" customHeight="1" thickBot="1" x14ac:dyDescent="0.4"/>
    <row r="69" spans="2:8" ht="20" customHeight="1" thickBot="1" x14ac:dyDescent="0.4">
      <c r="C69" s="99" t="s">
        <v>113</v>
      </c>
      <c r="D69" s="142" t="s">
        <v>147</v>
      </c>
      <c r="E69" s="143"/>
      <c r="F69" s="144"/>
      <c r="G69" s="144"/>
      <c r="H69" s="145"/>
    </row>
    <row r="70" spans="2:8" ht="20" customHeight="1" thickBot="1" x14ac:dyDescent="0.4">
      <c r="C70" s="100" t="s">
        <v>111</v>
      </c>
      <c r="D70" s="139" t="s">
        <v>136</v>
      </c>
      <c r="E70" s="140"/>
      <c r="F70" s="140"/>
      <c r="G70" s="140"/>
      <c r="H70" s="141"/>
    </row>
    <row r="71" spans="2:8" ht="20" customHeight="1" thickBot="1" x14ac:dyDescent="0.4">
      <c r="C71" s="100" t="s">
        <v>110</v>
      </c>
      <c r="D71" s="139" t="s">
        <v>658</v>
      </c>
      <c r="E71" s="140"/>
      <c r="F71" s="140"/>
      <c r="G71" s="140"/>
      <c r="H71" s="141"/>
    </row>
    <row r="72" spans="2:8" ht="12.5" customHeight="1" x14ac:dyDescent="0.35">
      <c r="C72" s="146"/>
      <c r="D72" s="147"/>
      <c r="E72" s="147"/>
      <c r="F72" s="148"/>
      <c r="G72" s="148"/>
      <c r="H72" s="149"/>
    </row>
    <row r="73" spans="2:8" ht="5.25" customHeight="1" x14ac:dyDescent="0.35">
      <c r="C73" s="35"/>
      <c r="H73" s="34"/>
    </row>
    <row r="74" spans="2:8" ht="25.4" customHeight="1" thickBot="1" x14ac:dyDescent="0.4">
      <c r="B74" s="33"/>
      <c r="C74" s="101" t="s">
        <v>108</v>
      </c>
      <c r="D74" s="102" t="s">
        <v>107</v>
      </c>
      <c r="E74" s="102" t="s">
        <v>106</v>
      </c>
      <c r="F74" s="103" t="s">
        <v>105</v>
      </c>
      <c r="G74" s="102" t="s">
        <v>96</v>
      </c>
      <c r="H74" s="104" t="s">
        <v>104</v>
      </c>
    </row>
    <row r="75" spans="2:8" ht="20" customHeight="1" thickBot="1" x14ac:dyDescent="0.4">
      <c r="C75" s="28">
        <v>0</v>
      </c>
      <c r="D75" s="39">
        <v>0</v>
      </c>
      <c r="E75" s="39">
        <v>355</v>
      </c>
      <c r="F75" s="39">
        <v>355</v>
      </c>
      <c r="G75" s="39">
        <v>0</v>
      </c>
      <c r="H75" s="38">
        <v>355</v>
      </c>
    </row>
    <row r="76" spans="2:8" ht="13" customHeight="1" thickBot="1" x14ac:dyDescent="0.4"/>
    <row r="77" spans="2:8" ht="20" customHeight="1" thickBot="1" x14ac:dyDescent="0.4">
      <c r="C77" s="99" t="s">
        <v>113</v>
      </c>
      <c r="D77" s="142" t="s">
        <v>146</v>
      </c>
      <c r="E77" s="143"/>
      <c r="F77" s="144"/>
      <c r="G77" s="144"/>
      <c r="H77" s="145"/>
    </row>
    <row r="78" spans="2:8" ht="20" customHeight="1" thickBot="1" x14ac:dyDescent="0.4">
      <c r="C78" s="100" t="s">
        <v>111</v>
      </c>
      <c r="D78" s="139" t="s">
        <v>139</v>
      </c>
      <c r="E78" s="140"/>
      <c r="F78" s="140"/>
      <c r="G78" s="140"/>
      <c r="H78" s="141"/>
    </row>
    <row r="79" spans="2:8" ht="20" customHeight="1" thickBot="1" x14ac:dyDescent="0.4">
      <c r="C79" s="100" t="s">
        <v>110</v>
      </c>
      <c r="D79" s="139" t="s">
        <v>203</v>
      </c>
      <c r="E79" s="140"/>
      <c r="F79" s="140"/>
      <c r="G79" s="140"/>
      <c r="H79" s="141"/>
    </row>
    <row r="80" spans="2:8" ht="12.5" customHeight="1" x14ac:dyDescent="0.35">
      <c r="C80" s="146"/>
      <c r="D80" s="147"/>
      <c r="E80" s="147"/>
      <c r="F80" s="148"/>
      <c r="G80" s="148"/>
      <c r="H80" s="149"/>
    </row>
    <row r="81" spans="2:8" ht="5.25" customHeight="1" x14ac:dyDescent="0.35">
      <c r="C81" s="35"/>
      <c r="H81" s="34"/>
    </row>
    <row r="82" spans="2:8" ht="25.4" customHeight="1" x14ac:dyDescent="0.35">
      <c r="B82" s="33"/>
      <c r="C82" s="101" t="s">
        <v>108</v>
      </c>
      <c r="D82" s="102" t="s">
        <v>107</v>
      </c>
      <c r="E82" s="102" t="s">
        <v>106</v>
      </c>
      <c r="F82" s="103" t="s">
        <v>105</v>
      </c>
      <c r="G82" s="102" t="s">
        <v>96</v>
      </c>
      <c r="H82" s="104" t="s">
        <v>104</v>
      </c>
    </row>
    <row r="83" spans="2:8" ht="20" customHeight="1" thickBot="1" x14ac:dyDescent="0.4">
      <c r="C83" s="40"/>
      <c r="D83" s="39">
        <v>26</v>
      </c>
      <c r="E83" s="39">
        <v>0</v>
      </c>
      <c r="F83" s="39">
        <v>26</v>
      </c>
      <c r="G83" s="39">
        <v>0</v>
      </c>
      <c r="H83" s="38">
        <v>26</v>
      </c>
    </row>
    <row r="84" spans="2:8" ht="13" customHeight="1" thickBot="1" x14ac:dyDescent="0.4"/>
    <row r="85" spans="2:8" ht="18.5" customHeight="1" thickBot="1" x14ac:dyDescent="0.45">
      <c r="C85" s="150" t="s">
        <v>134</v>
      </c>
      <c r="D85" s="151"/>
      <c r="E85" s="151"/>
      <c r="F85" s="151"/>
      <c r="G85" s="151"/>
      <c r="H85" s="152"/>
    </row>
    <row r="86" spans="2:8" ht="19.5" customHeight="1" thickBot="1" x14ac:dyDescent="0.4"/>
    <row r="87" spans="2:8" ht="20" customHeight="1" thickBot="1" x14ac:dyDescent="0.4">
      <c r="C87" s="106" t="s">
        <v>113</v>
      </c>
      <c r="D87" s="142" t="s">
        <v>133</v>
      </c>
      <c r="E87" s="143"/>
      <c r="F87" s="144"/>
      <c r="G87" s="144"/>
      <c r="H87" s="145"/>
    </row>
    <row r="88" spans="2:8" ht="20" customHeight="1" thickBot="1" x14ac:dyDescent="0.4">
      <c r="C88" s="107" t="s">
        <v>111</v>
      </c>
      <c r="D88" s="139" t="s">
        <v>657</v>
      </c>
      <c r="E88" s="140"/>
      <c r="F88" s="140"/>
      <c r="G88" s="140"/>
      <c r="H88" s="141"/>
    </row>
    <row r="89" spans="2:8" ht="20" customHeight="1" thickBot="1" x14ac:dyDescent="0.4">
      <c r="C89" s="107" t="s">
        <v>110</v>
      </c>
      <c r="D89" s="139" t="s">
        <v>656</v>
      </c>
      <c r="E89" s="140"/>
      <c r="F89" s="140"/>
      <c r="G89" s="140"/>
      <c r="H89" s="141"/>
    </row>
    <row r="90" spans="2:8" ht="5.25" customHeight="1" x14ac:dyDescent="0.35">
      <c r="C90" s="35"/>
      <c r="H90" s="34"/>
    </row>
    <row r="91" spans="2:8" ht="25.4" customHeight="1" thickBot="1" x14ac:dyDescent="0.4">
      <c r="B91" s="33"/>
      <c r="C91" s="108" t="s">
        <v>108</v>
      </c>
      <c r="D91" s="109" t="s">
        <v>107</v>
      </c>
      <c r="E91" s="109" t="s">
        <v>106</v>
      </c>
      <c r="F91" s="110" t="s">
        <v>105</v>
      </c>
      <c r="G91" s="109" t="s">
        <v>96</v>
      </c>
      <c r="H91" s="111" t="s">
        <v>104</v>
      </c>
    </row>
    <row r="92" spans="2:8" ht="20" customHeight="1" thickBot="1" x14ac:dyDescent="0.4">
      <c r="C92" s="28">
        <v>0</v>
      </c>
      <c r="D92" s="27">
        <v>-200</v>
      </c>
      <c r="E92" s="27">
        <v>0</v>
      </c>
      <c r="F92" s="27">
        <v>-200</v>
      </c>
      <c r="G92" s="27">
        <v>0</v>
      </c>
      <c r="H92" s="26">
        <v>-200</v>
      </c>
    </row>
    <row r="93" spans="2:8" ht="13" customHeight="1" thickBot="1" x14ac:dyDescent="0.4"/>
    <row r="94" spans="2:8" ht="20" customHeight="1" thickBot="1" x14ac:dyDescent="0.4">
      <c r="C94" s="106" t="s">
        <v>113</v>
      </c>
      <c r="D94" s="142" t="s">
        <v>131</v>
      </c>
      <c r="E94" s="143"/>
      <c r="F94" s="144"/>
      <c r="G94" s="144"/>
      <c r="H94" s="145"/>
    </row>
    <row r="95" spans="2:8" ht="20" customHeight="1" thickBot="1" x14ac:dyDescent="0.4">
      <c r="C95" s="107" t="s">
        <v>111</v>
      </c>
      <c r="D95" s="139" t="s">
        <v>655</v>
      </c>
      <c r="E95" s="140"/>
      <c r="F95" s="140"/>
      <c r="G95" s="140"/>
      <c r="H95" s="141"/>
    </row>
    <row r="96" spans="2:8" ht="40" customHeight="1" thickBot="1" x14ac:dyDescent="0.4">
      <c r="C96" s="107" t="s">
        <v>110</v>
      </c>
      <c r="D96" s="139" t="s">
        <v>654</v>
      </c>
      <c r="E96" s="140"/>
      <c r="F96" s="140"/>
      <c r="G96" s="140"/>
      <c r="H96" s="141"/>
    </row>
    <row r="97" spans="2:8" ht="5.25" customHeight="1" x14ac:dyDescent="0.35">
      <c r="C97" s="35"/>
      <c r="H97" s="34"/>
    </row>
    <row r="98" spans="2:8" ht="25.4" customHeight="1" thickBot="1" x14ac:dyDescent="0.4">
      <c r="B98" s="33"/>
      <c r="C98" s="108" t="s">
        <v>108</v>
      </c>
      <c r="D98" s="109" t="s">
        <v>107</v>
      </c>
      <c r="E98" s="109" t="s">
        <v>106</v>
      </c>
      <c r="F98" s="110" t="s">
        <v>105</v>
      </c>
      <c r="G98" s="109" t="s">
        <v>96</v>
      </c>
      <c r="H98" s="111" t="s">
        <v>104</v>
      </c>
    </row>
    <row r="99" spans="2:8" ht="20" customHeight="1" thickBot="1" x14ac:dyDescent="0.4">
      <c r="C99" s="28">
        <v>0</v>
      </c>
      <c r="D99" s="27">
        <v>0</v>
      </c>
      <c r="E99" s="27">
        <v>-355</v>
      </c>
      <c r="F99" s="27">
        <v>-355</v>
      </c>
      <c r="G99" s="27">
        <v>0</v>
      </c>
      <c r="H99" s="26">
        <v>-355</v>
      </c>
    </row>
    <row r="100" spans="2:8" ht="12.5" customHeight="1" x14ac:dyDescent="0.35"/>
    <row r="101" spans="2:8" ht="12.5" customHeight="1" x14ac:dyDescent="0.35"/>
  </sheetData>
  <mergeCells count="43">
    <mergeCell ref="D96:H96"/>
    <mergeCell ref="D87:H87"/>
    <mergeCell ref="D88:H88"/>
    <mergeCell ref="D89:H89"/>
    <mergeCell ref="D94:H94"/>
    <mergeCell ref="D95:H95"/>
    <mergeCell ref="C85:H85"/>
    <mergeCell ref="D60:H60"/>
    <mergeCell ref="C67:H67"/>
    <mergeCell ref="D69:H69"/>
    <mergeCell ref="D70:H70"/>
    <mergeCell ref="D71:H71"/>
    <mergeCell ref="C80:E80"/>
    <mergeCell ref="F80:H80"/>
    <mergeCell ref="C72:E72"/>
    <mergeCell ref="F72:H72"/>
    <mergeCell ref="D77:H77"/>
    <mergeCell ref="D78:H78"/>
    <mergeCell ref="D79:H79"/>
    <mergeCell ref="D25:H25"/>
    <mergeCell ref="D30:H30"/>
    <mergeCell ref="D59:H59"/>
    <mergeCell ref="D32:H32"/>
    <mergeCell ref="D37:H37"/>
    <mergeCell ref="D38:H38"/>
    <mergeCell ref="D39:H39"/>
    <mergeCell ref="D44:H44"/>
    <mergeCell ref="D45:H45"/>
    <mergeCell ref="D46:H46"/>
    <mergeCell ref="D31:H31"/>
    <mergeCell ref="D51:H51"/>
    <mergeCell ref="D52:H52"/>
    <mergeCell ref="D53:H53"/>
    <mergeCell ref="D58:H58"/>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19465-D737-4535-A648-2C6810686920}">
  <sheetPr codeName="Sheet47">
    <pageSetUpPr fitToPage="1"/>
  </sheetPr>
  <dimension ref="B2:H86"/>
  <sheetViews>
    <sheetView showGridLines="0" showRowColHeaders="0" zoomScale="80" zoomScaleNormal="80" workbookViewId="0">
      <pane ySplit="5" topLeftCell="A6" activePane="bottomLeft" state="frozen"/>
      <selection activeCell="D9" sqref="D9:F9"/>
      <selection pane="bottomLeft" activeCell="J81" sqref="J81"/>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86" t="s">
        <v>693</v>
      </c>
      <c r="E4" s="86"/>
      <c r="F4" s="58"/>
    </row>
    <row r="5" spans="3:8" ht="12.5" customHeight="1" x14ac:dyDescent="0.35"/>
    <row r="6" spans="3:8" ht="144.75" customHeight="1" x14ac:dyDescent="0.35">
      <c r="C6" s="57" t="s">
        <v>167</v>
      </c>
      <c r="D6" s="155" t="s">
        <v>692</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13565.6</v>
      </c>
      <c r="E9" s="10">
        <v>-6897.6</v>
      </c>
      <c r="F9" s="50">
        <v>6668</v>
      </c>
      <c r="H9" s="49">
        <v>257.77</v>
      </c>
    </row>
    <row r="10" spans="3:8" ht="7.5" customHeight="1" x14ac:dyDescent="0.35">
      <c r="C10" s="48"/>
      <c r="F10" s="47"/>
      <c r="H10" s="46"/>
    </row>
    <row r="11" spans="3:8" ht="12.75" customHeight="1" thickBot="1" x14ac:dyDescent="0.4">
      <c r="C11" s="45" t="s">
        <v>163</v>
      </c>
      <c r="D11" s="44"/>
      <c r="E11" s="42"/>
      <c r="F11" s="43">
        <v>-1731</v>
      </c>
      <c r="G11" s="42"/>
      <c r="H11" s="41">
        <v>18.899999999999999</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691</v>
      </c>
      <c r="E17" s="140"/>
      <c r="F17" s="140"/>
      <c r="G17" s="140"/>
      <c r="H17" s="141"/>
    </row>
    <row r="18" spans="2:8" ht="80" customHeight="1" thickBot="1" x14ac:dyDescent="0.4">
      <c r="C18" s="36" t="s">
        <v>110</v>
      </c>
      <c r="D18" s="139" t="s">
        <v>690</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39.79</v>
      </c>
      <c r="D21" s="27">
        <v>2679.5</v>
      </c>
      <c r="E21" s="27">
        <v>5.2</v>
      </c>
      <c r="F21" s="27">
        <v>2684.7</v>
      </c>
      <c r="G21" s="27">
        <v>0</v>
      </c>
      <c r="H21" s="26">
        <v>2684.7</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689</v>
      </c>
      <c r="E24" s="140"/>
      <c r="F24" s="140"/>
      <c r="G24" s="140"/>
      <c r="H24" s="141"/>
    </row>
    <row r="25" spans="2:8" ht="80" customHeight="1" thickBot="1" x14ac:dyDescent="0.4">
      <c r="C25" s="36" t="s">
        <v>110</v>
      </c>
      <c r="D25" s="139" t="s">
        <v>688</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165.54</v>
      </c>
      <c r="D28" s="27">
        <v>6105.1</v>
      </c>
      <c r="E28" s="27">
        <v>998.2</v>
      </c>
      <c r="F28" s="27">
        <v>7103.3</v>
      </c>
      <c r="G28" s="27">
        <v>-4786.8999999999996</v>
      </c>
      <c r="H28" s="26">
        <v>2316.4000000000005</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687</v>
      </c>
      <c r="E31" s="140"/>
      <c r="F31" s="140"/>
      <c r="G31" s="140"/>
      <c r="H31" s="141"/>
    </row>
    <row r="32" spans="2:8" ht="60" customHeight="1" thickBot="1" x14ac:dyDescent="0.4">
      <c r="C32" s="36" t="s">
        <v>110</v>
      </c>
      <c r="D32" s="139" t="s">
        <v>686</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7.49</v>
      </c>
      <c r="D35" s="27">
        <v>462.4</v>
      </c>
      <c r="E35" s="27">
        <v>14.2</v>
      </c>
      <c r="F35" s="27">
        <v>476.59999999999997</v>
      </c>
      <c r="G35" s="27">
        <v>0</v>
      </c>
      <c r="H35" s="26">
        <v>476.59999999999997</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685</v>
      </c>
      <c r="E38" s="140"/>
      <c r="F38" s="140"/>
      <c r="G38" s="140"/>
      <c r="H38" s="141"/>
    </row>
    <row r="39" spans="2:8" ht="40" customHeight="1" thickBot="1" x14ac:dyDescent="0.4">
      <c r="C39" s="36" t="s">
        <v>110</v>
      </c>
      <c r="D39" s="139" t="s">
        <v>684</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22.08</v>
      </c>
      <c r="D42" s="27">
        <v>1114.0999999999999</v>
      </c>
      <c r="E42" s="27">
        <v>46.9</v>
      </c>
      <c r="F42" s="27">
        <v>1161</v>
      </c>
      <c r="G42" s="27">
        <v>-588.29999999999995</v>
      </c>
      <c r="H42" s="26">
        <v>572.70000000000005</v>
      </c>
    </row>
    <row r="43" spans="2:8" ht="13" customHeight="1" thickBot="1" x14ac:dyDescent="0.4"/>
    <row r="44" spans="2:8" ht="20" customHeight="1" thickBot="1" x14ac:dyDescent="0.4">
      <c r="C44" s="37" t="s">
        <v>113</v>
      </c>
      <c r="D44" s="142" t="s">
        <v>151</v>
      </c>
      <c r="E44" s="144"/>
      <c r="F44" s="144"/>
      <c r="G44" s="144"/>
      <c r="H44" s="145"/>
    </row>
    <row r="45" spans="2:8" ht="20" customHeight="1" thickBot="1" x14ac:dyDescent="0.4">
      <c r="C45" s="36" t="s">
        <v>111</v>
      </c>
      <c r="D45" s="139" t="s">
        <v>683</v>
      </c>
      <c r="E45" s="140"/>
      <c r="F45" s="140"/>
      <c r="G45" s="140"/>
      <c r="H45" s="141"/>
    </row>
    <row r="46" spans="2:8" ht="180" customHeight="1" thickBot="1" x14ac:dyDescent="0.4">
      <c r="C46" s="36" t="s">
        <v>110</v>
      </c>
      <c r="D46" s="139" t="s">
        <v>682</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22.87</v>
      </c>
      <c r="D49" s="27">
        <v>1141.4000000000001</v>
      </c>
      <c r="E49" s="27">
        <v>998.6</v>
      </c>
      <c r="F49" s="27">
        <v>2140</v>
      </c>
      <c r="G49" s="27">
        <v>-1522.4</v>
      </c>
      <c r="H49" s="26">
        <v>617.59999999999991</v>
      </c>
    </row>
    <row r="50" spans="2:8" ht="12.5" customHeight="1" x14ac:dyDescent="0.35"/>
    <row r="51" spans="2:8" ht="12.5" customHeight="1" x14ac:dyDescent="0.35"/>
    <row r="52" spans="2:8" ht="8.25" customHeight="1" x14ac:dyDescent="0.35"/>
    <row r="53" spans="2:8" ht="18" customHeight="1" x14ac:dyDescent="0.4">
      <c r="C53" s="153" t="s">
        <v>148</v>
      </c>
      <c r="D53" s="153"/>
      <c r="E53" s="153"/>
      <c r="F53" s="153"/>
      <c r="G53" s="153"/>
      <c r="H53" s="153"/>
    </row>
    <row r="54" spans="2:8" ht="18.75" customHeight="1" thickBot="1" x14ac:dyDescent="0.4"/>
    <row r="55" spans="2:8" ht="20" customHeight="1" thickBot="1" x14ac:dyDescent="0.4">
      <c r="C55" s="99" t="s">
        <v>113</v>
      </c>
      <c r="D55" s="142" t="s">
        <v>147</v>
      </c>
      <c r="E55" s="143"/>
      <c r="F55" s="144"/>
      <c r="G55" s="144"/>
      <c r="H55" s="145"/>
    </row>
    <row r="56" spans="2:8" ht="20" customHeight="1" thickBot="1" x14ac:dyDescent="0.4">
      <c r="C56" s="100" t="s">
        <v>111</v>
      </c>
      <c r="D56" s="139" t="s">
        <v>139</v>
      </c>
      <c r="E56" s="140"/>
      <c r="F56" s="140"/>
      <c r="G56" s="140"/>
      <c r="H56" s="141"/>
    </row>
    <row r="57" spans="2:8" ht="20" customHeight="1" thickBot="1" x14ac:dyDescent="0.4">
      <c r="C57" s="100" t="s">
        <v>110</v>
      </c>
      <c r="D57" s="139" t="s">
        <v>244</v>
      </c>
      <c r="E57" s="140"/>
      <c r="F57" s="140"/>
      <c r="G57" s="140"/>
      <c r="H57" s="141"/>
    </row>
    <row r="58" spans="2:8" ht="12.5" customHeight="1" x14ac:dyDescent="0.35">
      <c r="C58" s="146"/>
      <c r="D58" s="147"/>
      <c r="E58" s="147"/>
      <c r="F58" s="148"/>
      <c r="G58" s="148"/>
      <c r="H58" s="149"/>
    </row>
    <row r="59" spans="2:8" ht="5.25" customHeight="1" x14ac:dyDescent="0.35">
      <c r="C59" s="35"/>
      <c r="H59" s="34"/>
    </row>
    <row r="60" spans="2:8" ht="25.4" customHeight="1" thickBot="1" x14ac:dyDescent="0.4">
      <c r="B60" s="33"/>
      <c r="C60" s="101" t="s">
        <v>108</v>
      </c>
      <c r="D60" s="102" t="s">
        <v>107</v>
      </c>
      <c r="E60" s="102" t="s">
        <v>106</v>
      </c>
      <c r="F60" s="103" t="s">
        <v>105</v>
      </c>
      <c r="G60" s="102" t="s">
        <v>96</v>
      </c>
      <c r="H60" s="104" t="s">
        <v>104</v>
      </c>
    </row>
    <row r="61" spans="2:8" ht="20" customHeight="1" thickBot="1" x14ac:dyDescent="0.4">
      <c r="C61" s="28">
        <v>0</v>
      </c>
      <c r="D61" s="39">
        <v>369</v>
      </c>
      <c r="E61" s="39">
        <v>0</v>
      </c>
      <c r="F61" s="39">
        <v>369</v>
      </c>
      <c r="G61" s="39">
        <v>0</v>
      </c>
      <c r="H61" s="38">
        <v>369</v>
      </c>
    </row>
    <row r="62" spans="2:8" ht="13" customHeight="1" thickBot="1" x14ac:dyDescent="0.4"/>
    <row r="63" spans="2:8" ht="18.5" customHeight="1" thickBot="1" x14ac:dyDescent="0.45">
      <c r="C63" s="150" t="s">
        <v>134</v>
      </c>
      <c r="D63" s="151"/>
      <c r="E63" s="151"/>
      <c r="F63" s="151"/>
      <c r="G63" s="151"/>
      <c r="H63" s="152"/>
    </row>
    <row r="64" spans="2:8" ht="19.5" customHeight="1" thickBot="1" x14ac:dyDescent="0.4"/>
    <row r="65" spans="2:8" ht="20" customHeight="1" thickBot="1" x14ac:dyDescent="0.4">
      <c r="C65" s="106" t="s">
        <v>113</v>
      </c>
      <c r="D65" s="142" t="s">
        <v>131</v>
      </c>
      <c r="E65" s="143"/>
      <c r="F65" s="144"/>
      <c r="G65" s="144"/>
      <c r="H65" s="145"/>
    </row>
    <row r="66" spans="2:8" ht="20" customHeight="1" thickBot="1" x14ac:dyDescent="0.4">
      <c r="C66" s="107" t="s">
        <v>111</v>
      </c>
      <c r="D66" s="139" t="s">
        <v>681</v>
      </c>
      <c r="E66" s="140"/>
      <c r="F66" s="140"/>
      <c r="G66" s="140"/>
      <c r="H66" s="141"/>
    </row>
    <row r="67" spans="2:8" ht="20" customHeight="1" thickBot="1" x14ac:dyDescent="0.4">
      <c r="C67" s="107" t="s">
        <v>110</v>
      </c>
      <c r="D67" s="139" t="s">
        <v>680</v>
      </c>
      <c r="E67" s="140"/>
      <c r="F67" s="140"/>
      <c r="G67" s="140"/>
      <c r="H67" s="141"/>
    </row>
    <row r="68" spans="2:8" ht="5.25" customHeight="1" x14ac:dyDescent="0.35">
      <c r="C68" s="35"/>
      <c r="H68" s="34"/>
    </row>
    <row r="69" spans="2:8" ht="25.4" customHeight="1" thickBot="1" x14ac:dyDescent="0.4">
      <c r="B69" s="33"/>
      <c r="C69" s="108" t="s">
        <v>108</v>
      </c>
      <c r="D69" s="109" t="s">
        <v>107</v>
      </c>
      <c r="E69" s="109" t="s">
        <v>106</v>
      </c>
      <c r="F69" s="110" t="s">
        <v>105</v>
      </c>
      <c r="G69" s="109" t="s">
        <v>96</v>
      </c>
      <c r="H69" s="111" t="s">
        <v>104</v>
      </c>
    </row>
    <row r="70" spans="2:8" ht="20" customHeight="1" thickBot="1" x14ac:dyDescent="0.4">
      <c r="C70" s="28">
        <v>4</v>
      </c>
      <c r="D70" s="27">
        <v>-300</v>
      </c>
      <c r="E70" s="27">
        <v>0</v>
      </c>
      <c r="F70" s="27">
        <v>-300</v>
      </c>
      <c r="G70" s="27">
        <v>0</v>
      </c>
      <c r="H70" s="26">
        <v>-300</v>
      </c>
    </row>
    <row r="71" spans="2:8" ht="13" customHeight="1" thickBot="1" x14ac:dyDescent="0.4"/>
    <row r="72" spans="2:8" ht="20" customHeight="1" thickBot="1" x14ac:dyDescent="0.4">
      <c r="C72" s="106" t="s">
        <v>113</v>
      </c>
      <c r="D72" s="142" t="s">
        <v>128</v>
      </c>
      <c r="E72" s="143"/>
      <c r="F72" s="144"/>
      <c r="G72" s="144"/>
      <c r="H72" s="145"/>
    </row>
    <row r="73" spans="2:8" ht="20" customHeight="1" thickBot="1" x14ac:dyDescent="0.4">
      <c r="C73" s="107" t="s">
        <v>111</v>
      </c>
      <c r="D73" s="139" t="s">
        <v>679</v>
      </c>
      <c r="E73" s="140"/>
      <c r="F73" s="140"/>
      <c r="G73" s="140"/>
      <c r="H73" s="141"/>
    </row>
    <row r="74" spans="2:8" ht="20" customHeight="1" thickBot="1" x14ac:dyDescent="0.4">
      <c r="C74" s="107" t="s">
        <v>110</v>
      </c>
      <c r="D74" s="139" t="s">
        <v>678</v>
      </c>
      <c r="E74" s="140"/>
      <c r="F74" s="140"/>
      <c r="G74" s="140"/>
      <c r="H74" s="141"/>
    </row>
    <row r="75" spans="2:8" ht="5.25" customHeight="1" x14ac:dyDescent="0.35">
      <c r="C75" s="35"/>
      <c r="H75" s="34"/>
    </row>
    <row r="76" spans="2:8" ht="25.4" customHeight="1" thickBot="1" x14ac:dyDescent="0.4">
      <c r="B76" s="33"/>
      <c r="C76" s="108" t="s">
        <v>108</v>
      </c>
      <c r="D76" s="109" t="s">
        <v>107</v>
      </c>
      <c r="E76" s="109" t="s">
        <v>106</v>
      </c>
      <c r="F76" s="110" t="s">
        <v>105</v>
      </c>
      <c r="G76" s="109" t="s">
        <v>96</v>
      </c>
      <c r="H76" s="111" t="s">
        <v>104</v>
      </c>
    </row>
    <row r="77" spans="2:8" ht="20" customHeight="1" thickBot="1" x14ac:dyDescent="0.4">
      <c r="C77" s="28">
        <v>0</v>
      </c>
      <c r="D77" s="27">
        <v>-275</v>
      </c>
      <c r="E77" s="27">
        <v>0</v>
      </c>
      <c r="F77" s="27">
        <v>-275</v>
      </c>
      <c r="G77" s="27">
        <v>0</v>
      </c>
      <c r="H77" s="26">
        <v>-275</v>
      </c>
    </row>
    <row r="78" spans="2:8" ht="13" customHeight="1" thickBot="1" x14ac:dyDescent="0.4"/>
    <row r="79" spans="2:8" ht="20" customHeight="1" thickBot="1" x14ac:dyDescent="0.4">
      <c r="C79" s="106" t="s">
        <v>113</v>
      </c>
      <c r="D79" s="142" t="s">
        <v>125</v>
      </c>
      <c r="E79" s="143"/>
      <c r="F79" s="144"/>
      <c r="G79" s="144"/>
      <c r="H79" s="145"/>
    </row>
    <row r="80" spans="2:8" ht="20" customHeight="1" thickBot="1" x14ac:dyDescent="0.4">
      <c r="C80" s="107" t="s">
        <v>111</v>
      </c>
      <c r="D80" s="139" t="s">
        <v>677</v>
      </c>
      <c r="E80" s="140"/>
      <c r="F80" s="140"/>
      <c r="G80" s="140"/>
      <c r="H80" s="141"/>
    </row>
    <row r="81" spans="2:8" ht="20" customHeight="1" thickBot="1" x14ac:dyDescent="0.4">
      <c r="C81" s="107" t="s">
        <v>110</v>
      </c>
      <c r="D81" s="139" t="s">
        <v>676</v>
      </c>
      <c r="E81" s="140"/>
      <c r="F81" s="140"/>
      <c r="G81" s="140"/>
      <c r="H81" s="141"/>
    </row>
    <row r="82" spans="2:8" ht="5.25" customHeight="1" x14ac:dyDescent="0.35">
      <c r="C82" s="35"/>
      <c r="H82" s="34"/>
    </row>
    <row r="83" spans="2:8" ht="25.4" customHeight="1" thickBot="1" x14ac:dyDescent="0.4">
      <c r="B83" s="33"/>
      <c r="C83" s="108" t="s">
        <v>108</v>
      </c>
      <c r="D83" s="109" t="s">
        <v>107</v>
      </c>
      <c r="E83" s="109" t="s">
        <v>106</v>
      </c>
      <c r="F83" s="110" t="s">
        <v>105</v>
      </c>
      <c r="G83" s="109" t="s">
        <v>96</v>
      </c>
      <c r="H83" s="111" t="s">
        <v>104</v>
      </c>
    </row>
    <row r="84" spans="2:8" ht="20" customHeight="1" thickBot="1" x14ac:dyDescent="0.4">
      <c r="C84" s="28">
        <v>14.9</v>
      </c>
      <c r="D84" s="27">
        <v>-1156</v>
      </c>
      <c r="E84" s="27">
        <v>0</v>
      </c>
      <c r="F84" s="27">
        <v>-1156</v>
      </c>
      <c r="G84" s="27">
        <v>0</v>
      </c>
      <c r="H84" s="26">
        <v>-1156</v>
      </c>
    </row>
    <row r="85" spans="2:8" ht="13" customHeight="1" x14ac:dyDescent="0.35"/>
    <row r="86" spans="2:8" ht="12.5" customHeight="1" x14ac:dyDescent="0.35"/>
  </sheetData>
  <mergeCells count="35">
    <mergeCell ref="D74:H74"/>
    <mergeCell ref="D79:H79"/>
    <mergeCell ref="D80:H80"/>
    <mergeCell ref="D81:H81"/>
    <mergeCell ref="D39:H39"/>
    <mergeCell ref="D44:H44"/>
    <mergeCell ref="D73:H73"/>
    <mergeCell ref="D46:H46"/>
    <mergeCell ref="C53:H53"/>
    <mergeCell ref="D55:H55"/>
    <mergeCell ref="D56:H56"/>
    <mergeCell ref="D57:H57"/>
    <mergeCell ref="C58:E58"/>
    <mergeCell ref="F58:H58"/>
    <mergeCell ref="D45:H45"/>
    <mergeCell ref="C63:H63"/>
    <mergeCell ref="D65:H65"/>
    <mergeCell ref="D66:H66"/>
    <mergeCell ref="D67:H67"/>
    <mergeCell ref="D72:H72"/>
    <mergeCell ref="D31:H31"/>
    <mergeCell ref="D32:H32"/>
    <mergeCell ref="D37:H37"/>
    <mergeCell ref="D38:H38"/>
    <mergeCell ref="D17:H17"/>
    <mergeCell ref="D18:H18"/>
    <mergeCell ref="D23:H23"/>
    <mergeCell ref="D24:H24"/>
    <mergeCell ref="D25:H25"/>
    <mergeCell ref="D30:H30"/>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1C8E-C6B5-4901-8F44-A52906DAF522}">
  <sheetPr>
    <pageSetUpPr fitToPage="1"/>
  </sheetPr>
  <dimension ref="B2:H59"/>
  <sheetViews>
    <sheetView showGridLines="0" showRowColHeaders="0" zoomScale="80" zoomScaleNormal="80" workbookViewId="0">
      <pane ySplit="5" topLeftCell="A28" activePane="bottomLeft" state="frozen"/>
      <selection activeCell="D9" sqref="D9:F9"/>
      <selection pane="bottomLeft" activeCell="C2" sqref="C2:H60"/>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88" t="s">
        <v>703</v>
      </c>
      <c r="E4" s="88"/>
      <c r="F4" s="58"/>
    </row>
    <row r="5" spans="3:8" ht="12.5" customHeight="1" x14ac:dyDescent="0.35"/>
    <row r="6" spans="3:8" ht="144.75" customHeight="1" x14ac:dyDescent="0.35">
      <c r="C6" s="57" t="s">
        <v>167</v>
      </c>
      <c r="D6" s="155" t="s">
        <v>702</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5233.8</v>
      </c>
      <c r="E9" s="10">
        <v>-715.7</v>
      </c>
      <c r="F9" s="50">
        <v>4518.1000000000004</v>
      </c>
      <c r="H9" s="49">
        <v>64.56</v>
      </c>
    </row>
    <row r="10" spans="3:8" ht="7.5" customHeight="1" x14ac:dyDescent="0.35">
      <c r="C10" s="48"/>
      <c r="F10" s="47"/>
      <c r="H10" s="46"/>
    </row>
    <row r="11" spans="3:8" ht="12.75" customHeight="1" thickBot="1" x14ac:dyDescent="0.4">
      <c r="C11" s="45" t="s">
        <v>163</v>
      </c>
      <c r="D11" s="44"/>
      <c r="E11" s="42"/>
      <c r="F11" s="43">
        <v>-146</v>
      </c>
      <c r="G11" s="42"/>
      <c r="H11" s="41">
        <v>2.5</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701</v>
      </c>
      <c r="E17" s="140"/>
      <c r="F17" s="140"/>
      <c r="G17" s="140"/>
      <c r="H17" s="141"/>
    </row>
    <row r="18" spans="2:8" ht="196.5" customHeight="1" thickBot="1" x14ac:dyDescent="0.4">
      <c r="C18" s="36" t="s">
        <v>110</v>
      </c>
      <c r="D18" s="139" t="s">
        <v>700</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19.95</v>
      </c>
      <c r="D21" s="27">
        <v>1225.5999999999999</v>
      </c>
      <c r="E21" s="27">
        <v>73.3</v>
      </c>
      <c r="F21" s="27">
        <v>1298.8999999999999</v>
      </c>
      <c r="G21" s="27">
        <v>-222.1</v>
      </c>
      <c r="H21" s="26">
        <v>1076.8</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699</v>
      </c>
      <c r="E24" s="140"/>
      <c r="F24" s="140"/>
      <c r="G24" s="140"/>
      <c r="H24" s="141"/>
    </row>
    <row r="25" spans="2:8" ht="249.25" customHeight="1" thickBot="1" x14ac:dyDescent="0.4">
      <c r="C25" s="36" t="s">
        <v>110</v>
      </c>
      <c r="D25" s="139" t="s">
        <v>698</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44.61</v>
      </c>
      <c r="D28" s="27">
        <v>2891.3</v>
      </c>
      <c r="E28" s="27">
        <v>1043.5999999999999</v>
      </c>
      <c r="F28" s="27">
        <v>3934.9</v>
      </c>
      <c r="G28" s="27">
        <v>-493.6</v>
      </c>
      <c r="H28" s="26">
        <v>3441.3</v>
      </c>
    </row>
    <row r="29" spans="2:8" ht="12.5" customHeight="1" x14ac:dyDescent="0.35"/>
    <row r="30" spans="2:8" ht="12.5" customHeight="1" x14ac:dyDescent="0.35"/>
    <row r="31" spans="2:8" ht="8.25" customHeight="1" x14ac:dyDescent="0.35"/>
    <row r="32" spans="2:8" ht="18" customHeight="1" x14ac:dyDescent="0.4">
      <c r="C32" s="153" t="s">
        <v>148</v>
      </c>
      <c r="D32" s="153"/>
      <c r="E32" s="153"/>
      <c r="F32" s="153"/>
      <c r="G32" s="153"/>
      <c r="H32" s="153"/>
    </row>
    <row r="33" spans="2:8" ht="18.75" customHeight="1" thickBot="1" x14ac:dyDescent="0.4"/>
    <row r="34" spans="2:8" ht="20" customHeight="1" thickBot="1" x14ac:dyDescent="0.4">
      <c r="C34" s="99" t="s">
        <v>113</v>
      </c>
      <c r="D34" s="142" t="s">
        <v>146</v>
      </c>
      <c r="E34" s="143"/>
      <c r="F34" s="144"/>
      <c r="G34" s="144"/>
      <c r="H34" s="145"/>
    </row>
    <row r="35" spans="2:8" ht="20" customHeight="1" thickBot="1" x14ac:dyDescent="0.4">
      <c r="C35" s="100" t="s">
        <v>111</v>
      </c>
      <c r="D35" s="139" t="s">
        <v>139</v>
      </c>
      <c r="E35" s="140"/>
      <c r="F35" s="140"/>
      <c r="G35" s="140"/>
      <c r="H35" s="141"/>
    </row>
    <row r="36" spans="2:8" ht="20" customHeight="1" thickBot="1" x14ac:dyDescent="0.4">
      <c r="C36" s="100" t="s">
        <v>110</v>
      </c>
      <c r="D36" s="139" t="s">
        <v>244</v>
      </c>
      <c r="E36" s="140"/>
      <c r="F36" s="140"/>
      <c r="G36" s="140"/>
      <c r="H36" s="141"/>
    </row>
    <row r="37" spans="2:8" ht="12.5" customHeight="1" x14ac:dyDescent="0.35">
      <c r="C37" s="146"/>
      <c r="D37" s="147"/>
      <c r="E37" s="147"/>
      <c r="F37" s="148"/>
      <c r="G37" s="148"/>
      <c r="H37" s="149"/>
    </row>
    <row r="38" spans="2:8" ht="5.25" customHeight="1" x14ac:dyDescent="0.35">
      <c r="C38" s="35"/>
      <c r="H38" s="34"/>
    </row>
    <row r="39" spans="2:8" ht="25.4" customHeight="1" x14ac:dyDescent="0.35">
      <c r="B39" s="33"/>
      <c r="C39" s="101" t="s">
        <v>108</v>
      </c>
      <c r="D39" s="102" t="s">
        <v>107</v>
      </c>
      <c r="E39" s="102" t="s">
        <v>106</v>
      </c>
      <c r="F39" s="103" t="s">
        <v>105</v>
      </c>
      <c r="G39" s="102" t="s">
        <v>96</v>
      </c>
      <c r="H39" s="104" t="s">
        <v>104</v>
      </c>
    </row>
    <row r="40" spans="2:8" ht="20" customHeight="1" thickBot="1" x14ac:dyDescent="0.4">
      <c r="C40" s="40"/>
      <c r="D40" s="39">
        <v>203</v>
      </c>
      <c r="E40" s="39">
        <v>0</v>
      </c>
      <c r="F40" s="39">
        <v>203</v>
      </c>
      <c r="G40" s="39">
        <v>0</v>
      </c>
      <c r="H40" s="38">
        <v>203</v>
      </c>
    </row>
    <row r="41" spans="2:8" ht="13" customHeight="1" thickBot="1" x14ac:dyDescent="0.4"/>
    <row r="42" spans="2:8" ht="18.5" customHeight="1" thickBot="1" x14ac:dyDescent="0.45">
      <c r="C42" s="150" t="s">
        <v>134</v>
      </c>
      <c r="D42" s="151"/>
      <c r="E42" s="151"/>
      <c r="F42" s="151"/>
      <c r="G42" s="151"/>
      <c r="H42" s="152"/>
    </row>
    <row r="43" spans="2:8" ht="19.5" customHeight="1" thickBot="1" x14ac:dyDescent="0.4"/>
    <row r="44" spans="2:8" ht="20" customHeight="1" thickBot="1" x14ac:dyDescent="0.4">
      <c r="C44" s="106" t="s">
        <v>113</v>
      </c>
      <c r="D44" s="142" t="s">
        <v>133</v>
      </c>
      <c r="E44" s="143"/>
      <c r="F44" s="144"/>
      <c r="G44" s="144"/>
      <c r="H44" s="145"/>
    </row>
    <row r="45" spans="2:8" ht="20" customHeight="1" thickBot="1" x14ac:dyDescent="0.4">
      <c r="C45" s="107" t="s">
        <v>111</v>
      </c>
      <c r="D45" s="139" t="s">
        <v>697</v>
      </c>
      <c r="E45" s="140"/>
      <c r="F45" s="140"/>
      <c r="G45" s="140"/>
      <c r="H45" s="141"/>
    </row>
    <row r="46" spans="2:8" ht="20" customHeight="1" thickBot="1" x14ac:dyDescent="0.4">
      <c r="C46" s="107" t="s">
        <v>110</v>
      </c>
      <c r="D46" s="139" t="s">
        <v>696</v>
      </c>
      <c r="E46" s="140"/>
      <c r="F46" s="140"/>
      <c r="G46" s="140"/>
      <c r="H46" s="141"/>
    </row>
    <row r="47" spans="2:8" ht="5.25" customHeight="1" x14ac:dyDescent="0.35">
      <c r="C47" s="35"/>
      <c r="H47" s="34"/>
    </row>
    <row r="48" spans="2:8" ht="25.4" customHeight="1" thickBot="1" x14ac:dyDescent="0.4">
      <c r="B48" s="33"/>
      <c r="C48" s="108" t="s">
        <v>108</v>
      </c>
      <c r="D48" s="109" t="s">
        <v>107</v>
      </c>
      <c r="E48" s="109" t="s">
        <v>106</v>
      </c>
      <c r="F48" s="110" t="s">
        <v>105</v>
      </c>
      <c r="G48" s="109" t="s">
        <v>96</v>
      </c>
      <c r="H48" s="111" t="s">
        <v>104</v>
      </c>
    </row>
    <row r="49" spans="2:8" ht="20" customHeight="1" thickBot="1" x14ac:dyDescent="0.4">
      <c r="C49" s="28">
        <v>1.5</v>
      </c>
      <c r="D49" s="27">
        <v>-92</v>
      </c>
      <c r="E49" s="27">
        <v>0</v>
      </c>
      <c r="F49" s="27">
        <v>-92</v>
      </c>
      <c r="G49" s="27">
        <v>0</v>
      </c>
      <c r="H49" s="26">
        <v>-92</v>
      </c>
    </row>
    <row r="50" spans="2:8" ht="13" customHeight="1" thickBot="1" x14ac:dyDescent="0.4"/>
    <row r="51" spans="2:8" ht="20" customHeight="1" thickBot="1" x14ac:dyDescent="0.4">
      <c r="C51" s="106" t="s">
        <v>113</v>
      </c>
      <c r="D51" s="142" t="s">
        <v>131</v>
      </c>
      <c r="E51" s="143"/>
      <c r="F51" s="144"/>
      <c r="G51" s="144"/>
      <c r="H51" s="145"/>
    </row>
    <row r="52" spans="2:8" ht="20" customHeight="1" thickBot="1" x14ac:dyDescent="0.4">
      <c r="C52" s="107" t="s">
        <v>111</v>
      </c>
      <c r="D52" s="139" t="s">
        <v>695</v>
      </c>
      <c r="E52" s="140"/>
      <c r="F52" s="140"/>
      <c r="G52" s="140"/>
      <c r="H52" s="141"/>
    </row>
    <row r="53" spans="2:8" ht="20" customHeight="1" thickBot="1" x14ac:dyDescent="0.4">
      <c r="C53" s="107" t="s">
        <v>110</v>
      </c>
      <c r="D53" s="139" t="s">
        <v>694</v>
      </c>
      <c r="E53" s="140"/>
      <c r="F53" s="140"/>
      <c r="G53" s="140"/>
      <c r="H53" s="141"/>
    </row>
    <row r="54" spans="2:8" ht="5.25" customHeight="1" x14ac:dyDescent="0.35">
      <c r="C54" s="35"/>
      <c r="H54" s="34"/>
    </row>
    <row r="55" spans="2:8" ht="25.4" customHeight="1" thickBot="1" x14ac:dyDescent="0.4">
      <c r="B55" s="33"/>
      <c r="C55" s="108" t="s">
        <v>108</v>
      </c>
      <c r="D55" s="109" t="s">
        <v>107</v>
      </c>
      <c r="E55" s="109" t="s">
        <v>106</v>
      </c>
      <c r="F55" s="110" t="s">
        <v>105</v>
      </c>
      <c r="G55" s="109" t="s">
        <v>96</v>
      </c>
      <c r="H55" s="111" t="s">
        <v>104</v>
      </c>
    </row>
    <row r="56" spans="2:8" ht="20" customHeight="1" thickBot="1" x14ac:dyDescent="0.4">
      <c r="C56" s="28">
        <v>1</v>
      </c>
      <c r="D56" s="27">
        <v>-54</v>
      </c>
      <c r="E56" s="27">
        <v>0</v>
      </c>
      <c r="F56" s="27">
        <v>-54</v>
      </c>
      <c r="G56" s="27">
        <v>0</v>
      </c>
      <c r="H56" s="26">
        <v>-54</v>
      </c>
    </row>
    <row r="57" spans="2:8" ht="12.5" customHeight="1" x14ac:dyDescent="0.35"/>
    <row r="58" spans="2:8" ht="12.5" customHeight="1" x14ac:dyDescent="0.35"/>
    <row r="59" spans="2:8" ht="12.5" customHeight="1" x14ac:dyDescent="0.35"/>
  </sheetData>
  <mergeCells count="23">
    <mergeCell ref="D53:H53"/>
    <mergeCell ref="D44:H44"/>
    <mergeCell ref="C42:H42"/>
    <mergeCell ref="D45:H45"/>
    <mergeCell ref="D46:H46"/>
    <mergeCell ref="D51:H51"/>
    <mergeCell ref="D52:H52"/>
    <mergeCell ref="D34:H34"/>
    <mergeCell ref="D35:H35"/>
    <mergeCell ref="D36:H36"/>
    <mergeCell ref="C37:E37"/>
    <mergeCell ref="D17:H17"/>
    <mergeCell ref="D18:H18"/>
    <mergeCell ref="D23:H23"/>
    <mergeCell ref="D24:H24"/>
    <mergeCell ref="D25:H25"/>
    <mergeCell ref="C32:H32"/>
    <mergeCell ref="F37:H3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B26E4-8845-474A-A2CF-4633C9BF2311}">
  <sheetPr codeName="Sheet4">
    <pageSetUpPr fitToPage="1"/>
  </sheetPr>
  <dimension ref="B2:H73"/>
  <sheetViews>
    <sheetView showGridLines="0" showRowColHeaders="0" zoomScale="80" zoomScaleNormal="80" workbookViewId="0">
      <pane ySplit="5" topLeftCell="A44" activePane="bottomLeft" state="frozen"/>
      <selection activeCell="D9" sqref="D9:F9"/>
      <selection pane="bottomLeft" activeCell="H21" sqref="H21"/>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170</v>
      </c>
      <c r="E2" s="154"/>
      <c r="F2" s="58"/>
    </row>
    <row r="3" spans="3:8" ht="4.5" customHeight="1" x14ac:dyDescent="0.35">
      <c r="C3" s="62"/>
      <c r="D3" s="154"/>
      <c r="E3" s="154"/>
      <c r="F3" s="61"/>
    </row>
    <row r="4" spans="3:8" ht="13" customHeight="1" x14ac:dyDescent="0.35">
      <c r="C4" s="60" t="s">
        <v>169</v>
      </c>
      <c r="D4" s="59" t="s">
        <v>233</v>
      </c>
      <c r="E4" s="59"/>
      <c r="F4" s="58"/>
    </row>
    <row r="5" spans="3:8" ht="12.5" customHeight="1" x14ac:dyDescent="0.35"/>
    <row r="6" spans="3:8" ht="144.75" customHeight="1" x14ac:dyDescent="0.35">
      <c r="C6" s="57" t="s">
        <v>167</v>
      </c>
      <c r="D6" s="155" t="s">
        <v>232</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2142</v>
      </c>
      <c r="E9" s="10">
        <v>-372.1</v>
      </c>
      <c r="F9" s="50">
        <v>1769.9</v>
      </c>
      <c r="H9" s="49">
        <v>12.33</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231</v>
      </c>
      <c r="E17" s="140"/>
      <c r="F17" s="140"/>
      <c r="G17" s="140"/>
      <c r="H17" s="141"/>
    </row>
    <row r="18" spans="2:8" ht="20" customHeight="1" thickBot="1" x14ac:dyDescent="0.4">
      <c r="C18" s="36" t="s">
        <v>110</v>
      </c>
      <c r="D18" s="139" t="s">
        <v>230</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10.84</v>
      </c>
      <c r="D21" s="27">
        <v>718.1</v>
      </c>
      <c r="E21" s="27">
        <v>121.9</v>
      </c>
      <c r="F21" s="27">
        <v>840</v>
      </c>
      <c r="G21" s="27">
        <v>0</v>
      </c>
      <c r="H21" s="26">
        <v>840</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229</v>
      </c>
      <c r="E24" s="140"/>
      <c r="F24" s="140"/>
      <c r="G24" s="140"/>
      <c r="H24" s="141"/>
    </row>
    <row r="25" spans="2:8" ht="40" customHeight="1" thickBot="1" x14ac:dyDescent="0.4">
      <c r="C25" s="36" t="s">
        <v>110</v>
      </c>
      <c r="D25" s="139" t="s">
        <v>228</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1.49</v>
      </c>
      <c r="D28" s="27">
        <v>278.2</v>
      </c>
      <c r="E28" s="27">
        <v>201.3</v>
      </c>
      <c r="F28" s="27">
        <v>479.5</v>
      </c>
      <c r="G28" s="27">
        <v>-137.80000000000001</v>
      </c>
      <c r="H28" s="26">
        <v>341.7</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226</v>
      </c>
      <c r="E31" s="140"/>
      <c r="F31" s="140"/>
      <c r="G31" s="140"/>
      <c r="H31" s="141"/>
    </row>
    <row r="32" spans="2:8" ht="20" customHeight="1" thickBot="1" x14ac:dyDescent="0.4">
      <c r="C32" s="36" t="s">
        <v>110</v>
      </c>
      <c r="D32" s="139" t="s">
        <v>149</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0</v>
      </c>
      <c r="D35" s="27"/>
      <c r="E35" s="27">
        <v>822.5</v>
      </c>
      <c r="F35" s="27">
        <v>822.5</v>
      </c>
      <c r="G35" s="27">
        <v>-234.3</v>
      </c>
      <c r="H35" s="26">
        <v>588.20000000000005</v>
      </c>
    </row>
    <row r="36" spans="2:8" ht="12.5" customHeight="1" x14ac:dyDescent="0.35"/>
    <row r="37" spans="2:8" ht="12.5" customHeight="1" x14ac:dyDescent="0.35"/>
    <row r="38" spans="2:8" ht="8.25" customHeight="1" x14ac:dyDescent="0.35"/>
    <row r="39" spans="2:8" ht="18" customHeight="1" x14ac:dyDescent="0.4">
      <c r="C39" s="153" t="s">
        <v>148</v>
      </c>
      <c r="D39" s="153"/>
      <c r="E39" s="153"/>
      <c r="F39" s="153"/>
      <c r="G39" s="153"/>
      <c r="H39" s="153"/>
    </row>
    <row r="40" spans="2:8" ht="18.75" customHeight="1" thickBot="1" x14ac:dyDescent="0.4"/>
    <row r="41" spans="2:8" ht="20" customHeight="1" thickBot="1" x14ac:dyDescent="0.4">
      <c r="C41" s="99" t="s">
        <v>113</v>
      </c>
      <c r="D41" s="142" t="s">
        <v>147</v>
      </c>
      <c r="E41" s="143"/>
      <c r="F41" s="144"/>
      <c r="G41" s="144"/>
      <c r="H41" s="145"/>
    </row>
    <row r="42" spans="2:8" ht="20" customHeight="1" thickBot="1" x14ac:dyDescent="0.4">
      <c r="C42" s="100" t="s">
        <v>111</v>
      </c>
      <c r="D42" s="139" t="s">
        <v>139</v>
      </c>
      <c r="E42" s="140"/>
      <c r="F42" s="140"/>
      <c r="G42" s="140"/>
      <c r="H42" s="141"/>
    </row>
    <row r="43" spans="2:8" ht="20" customHeight="1" thickBot="1" x14ac:dyDescent="0.4">
      <c r="C43" s="100" t="s">
        <v>110</v>
      </c>
      <c r="D43" s="139" t="s">
        <v>203</v>
      </c>
      <c r="E43" s="140"/>
      <c r="F43" s="140"/>
      <c r="G43" s="140"/>
      <c r="H43" s="141"/>
    </row>
    <row r="44" spans="2:8" ht="12.5" customHeight="1" x14ac:dyDescent="0.35">
      <c r="C44" s="146"/>
      <c r="D44" s="147"/>
      <c r="E44" s="147"/>
      <c r="F44" s="148"/>
      <c r="G44" s="148"/>
      <c r="H44" s="149"/>
    </row>
    <row r="45" spans="2:8" ht="5.25" customHeight="1" x14ac:dyDescent="0.35">
      <c r="C45" s="35"/>
      <c r="H45" s="34"/>
    </row>
    <row r="46" spans="2:8" ht="25.4" customHeight="1" thickBot="1" x14ac:dyDescent="0.4">
      <c r="B46" s="33"/>
      <c r="C46" s="101" t="s">
        <v>108</v>
      </c>
      <c r="D46" s="102" t="s">
        <v>107</v>
      </c>
      <c r="E46" s="102" t="s">
        <v>106</v>
      </c>
      <c r="F46" s="103" t="s">
        <v>105</v>
      </c>
      <c r="G46" s="102" t="s">
        <v>96</v>
      </c>
      <c r="H46" s="104" t="s">
        <v>104</v>
      </c>
    </row>
    <row r="47" spans="2:8" ht="20" customHeight="1" thickBot="1" x14ac:dyDescent="0.4">
      <c r="C47" s="28">
        <v>0</v>
      </c>
      <c r="D47" s="39">
        <v>47</v>
      </c>
      <c r="E47" s="39">
        <v>0</v>
      </c>
      <c r="F47" s="39">
        <v>47</v>
      </c>
      <c r="G47" s="39">
        <v>0</v>
      </c>
      <c r="H47" s="38">
        <v>47</v>
      </c>
    </row>
    <row r="48" spans="2:8" ht="13" customHeight="1" thickBot="1" x14ac:dyDescent="0.4"/>
    <row r="49" spans="2:8" ht="20" customHeight="1" thickBot="1" x14ac:dyDescent="0.4">
      <c r="C49" s="99" t="s">
        <v>113</v>
      </c>
      <c r="D49" s="142" t="s">
        <v>146</v>
      </c>
      <c r="E49" s="143"/>
      <c r="F49" s="144"/>
      <c r="G49" s="144"/>
      <c r="H49" s="145"/>
    </row>
    <row r="50" spans="2:8" ht="20" customHeight="1" thickBot="1" x14ac:dyDescent="0.4">
      <c r="C50" s="100" t="s">
        <v>111</v>
      </c>
      <c r="D50" s="139" t="s">
        <v>136</v>
      </c>
      <c r="E50" s="140"/>
      <c r="F50" s="140"/>
      <c r="G50" s="140"/>
      <c r="H50" s="141"/>
    </row>
    <row r="51" spans="2:8" ht="20" customHeight="1" thickBot="1" x14ac:dyDescent="0.4">
      <c r="C51" s="100" t="s">
        <v>110</v>
      </c>
      <c r="D51" s="139" t="s">
        <v>225</v>
      </c>
      <c r="E51" s="140"/>
      <c r="F51" s="140"/>
      <c r="G51" s="140"/>
      <c r="H51" s="141"/>
    </row>
    <row r="52" spans="2:8" ht="12.5" customHeight="1" x14ac:dyDescent="0.35">
      <c r="C52" s="146"/>
      <c r="D52" s="147"/>
      <c r="E52" s="147"/>
      <c r="F52" s="148"/>
      <c r="G52" s="148"/>
      <c r="H52" s="149"/>
    </row>
    <row r="53" spans="2:8" ht="5.25" customHeight="1" x14ac:dyDescent="0.35">
      <c r="C53" s="35"/>
      <c r="H53" s="34"/>
    </row>
    <row r="54" spans="2:8" ht="25.4" customHeight="1" x14ac:dyDescent="0.35">
      <c r="B54" s="33"/>
      <c r="C54" s="101" t="s">
        <v>108</v>
      </c>
      <c r="D54" s="102" t="s">
        <v>107</v>
      </c>
      <c r="E54" s="102" t="s">
        <v>106</v>
      </c>
      <c r="F54" s="103" t="s">
        <v>105</v>
      </c>
      <c r="G54" s="102" t="s">
        <v>96</v>
      </c>
      <c r="H54" s="104" t="s">
        <v>104</v>
      </c>
    </row>
    <row r="55" spans="2:8" ht="20" customHeight="1" thickBot="1" x14ac:dyDescent="0.4">
      <c r="C55" s="40"/>
      <c r="D55" s="39">
        <v>0</v>
      </c>
      <c r="E55" s="39">
        <v>55</v>
      </c>
      <c r="F55" s="39">
        <v>55</v>
      </c>
      <c r="G55" s="39">
        <v>0</v>
      </c>
      <c r="H55" s="38">
        <v>55</v>
      </c>
    </row>
    <row r="56" spans="2:8" ht="13" customHeight="1" thickBot="1" x14ac:dyDescent="0.4"/>
    <row r="57" spans="2:8" ht="20" customHeight="1" thickBot="1" x14ac:dyDescent="0.4">
      <c r="C57" s="99" t="s">
        <v>113</v>
      </c>
      <c r="D57" s="142" t="s">
        <v>144</v>
      </c>
      <c r="E57" s="143"/>
      <c r="F57" s="144"/>
      <c r="G57" s="144"/>
      <c r="H57" s="145"/>
    </row>
    <row r="58" spans="2:8" ht="20" customHeight="1" thickBot="1" x14ac:dyDescent="0.4">
      <c r="C58" s="100" t="s">
        <v>111</v>
      </c>
      <c r="D58" s="139" t="s">
        <v>139</v>
      </c>
      <c r="E58" s="140"/>
      <c r="F58" s="140"/>
      <c r="G58" s="140"/>
      <c r="H58" s="141"/>
    </row>
    <row r="59" spans="2:8" ht="20" customHeight="1" thickBot="1" x14ac:dyDescent="0.4">
      <c r="C59" s="100" t="s">
        <v>110</v>
      </c>
      <c r="D59" s="139" t="s">
        <v>200</v>
      </c>
      <c r="E59" s="140"/>
      <c r="F59" s="140"/>
      <c r="G59" s="140"/>
      <c r="H59" s="141"/>
    </row>
    <row r="60" spans="2:8" ht="12.5" customHeight="1" x14ac:dyDescent="0.35">
      <c r="C60" s="146"/>
      <c r="D60" s="147"/>
      <c r="E60" s="147"/>
      <c r="F60" s="148"/>
      <c r="G60" s="148"/>
      <c r="H60" s="149"/>
    </row>
    <row r="61" spans="2:8" ht="5.25" customHeight="1" x14ac:dyDescent="0.35">
      <c r="C61" s="35"/>
      <c r="H61" s="34"/>
    </row>
    <row r="62" spans="2:8" ht="25.4" customHeight="1" thickBot="1" x14ac:dyDescent="0.4">
      <c r="B62" s="33"/>
      <c r="C62" s="101" t="s">
        <v>108</v>
      </c>
      <c r="D62" s="102" t="s">
        <v>107</v>
      </c>
      <c r="E62" s="102" t="s">
        <v>106</v>
      </c>
      <c r="F62" s="103" t="s">
        <v>105</v>
      </c>
      <c r="G62" s="102" t="s">
        <v>96</v>
      </c>
      <c r="H62" s="104" t="s">
        <v>104</v>
      </c>
    </row>
    <row r="63" spans="2:8" ht="20" customHeight="1" thickBot="1" x14ac:dyDescent="0.4">
      <c r="C63" s="28"/>
      <c r="D63" s="39">
        <v>15</v>
      </c>
      <c r="E63" s="39">
        <v>0</v>
      </c>
      <c r="F63" s="39">
        <v>15</v>
      </c>
      <c r="G63" s="39">
        <v>0</v>
      </c>
      <c r="H63" s="38">
        <v>15</v>
      </c>
    </row>
    <row r="64" spans="2:8" ht="13" customHeight="1" thickBot="1" x14ac:dyDescent="0.4"/>
    <row r="65" spans="2:8" ht="20" customHeight="1" thickBot="1" x14ac:dyDescent="0.4">
      <c r="C65" s="99" t="s">
        <v>113</v>
      </c>
      <c r="D65" s="142" t="s">
        <v>142</v>
      </c>
      <c r="E65" s="143"/>
      <c r="F65" s="144"/>
      <c r="G65" s="144"/>
      <c r="H65" s="145"/>
    </row>
    <row r="66" spans="2:8" ht="20" customHeight="1" thickBot="1" x14ac:dyDescent="0.4">
      <c r="C66" s="100" t="s">
        <v>111</v>
      </c>
      <c r="D66" s="139" t="s">
        <v>136</v>
      </c>
      <c r="E66" s="140"/>
      <c r="F66" s="140"/>
      <c r="G66" s="140"/>
      <c r="H66" s="141"/>
    </row>
    <row r="67" spans="2:8" ht="20" customHeight="1" thickBot="1" x14ac:dyDescent="0.4">
      <c r="C67" s="100" t="s">
        <v>110</v>
      </c>
      <c r="D67" s="139" t="s">
        <v>224</v>
      </c>
      <c r="E67" s="140"/>
      <c r="F67" s="140"/>
      <c r="G67" s="140"/>
      <c r="H67" s="141"/>
    </row>
    <row r="68" spans="2:8" ht="12.5" customHeight="1" x14ac:dyDescent="0.35">
      <c r="C68" s="146"/>
      <c r="D68" s="147"/>
      <c r="E68" s="147"/>
      <c r="F68" s="148"/>
      <c r="G68" s="148"/>
      <c r="H68" s="149"/>
    </row>
    <row r="69" spans="2:8" ht="5.25" customHeight="1" x14ac:dyDescent="0.35">
      <c r="C69" s="35"/>
      <c r="H69" s="34"/>
    </row>
    <row r="70" spans="2:8" ht="25.4" customHeight="1" thickBot="1" x14ac:dyDescent="0.4">
      <c r="B70" s="33"/>
      <c r="C70" s="101" t="s">
        <v>108</v>
      </c>
      <c r="D70" s="102" t="s">
        <v>107</v>
      </c>
      <c r="E70" s="102" t="s">
        <v>106</v>
      </c>
      <c r="F70" s="103" t="s">
        <v>105</v>
      </c>
      <c r="G70" s="102" t="s">
        <v>96</v>
      </c>
      <c r="H70" s="104" t="s">
        <v>104</v>
      </c>
    </row>
    <row r="71" spans="2:8" ht="20" customHeight="1" thickBot="1" x14ac:dyDescent="0.4">
      <c r="C71" s="28"/>
      <c r="D71" s="39">
        <v>0</v>
      </c>
      <c r="E71" s="39">
        <v>50</v>
      </c>
      <c r="F71" s="39">
        <v>50</v>
      </c>
      <c r="G71" s="39">
        <v>0</v>
      </c>
      <c r="H71" s="38">
        <v>50</v>
      </c>
    </row>
    <row r="72" spans="2:8" ht="12.5" customHeight="1" x14ac:dyDescent="0.35"/>
    <row r="73" spans="2:8" ht="12.5" customHeight="1" x14ac:dyDescent="0.35"/>
  </sheetData>
  <mergeCells count="34">
    <mergeCell ref="C68:E68"/>
    <mergeCell ref="F68:H68"/>
    <mergeCell ref="D58:H58"/>
    <mergeCell ref="D59:H59"/>
    <mergeCell ref="C60:E60"/>
    <mergeCell ref="F60:H60"/>
    <mergeCell ref="D65:H65"/>
    <mergeCell ref="D67:H67"/>
    <mergeCell ref="D41:H41"/>
    <mergeCell ref="D42:H42"/>
    <mergeCell ref="D43:H43"/>
    <mergeCell ref="D66:H66"/>
    <mergeCell ref="D49:H49"/>
    <mergeCell ref="D50:H50"/>
    <mergeCell ref="D51:H51"/>
    <mergeCell ref="C52:E52"/>
    <mergeCell ref="F52:H52"/>
    <mergeCell ref="D57:H57"/>
    <mergeCell ref="C44:E44"/>
    <mergeCell ref="F44:H44"/>
    <mergeCell ref="D31:H31"/>
    <mergeCell ref="D32:H32"/>
    <mergeCell ref="C39:H39"/>
    <mergeCell ref="D17:H17"/>
    <mergeCell ref="D2:E2"/>
    <mergeCell ref="D3:E3"/>
    <mergeCell ref="D6:H6"/>
    <mergeCell ref="C14:H14"/>
    <mergeCell ref="D16:H16"/>
    <mergeCell ref="D18:H18"/>
    <mergeCell ref="D23:H23"/>
    <mergeCell ref="D24:H24"/>
    <mergeCell ref="D25:H25"/>
    <mergeCell ref="D30:H30"/>
  </mergeCells>
  <printOptions horizontalCentered="1"/>
  <pageMargins left="0.7" right="0.7" top="0.75" bottom="0.75" header="0.3" footer="0.3"/>
  <pageSetup paperSize="9"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8A03D-059B-4EE2-AA4F-EEA0E6E45BE5}">
  <sheetPr codeName="Sheet49">
    <pageSetUpPr fitToPage="1"/>
  </sheetPr>
  <dimension ref="B2:H27"/>
  <sheetViews>
    <sheetView showGridLines="0" showRowColHeaders="0" topLeftCell="B1" zoomScale="80" zoomScaleNormal="80" workbookViewId="0">
      <pane ySplit="5" topLeftCell="A6" activePane="bottomLeft" state="frozen"/>
      <selection activeCell="D9" sqref="D9:F9"/>
      <selection pane="bottomLeft" activeCell="C2" sqref="C2:H28"/>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59" t="s">
        <v>706</v>
      </c>
      <c r="E4" s="59"/>
      <c r="F4" s="58"/>
    </row>
    <row r="5" spans="3:8" ht="12.5" customHeight="1" x14ac:dyDescent="0.35"/>
    <row r="6" spans="3:8" ht="144.75" customHeight="1" x14ac:dyDescent="0.35">
      <c r="C6" s="57" t="s">
        <v>167</v>
      </c>
      <c r="D6" s="155" t="s">
        <v>705</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150244.1</v>
      </c>
      <c r="E9" s="10">
        <v>-150244.1</v>
      </c>
      <c r="F9" s="50">
        <v>0</v>
      </c>
      <c r="H9" s="49">
        <v>0</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44</v>
      </c>
      <c r="E17" s="140"/>
      <c r="F17" s="140"/>
      <c r="G17" s="140"/>
      <c r="H17" s="141"/>
    </row>
    <row r="18" spans="2:8" ht="60" customHeight="1" thickBot="1" x14ac:dyDescent="0.4">
      <c r="C18" s="36" t="s">
        <v>110</v>
      </c>
      <c r="D18" s="139" t="s">
        <v>704</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0</v>
      </c>
      <c r="D21" s="27"/>
      <c r="E21" s="27">
        <v>150244.1</v>
      </c>
      <c r="F21" s="27">
        <v>150244.1</v>
      </c>
      <c r="G21" s="27">
        <v>-150244.1</v>
      </c>
      <c r="H21" s="26">
        <v>0</v>
      </c>
    </row>
    <row r="22" spans="2:8" ht="12.5" customHeight="1" x14ac:dyDescent="0.35"/>
    <row r="23" spans="2:8" ht="12.5" customHeight="1" x14ac:dyDescent="0.35"/>
    <row r="24" spans="2:8" ht="18" customHeight="1" x14ac:dyDescent="0.4">
      <c r="C24" s="153" t="s">
        <v>433</v>
      </c>
      <c r="D24" s="153"/>
      <c r="E24" s="153"/>
      <c r="F24" s="153"/>
      <c r="G24" s="153"/>
      <c r="H24" s="153"/>
    </row>
    <row r="25" spans="2:8" ht="18.75" customHeight="1" x14ac:dyDescent="0.35"/>
    <row r="26" spans="2:8" ht="12.5" customHeight="1" x14ac:dyDescent="0.35"/>
    <row r="27" spans="2:8" ht="12.5" customHeight="1" x14ac:dyDescent="0.35"/>
  </sheetData>
  <mergeCells count="8">
    <mergeCell ref="D18:H18"/>
    <mergeCell ref="C24:H24"/>
    <mergeCell ref="D2:E2"/>
    <mergeCell ref="D3:E3"/>
    <mergeCell ref="D6:H6"/>
    <mergeCell ref="C14:H14"/>
    <mergeCell ref="D16:H16"/>
    <mergeCell ref="D17:H17"/>
  </mergeCells>
  <printOptions horizontalCentered="1"/>
  <pageMargins left="0.7" right="0.7" top="0.75" bottom="0.75" header="0.3" footer="0.3"/>
  <pageSetup paperSize="9" fitToHeight="0"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A3191-685F-480A-BD20-04613CCA27CD}">
  <sheetPr codeName="Sheet50">
    <pageSetUpPr fitToPage="1"/>
  </sheetPr>
  <dimension ref="B2:H59"/>
  <sheetViews>
    <sheetView showGridLines="0" showRowColHeaders="0" zoomScale="80" zoomScaleNormal="80" workbookViewId="0">
      <pane ySplit="5" topLeftCell="A25" activePane="bottomLeft" state="frozen"/>
      <selection activeCell="D9" sqref="D9:F9"/>
      <selection pane="bottomLeft" activeCell="K39" sqref="K39"/>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86" t="s">
        <v>714</v>
      </c>
      <c r="E4" s="86"/>
      <c r="F4" s="58"/>
    </row>
    <row r="5" spans="3:8" ht="12.5" customHeight="1" x14ac:dyDescent="0.35"/>
    <row r="6" spans="3:8" ht="144.75" customHeight="1" x14ac:dyDescent="0.35">
      <c r="C6" s="57" t="s">
        <v>167</v>
      </c>
      <c r="D6" s="155" t="s">
        <v>713</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6136.5999999999995</v>
      </c>
      <c r="E9" s="10">
        <v>-6048.1</v>
      </c>
      <c r="F9" s="50">
        <v>88.499999999999091</v>
      </c>
      <c r="H9" s="49">
        <v>69.62</v>
      </c>
    </row>
    <row r="10" spans="3:8" ht="7.5" customHeight="1" x14ac:dyDescent="0.35">
      <c r="C10" s="48"/>
      <c r="F10" s="47"/>
      <c r="H10" s="46"/>
    </row>
    <row r="11" spans="3:8" ht="12.75" customHeight="1" thickBot="1" x14ac:dyDescent="0.4">
      <c r="C11" s="45" t="s">
        <v>163</v>
      </c>
      <c r="D11" s="44"/>
      <c r="E11" s="42"/>
      <c r="F11" s="43">
        <v>-17</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712</v>
      </c>
      <c r="E17" s="140"/>
      <c r="F17" s="140"/>
      <c r="G17" s="140"/>
      <c r="H17" s="141"/>
    </row>
    <row r="18" spans="2:8" ht="78.25" customHeight="1" thickBot="1" x14ac:dyDescent="0.4">
      <c r="C18" s="36" t="s">
        <v>110</v>
      </c>
      <c r="D18" s="139" t="s">
        <v>711</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20.23</v>
      </c>
      <c r="D21" s="27">
        <v>561.9</v>
      </c>
      <c r="E21" s="27">
        <v>1959.3</v>
      </c>
      <c r="F21" s="27">
        <v>2521.1999999999998</v>
      </c>
      <c r="G21" s="27">
        <v>-2531.1999999999998</v>
      </c>
      <c r="H21" s="26">
        <v>-10</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43</v>
      </c>
      <c r="E24" s="140"/>
      <c r="F24" s="140"/>
      <c r="G24" s="140"/>
      <c r="H24" s="141"/>
    </row>
    <row r="25" spans="2:8" ht="169.25" customHeight="1" thickBot="1" x14ac:dyDescent="0.4">
      <c r="C25" s="36" t="s">
        <v>110</v>
      </c>
      <c r="D25" s="139" t="s">
        <v>710</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49.39</v>
      </c>
      <c r="D28" s="27">
        <v>2725.2</v>
      </c>
      <c r="E28" s="27">
        <v>890.2</v>
      </c>
      <c r="F28" s="27">
        <v>3615.3999999999996</v>
      </c>
      <c r="G28" s="27">
        <v>-3516.9</v>
      </c>
      <c r="H28" s="26">
        <v>98.499999999999545</v>
      </c>
    </row>
    <row r="29" spans="2:8" ht="12.5" customHeight="1" x14ac:dyDescent="0.35"/>
    <row r="30" spans="2:8" ht="12.5" customHeight="1" x14ac:dyDescent="0.35"/>
    <row r="31" spans="2:8" ht="8.25" customHeight="1" x14ac:dyDescent="0.35"/>
    <row r="32" spans="2:8" ht="18" customHeight="1" x14ac:dyDescent="0.4">
      <c r="C32" s="153" t="s">
        <v>148</v>
      </c>
      <c r="D32" s="153"/>
      <c r="E32" s="153"/>
      <c r="F32" s="153"/>
      <c r="G32" s="153"/>
      <c r="H32" s="153"/>
    </row>
    <row r="33" spans="2:8" ht="18.75" customHeight="1" thickBot="1" x14ac:dyDescent="0.4"/>
    <row r="34" spans="2:8" ht="20" customHeight="1" thickBot="1" x14ac:dyDescent="0.4">
      <c r="C34" s="99" t="s">
        <v>113</v>
      </c>
      <c r="D34" s="142" t="s">
        <v>147</v>
      </c>
      <c r="E34" s="143"/>
      <c r="F34" s="144"/>
      <c r="G34" s="144"/>
      <c r="H34" s="145"/>
    </row>
    <row r="35" spans="2:8" ht="20" customHeight="1" thickBot="1" x14ac:dyDescent="0.4">
      <c r="C35" s="100" t="s">
        <v>111</v>
      </c>
      <c r="D35" s="139" t="s">
        <v>139</v>
      </c>
      <c r="E35" s="140"/>
      <c r="F35" s="140"/>
      <c r="G35" s="140"/>
      <c r="H35" s="141"/>
    </row>
    <row r="36" spans="2:8" ht="20" customHeight="1" thickBot="1" x14ac:dyDescent="0.4">
      <c r="C36" s="100" t="s">
        <v>110</v>
      </c>
      <c r="D36" s="139" t="s">
        <v>709</v>
      </c>
      <c r="E36" s="140"/>
      <c r="F36" s="140"/>
      <c r="G36" s="140"/>
      <c r="H36" s="141"/>
    </row>
    <row r="37" spans="2:8" ht="12.5" customHeight="1" x14ac:dyDescent="0.35">
      <c r="C37" s="146"/>
      <c r="D37" s="147"/>
      <c r="E37" s="147"/>
      <c r="F37" s="148"/>
      <c r="G37" s="148"/>
      <c r="H37" s="149"/>
    </row>
    <row r="38" spans="2:8" ht="5.25" customHeight="1" x14ac:dyDescent="0.35">
      <c r="C38" s="35"/>
      <c r="H38" s="34"/>
    </row>
    <row r="39" spans="2:8" ht="25.4" customHeight="1" thickBot="1" x14ac:dyDescent="0.4">
      <c r="B39" s="33"/>
      <c r="C39" s="101" t="s">
        <v>108</v>
      </c>
      <c r="D39" s="102" t="s">
        <v>107</v>
      </c>
      <c r="E39" s="102" t="s">
        <v>106</v>
      </c>
      <c r="F39" s="103" t="s">
        <v>105</v>
      </c>
      <c r="G39" s="102" t="s">
        <v>96</v>
      </c>
      <c r="H39" s="104" t="s">
        <v>104</v>
      </c>
    </row>
    <row r="40" spans="2:8" ht="20" customHeight="1" thickBot="1" x14ac:dyDescent="0.4">
      <c r="C40" s="28">
        <v>0</v>
      </c>
      <c r="D40" s="39">
        <v>0</v>
      </c>
      <c r="E40" s="39">
        <v>10</v>
      </c>
      <c r="F40" s="39">
        <v>10</v>
      </c>
      <c r="G40" s="39">
        <v>0</v>
      </c>
      <c r="H40" s="38">
        <v>10</v>
      </c>
    </row>
    <row r="41" spans="2:8" ht="13" customHeight="1" thickBot="1" x14ac:dyDescent="0.4"/>
    <row r="42" spans="2:8" ht="20" customHeight="1" thickBot="1" x14ac:dyDescent="0.4">
      <c r="C42" s="99" t="s">
        <v>113</v>
      </c>
      <c r="D42" s="142" t="s">
        <v>146</v>
      </c>
      <c r="E42" s="143"/>
      <c r="F42" s="144"/>
      <c r="G42" s="144"/>
      <c r="H42" s="145"/>
    </row>
    <row r="43" spans="2:8" ht="20" customHeight="1" thickBot="1" x14ac:dyDescent="0.4">
      <c r="C43" s="100" t="s">
        <v>111</v>
      </c>
      <c r="D43" s="139" t="s">
        <v>139</v>
      </c>
      <c r="E43" s="140"/>
      <c r="F43" s="140"/>
      <c r="G43" s="140"/>
      <c r="H43" s="141"/>
    </row>
    <row r="44" spans="2:8" ht="20" customHeight="1" thickBot="1" x14ac:dyDescent="0.4">
      <c r="C44" s="100" t="s">
        <v>110</v>
      </c>
      <c r="D44" s="139" t="s">
        <v>203</v>
      </c>
      <c r="E44" s="140"/>
      <c r="F44" s="140"/>
      <c r="G44" s="140"/>
      <c r="H44" s="141"/>
    </row>
    <row r="45" spans="2:8" ht="12.5" customHeight="1" x14ac:dyDescent="0.35">
      <c r="C45" s="146"/>
      <c r="D45" s="147"/>
      <c r="E45" s="147"/>
      <c r="F45" s="148"/>
      <c r="G45" s="148"/>
      <c r="H45" s="149"/>
    </row>
    <row r="46" spans="2:8" ht="5.25" customHeight="1" x14ac:dyDescent="0.35">
      <c r="C46" s="35"/>
      <c r="H46" s="34"/>
    </row>
    <row r="47" spans="2:8" ht="25.4" customHeight="1" x14ac:dyDescent="0.35">
      <c r="B47" s="33"/>
      <c r="C47" s="101" t="s">
        <v>108</v>
      </c>
      <c r="D47" s="102" t="s">
        <v>107</v>
      </c>
      <c r="E47" s="102" t="s">
        <v>106</v>
      </c>
      <c r="F47" s="103" t="s">
        <v>105</v>
      </c>
      <c r="G47" s="102" t="s">
        <v>96</v>
      </c>
      <c r="H47" s="104" t="s">
        <v>104</v>
      </c>
    </row>
    <row r="48" spans="2:8" ht="20" customHeight="1" thickBot="1" x14ac:dyDescent="0.4">
      <c r="C48" s="40"/>
      <c r="D48" s="39">
        <v>7</v>
      </c>
      <c r="E48" s="39">
        <v>0</v>
      </c>
      <c r="F48" s="39">
        <v>7</v>
      </c>
      <c r="G48" s="39">
        <v>0</v>
      </c>
      <c r="H48" s="38">
        <v>7</v>
      </c>
    </row>
    <row r="49" spans="2:8" ht="13" customHeight="1" thickBot="1" x14ac:dyDescent="0.4"/>
    <row r="50" spans="2:8" ht="18.5" customHeight="1" thickBot="1" x14ac:dyDescent="0.45">
      <c r="C50" s="150" t="s">
        <v>134</v>
      </c>
      <c r="D50" s="151"/>
      <c r="E50" s="151"/>
      <c r="F50" s="151"/>
      <c r="G50" s="151"/>
      <c r="H50" s="152"/>
    </row>
    <row r="51" spans="2:8" ht="19.5" customHeight="1" thickBot="1" x14ac:dyDescent="0.4"/>
    <row r="52" spans="2:8" ht="20" customHeight="1" thickBot="1" x14ac:dyDescent="0.4">
      <c r="C52" s="106" t="s">
        <v>113</v>
      </c>
      <c r="D52" s="142" t="s">
        <v>133</v>
      </c>
      <c r="E52" s="143"/>
      <c r="F52" s="144"/>
      <c r="G52" s="144"/>
      <c r="H52" s="145"/>
    </row>
    <row r="53" spans="2:8" ht="20" customHeight="1" thickBot="1" x14ac:dyDescent="0.4">
      <c r="C53" s="107" t="s">
        <v>111</v>
      </c>
      <c r="D53" s="139" t="s">
        <v>708</v>
      </c>
      <c r="E53" s="140"/>
      <c r="F53" s="140"/>
      <c r="G53" s="140"/>
      <c r="H53" s="141"/>
    </row>
    <row r="54" spans="2:8" ht="20" customHeight="1" thickBot="1" x14ac:dyDescent="0.4">
      <c r="C54" s="107" t="s">
        <v>110</v>
      </c>
      <c r="D54" s="139" t="s">
        <v>707</v>
      </c>
      <c r="E54" s="140"/>
      <c r="F54" s="140"/>
      <c r="G54" s="140"/>
      <c r="H54" s="141"/>
    </row>
    <row r="55" spans="2:8" ht="5.25" customHeight="1" x14ac:dyDescent="0.35">
      <c r="C55" s="35"/>
      <c r="H55" s="34"/>
    </row>
    <row r="56" spans="2:8" ht="25.4" customHeight="1" thickBot="1" x14ac:dyDescent="0.4">
      <c r="B56" s="33"/>
      <c r="C56" s="108" t="s">
        <v>108</v>
      </c>
      <c r="D56" s="109" t="s">
        <v>107</v>
      </c>
      <c r="E56" s="109" t="s">
        <v>106</v>
      </c>
      <c r="F56" s="110" t="s">
        <v>105</v>
      </c>
      <c r="G56" s="109" t="s">
        <v>96</v>
      </c>
      <c r="H56" s="111" t="s">
        <v>104</v>
      </c>
    </row>
    <row r="57" spans="2:8" ht="20" customHeight="1" thickBot="1" x14ac:dyDescent="0.4">
      <c r="C57" s="28">
        <v>0</v>
      </c>
      <c r="D57" s="27">
        <v>-7</v>
      </c>
      <c r="E57" s="27">
        <v>-10</v>
      </c>
      <c r="F57" s="27">
        <v>-17</v>
      </c>
      <c r="G57" s="27">
        <v>0</v>
      </c>
      <c r="H57" s="26">
        <v>-17</v>
      </c>
    </row>
    <row r="58" spans="2:8" ht="12.5" customHeight="1" x14ac:dyDescent="0.35"/>
    <row r="59" spans="2:8" ht="12.5" customHeight="1" x14ac:dyDescent="0.35"/>
  </sheetData>
  <mergeCells count="25">
    <mergeCell ref="D42:H42"/>
    <mergeCell ref="D54:H54"/>
    <mergeCell ref="D43:H43"/>
    <mergeCell ref="D44:H44"/>
    <mergeCell ref="C45:E45"/>
    <mergeCell ref="F45:H45"/>
    <mergeCell ref="C50:H50"/>
    <mergeCell ref="D52:H52"/>
    <mergeCell ref="D53:H53"/>
    <mergeCell ref="D34:H34"/>
    <mergeCell ref="D35:H35"/>
    <mergeCell ref="D36:H36"/>
    <mergeCell ref="C37:E37"/>
    <mergeCell ref="D17:H17"/>
    <mergeCell ref="D18:H18"/>
    <mergeCell ref="D23:H23"/>
    <mergeCell ref="D24:H24"/>
    <mergeCell ref="D25:H25"/>
    <mergeCell ref="C32:H32"/>
    <mergeCell ref="F37:H3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DD0B1-26A4-4BA7-BAC6-0742FF7F0EE9}">
  <sheetPr codeName="Sheet51">
    <pageSetUpPr fitToPage="1"/>
  </sheetPr>
  <dimension ref="B2:H51"/>
  <sheetViews>
    <sheetView showGridLines="0" showRowColHeaders="0" zoomScale="80" zoomScaleNormal="80" workbookViewId="0">
      <pane ySplit="5" topLeftCell="A21" activePane="bottomLeft" state="frozen"/>
      <selection activeCell="D9" sqref="D9:F9"/>
      <selection pane="bottomLeft" activeCell="L33" sqref="L33"/>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511</v>
      </c>
      <c r="E2" s="154"/>
      <c r="F2" s="58"/>
    </row>
    <row r="3" spans="3:8" ht="4.5" customHeight="1" x14ac:dyDescent="0.35">
      <c r="C3" s="62"/>
      <c r="D3" s="154"/>
      <c r="E3" s="154"/>
      <c r="F3" s="61"/>
    </row>
    <row r="4" spans="3:8" ht="13" customHeight="1" x14ac:dyDescent="0.35">
      <c r="C4" s="60" t="s">
        <v>169</v>
      </c>
      <c r="D4" s="86" t="s">
        <v>719</v>
      </c>
      <c r="E4" s="86"/>
      <c r="F4" s="58"/>
    </row>
    <row r="5" spans="3:8" ht="12.5" customHeight="1" x14ac:dyDescent="0.35"/>
    <row r="6" spans="3:8" ht="144.75" customHeight="1" x14ac:dyDescent="0.35">
      <c r="C6" s="57" t="s">
        <v>167</v>
      </c>
      <c r="D6" s="155" t="s">
        <v>718</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22861</v>
      </c>
      <c r="E9" s="10">
        <v>-21941.9</v>
      </c>
      <c r="F9" s="50">
        <v>919</v>
      </c>
      <c r="H9" s="49">
        <v>126.25</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42</v>
      </c>
      <c r="E17" s="140"/>
      <c r="F17" s="140"/>
      <c r="G17" s="140"/>
      <c r="H17" s="141"/>
    </row>
    <row r="18" spans="2:8" ht="100" customHeight="1" thickBot="1" x14ac:dyDescent="0.4">
      <c r="C18" s="36" t="s">
        <v>110</v>
      </c>
      <c r="D18" s="139" t="s">
        <v>717</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126.25</v>
      </c>
      <c r="D21" s="27">
        <v>7231.9</v>
      </c>
      <c r="E21" s="27">
        <v>15728.6</v>
      </c>
      <c r="F21" s="27">
        <v>22960.5</v>
      </c>
      <c r="G21" s="27">
        <v>-21941.9</v>
      </c>
      <c r="H21" s="26">
        <v>1018.5999999999985</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136</v>
      </c>
      <c r="E28" s="140"/>
      <c r="F28" s="140"/>
      <c r="G28" s="140"/>
      <c r="H28" s="141"/>
    </row>
    <row r="29" spans="2:8" ht="20" customHeight="1" thickBot="1" x14ac:dyDescent="0.4">
      <c r="C29" s="100" t="s">
        <v>110</v>
      </c>
      <c r="D29" s="139" t="s">
        <v>716</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2:8" ht="20" customHeight="1" thickBot="1" x14ac:dyDescent="0.4">
      <c r="C33" s="28">
        <v>0</v>
      </c>
      <c r="D33" s="39">
        <v>170</v>
      </c>
      <c r="E33" s="39">
        <v>0</v>
      </c>
      <c r="F33" s="39">
        <v>170</v>
      </c>
      <c r="G33" s="39">
        <v>0</v>
      </c>
      <c r="H33" s="38">
        <v>170</v>
      </c>
    </row>
    <row r="34" spans="2:8" ht="13" customHeight="1" thickBot="1" x14ac:dyDescent="0.4"/>
    <row r="35" spans="2:8" ht="20" customHeight="1" thickBot="1" x14ac:dyDescent="0.4">
      <c r="C35" s="99" t="s">
        <v>113</v>
      </c>
      <c r="D35" s="142" t="s">
        <v>146</v>
      </c>
      <c r="E35" s="143"/>
      <c r="F35" s="144"/>
      <c r="G35" s="144"/>
      <c r="H35" s="145"/>
    </row>
    <row r="36" spans="2:8" ht="20" customHeight="1" thickBot="1" x14ac:dyDescent="0.4">
      <c r="C36" s="100" t="s">
        <v>111</v>
      </c>
      <c r="D36" s="139" t="s">
        <v>136</v>
      </c>
      <c r="E36" s="140"/>
      <c r="F36" s="140"/>
      <c r="G36" s="140"/>
      <c r="H36" s="141"/>
    </row>
    <row r="37" spans="2:8" ht="20" customHeight="1" thickBot="1" x14ac:dyDescent="0.4">
      <c r="C37" s="100" t="s">
        <v>110</v>
      </c>
      <c r="D37" s="139" t="s">
        <v>715</v>
      </c>
      <c r="E37" s="140"/>
      <c r="F37" s="140"/>
      <c r="G37" s="140"/>
      <c r="H37" s="141"/>
    </row>
    <row r="38" spans="2:8" ht="12.5" customHeight="1" x14ac:dyDescent="0.35">
      <c r="C38" s="146"/>
      <c r="D38" s="147"/>
      <c r="E38" s="147"/>
      <c r="F38" s="148"/>
      <c r="G38" s="148"/>
      <c r="H38" s="149"/>
    </row>
    <row r="39" spans="2:8" ht="5.25" customHeight="1" x14ac:dyDescent="0.35">
      <c r="C39" s="35"/>
      <c r="H39" s="34"/>
    </row>
    <row r="40" spans="2:8" ht="25.4" customHeight="1" x14ac:dyDescent="0.35">
      <c r="B40" s="33"/>
      <c r="C40" s="101" t="s">
        <v>108</v>
      </c>
      <c r="D40" s="102" t="s">
        <v>107</v>
      </c>
      <c r="E40" s="102" t="s">
        <v>106</v>
      </c>
      <c r="F40" s="103" t="s">
        <v>105</v>
      </c>
      <c r="G40" s="102" t="s">
        <v>96</v>
      </c>
      <c r="H40" s="104" t="s">
        <v>104</v>
      </c>
    </row>
    <row r="41" spans="2:8" ht="20" customHeight="1" thickBot="1" x14ac:dyDescent="0.4">
      <c r="C41" s="40"/>
      <c r="D41" s="39">
        <v>200</v>
      </c>
      <c r="E41" s="39">
        <v>0</v>
      </c>
      <c r="F41" s="39">
        <v>200</v>
      </c>
      <c r="G41" s="39">
        <v>0</v>
      </c>
      <c r="H41" s="38">
        <v>200</v>
      </c>
    </row>
    <row r="42" spans="2:8" ht="13" customHeight="1" thickBot="1" x14ac:dyDescent="0.4"/>
    <row r="43" spans="2:8" ht="20" customHeight="1" thickBot="1" x14ac:dyDescent="0.4">
      <c r="C43" s="99" t="s">
        <v>113</v>
      </c>
      <c r="D43" s="142" t="s">
        <v>142</v>
      </c>
      <c r="E43" s="143"/>
      <c r="F43" s="144"/>
      <c r="G43" s="144"/>
      <c r="H43" s="145"/>
    </row>
    <row r="44" spans="2:8" ht="20" customHeight="1" thickBot="1" x14ac:dyDescent="0.4">
      <c r="C44" s="100" t="s">
        <v>111</v>
      </c>
      <c r="D44" s="139" t="s">
        <v>139</v>
      </c>
      <c r="E44" s="140"/>
      <c r="F44" s="140"/>
      <c r="G44" s="140"/>
      <c r="H44" s="141"/>
    </row>
    <row r="45" spans="2:8" ht="20" customHeight="1" thickBot="1" x14ac:dyDescent="0.4">
      <c r="C45" s="100" t="s">
        <v>110</v>
      </c>
      <c r="D45" s="139" t="s">
        <v>203</v>
      </c>
      <c r="E45" s="140"/>
      <c r="F45" s="140"/>
      <c r="G45" s="140"/>
      <c r="H45" s="141"/>
    </row>
    <row r="46" spans="2:8" ht="12.5" customHeight="1" x14ac:dyDescent="0.35">
      <c r="C46" s="146"/>
      <c r="D46" s="147"/>
      <c r="E46" s="147"/>
      <c r="F46" s="148"/>
      <c r="G46" s="148"/>
      <c r="H46" s="149"/>
    </row>
    <row r="47" spans="2:8" ht="5.25" customHeight="1" x14ac:dyDescent="0.35">
      <c r="C47" s="35"/>
      <c r="H47" s="34"/>
    </row>
    <row r="48" spans="2:8" ht="25.4" customHeight="1" thickBot="1" x14ac:dyDescent="0.4">
      <c r="B48" s="33"/>
      <c r="C48" s="101" t="s">
        <v>108</v>
      </c>
      <c r="D48" s="102" t="s">
        <v>107</v>
      </c>
      <c r="E48" s="102" t="s">
        <v>106</v>
      </c>
      <c r="F48" s="103" t="s">
        <v>105</v>
      </c>
      <c r="G48" s="102" t="s">
        <v>96</v>
      </c>
      <c r="H48" s="104" t="s">
        <v>104</v>
      </c>
    </row>
    <row r="49" spans="3:8" ht="20" customHeight="1" thickBot="1" x14ac:dyDescent="0.4">
      <c r="C49" s="28"/>
      <c r="D49" s="39">
        <v>19</v>
      </c>
      <c r="E49" s="39">
        <v>0</v>
      </c>
      <c r="F49" s="39">
        <v>19</v>
      </c>
      <c r="G49" s="39">
        <v>0</v>
      </c>
      <c r="H49" s="38">
        <v>19</v>
      </c>
    </row>
    <row r="50" spans="3:8" ht="12.5" customHeight="1" x14ac:dyDescent="0.35"/>
    <row r="51" spans="3:8" ht="12.5" customHeight="1" x14ac:dyDescent="0.35"/>
  </sheetData>
  <mergeCells count="23">
    <mergeCell ref="D45:H45"/>
    <mergeCell ref="C46:E46"/>
    <mergeCell ref="F38:H38"/>
    <mergeCell ref="D43:H43"/>
    <mergeCell ref="C30:E30"/>
    <mergeCell ref="F30:H30"/>
    <mergeCell ref="D44:H44"/>
    <mergeCell ref="F46:H46"/>
    <mergeCell ref="D37:H37"/>
    <mergeCell ref="C38:E38"/>
    <mergeCell ref="D17:H17"/>
    <mergeCell ref="D18:H18"/>
    <mergeCell ref="C25:H25"/>
    <mergeCell ref="D2:E2"/>
    <mergeCell ref="D3:E3"/>
    <mergeCell ref="D6:H6"/>
    <mergeCell ref="C14:H14"/>
    <mergeCell ref="D16:H16"/>
    <mergeCell ref="D27:H27"/>
    <mergeCell ref="D28:H28"/>
    <mergeCell ref="D29:H29"/>
    <mergeCell ref="D35:H35"/>
    <mergeCell ref="D36:H36"/>
  </mergeCells>
  <printOptions horizontalCentered="1"/>
  <pageMargins left="0.7" right="0.7" top="0.75" bottom="0.75" header="0.3" footer="0.3"/>
  <pageSetup paperSize="9" fitToHeight="0"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E2FDA-5D80-447E-922E-69D37787E757}">
  <sheetPr codeName="Sheet52">
    <pageSetUpPr fitToPage="1"/>
  </sheetPr>
  <dimension ref="B2:H51"/>
  <sheetViews>
    <sheetView showGridLines="0" showRowColHeaders="0" topLeftCell="B1" zoomScale="80" zoomScaleNormal="80" workbookViewId="0">
      <pane ySplit="5" topLeftCell="A6" activePane="bottomLeft" state="frozen"/>
      <selection activeCell="D9" sqref="D9:F9"/>
      <selection pane="bottomLeft" activeCell="N35" sqref="N35"/>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746</v>
      </c>
      <c r="E2" s="154"/>
      <c r="F2" s="58"/>
    </row>
    <row r="3" spans="3:8" ht="4.5" customHeight="1" x14ac:dyDescent="0.35">
      <c r="C3" s="62"/>
      <c r="D3" s="154"/>
      <c r="E3" s="154"/>
      <c r="F3" s="61"/>
    </row>
    <row r="4" spans="3:8" ht="13" customHeight="1" x14ac:dyDescent="0.35">
      <c r="C4" s="60" t="s">
        <v>169</v>
      </c>
      <c r="D4" s="59" t="s">
        <v>774</v>
      </c>
      <c r="E4" s="59"/>
      <c r="F4" s="58"/>
    </row>
    <row r="5" spans="3:8" ht="12.5" customHeight="1" x14ac:dyDescent="0.35"/>
    <row r="6" spans="3:8" ht="144.75" customHeight="1" x14ac:dyDescent="0.35">
      <c r="C6" s="57" t="s">
        <v>167</v>
      </c>
      <c r="D6" s="155" t="s">
        <v>773</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1055.5459999999998</v>
      </c>
      <c r="E9" s="10">
        <v>-375</v>
      </c>
      <c r="F9" s="50">
        <v>680.54599999999982</v>
      </c>
      <c r="H9" s="49">
        <v>0.8</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772</v>
      </c>
      <c r="E17" s="140"/>
      <c r="F17" s="140"/>
      <c r="G17" s="140"/>
      <c r="H17" s="141"/>
    </row>
    <row r="18" spans="2:8" ht="40" customHeight="1" thickBot="1" x14ac:dyDescent="0.4">
      <c r="C18" s="36" t="s">
        <v>110</v>
      </c>
      <c r="D18" s="139" t="s">
        <v>771</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0</v>
      </c>
      <c r="D21" s="27">
        <v>423.5</v>
      </c>
      <c r="E21" s="27">
        <v>398.17500000000001</v>
      </c>
      <c r="F21" s="27">
        <v>821.67499999999995</v>
      </c>
      <c r="G21" s="27">
        <v>-336</v>
      </c>
      <c r="H21" s="26">
        <v>485.67499999999995</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770</v>
      </c>
      <c r="E24" s="140"/>
      <c r="F24" s="140"/>
      <c r="G24" s="140"/>
      <c r="H24" s="141"/>
    </row>
    <row r="25" spans="2:8" ht="20" customHeight="1" thickBot="1" x14ac:dyDescent="0.4">
      <c r="C25" s="36" t="s">
        <v>110</v>
      </c>
      <c r="D25" s="139" t="s">
        <v>769</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0.8</v>
      </c>
      <c r="D28" s="27">
        <v>53.045999999999999</v>
      </c>
      <c r="E28" s="27">
        <v>180.82499999999999</v>
      </c>
      <c r="F28" s="27">
        <v>233.87099999999998</v>
      </c>
      <c r="G28" s="27">
        <v>-39</v>
      </c>
      <c r="H28" s="26">
        <v>194.87099999999998</v>
      </c>
    </row>
    <row r="29" spans="2:8" ht="12.5" customHeight="1" x14ac:dyDescent="0.35"/>
    <row r="30" spans="2:8" ht="12.5" customHeight="1" x14ac:dyDescent="0.35"/>
    <row r="31" spans="2:8" ht="8.25" customHeight="1" x14ac:dyDescent="0.35"/>
    <row r="32" spans="2:8" ht="18" customHeight="1" x14ac:dyDescent="0.4">
      <c r="C32" s="153" t="s">
        <v>148</v>
      </c>
      <c r="D32" s="153"/>
      <c r="E32" s="153"/>
      <c r="F32" s="153"/>
      <c r="G32" s="153"/>
      <c r="H32" s="153"/>
    </row>
    <row r="33" spans="2:8" ht="18.75" customHeight="1" thickBot="1" x14ac:dyDescent="0.4"/>
    <row r="34" spans="2:8" ht="20" customHeight="1" thickBot="1" x14ac:dyDescent="0.4">
      <c r="C34" s="99" t="s">
        <v>113</v>
      </c>
      <c r="D34" s="142" t="s">
        <v>147</v>
      </c>
      <c r="E34" s="143"/>
      <c r="F34" s="144"/>
      <c r="G34" s="144"/>
      <c r="H34" s="145"/>
    </row>
    <row r="35" spans="2:8" ht="20" customHeight="1" thickBot="1" x14ac:dyDescent="0.4">
      <c r="C35" s="100" t="s">
        <v>111</v>
      </c>
      <c r="D35" s="139" t="s">
        <v>139</v>
      </c>
      <c r="E35" s="140"/>
      <c r="F35" s="140"/>
      <c r="G35" s="140"/>
      <c r="H35" s="141"/>
    </row>
    <row r="36" spans="2:8" ht="20" customHeight="1" thickBot="1" x14ac:dyDescent="0.4">
      <c r="C36" s="100" t="s">
        <v>110</v>
      </c>
      <c r="D36" s="139" t="s">
        <v>750</v>
      </c>
      <c r="E36" s="140"/>
      <c r="F36" s="140"/>
      <c r="G36" s="140"/>
      <c r="H36" s="141"/>
    </row>
    <row r="37" spans="2:8" ht="12.5" customHeight="1" x14ac:dyDescent="0.35">
      <c r="C37" s="146"/>
      <c r="D37" s="147"/>
      <c r="E37" s="147"/>
      <c r="F37" s="148"/>
      <c r="G37" s="148"/>
      <c r="H37" s="149"/>
    </row>
    <row r="38" spans="2:8" ht="5.25" customHeight="1" x14ac:dyDescent="0.35">
      <c r="C38" s="35"/>
      <c r="H38" s="34"/>
    </row>
    <row r="39" spans="2:8" ht="25.4" customHeight="1" thickBot="1" x14ac:dyDescent="0.4">
      <c r="B39" s="33"/>
      <c r="C39" s="101" t="s">
        <v>108</v>
      </c>
      <c r="D39" s="102" t="s">
        <v>107</v>
      </c>
      <c r="E39" s="102" t="s">
        <v>106</v>
      </c>
      <c r="F39" s="103" t="s">
        <v>105</v>
      </c>
      <c r="G39" s="102" t="s">
        <v>96</v>
      </c>
      <c r="H39" s="104" t="s">
        <v>104</v>
      </c>
    </row>
    <row r="40" spans="2:8" ht="20" customHeight="1" thickBot="1" x14ac:dyDescent="0.4">
      <c r="C40" s="28">
        <v>0</v>
      </c>
      <c r="D40" s="39">
        <v>2</v>
      </c>
      <c r="E40" s="39">
        <v>0</v>
      </c>
      <c r="F40" s="39">
        <v>2</v>
      </c>
      <c r="G40" s="39">
        <v>0</v>
      </c>
      <c r="H40" s="38">
        <v>2</v>
      </c>
    </row>
    <row r="41" spans="2:8" ht="13" customHeight="1" thickBot="1" x14ac:dyDescent="0.4"/>
    <row r="42" spans="2:8" ht="20" customHeight="1" thickBot="1" x14ac:dyDescent="0.4">
      <c r="C42" s="99" t="s">
        <v>113</v>
      </c>
      <c r="D42" s="142" t="s">
        <v>146</v>
      </c>
      <c r="E42" s="143"/>
      <c r="F42" s="144"/>
      <c r="G42" s="144"/>
      <c r="H42" s="145"/>
    </row>
    <row r="43" spans="2:8" ht="20" customHeight="1" thickBot="1" x14ac:dyDescent="0.4">
      <c r="C43" s="100" t="s">
        <v>111</v>
      </c>
      <c r="D43" s="139" t="s">
        <v>139</v>
      </c>
      <c r="E43" s="140"/>
      <c r="F43" s="140"/>
      <c r="G43" s="140"/>
      <c r="H43" s="141"/>
    </row>
    <row r="44" spans="2:8" ht="20" customHeight="1" thickBot="1" x14ac:dyDescent="0.4">
      <c r="C44" s="100" t="s">
        <v>110</v>
      </c>
      <c r="D44" s="139" t="s">
        <v>734</v>
      </c>
      <c r="E44" s="140"/>
      <c r="F44" s="140"/>
      <c r="G44" s="140"/>
      <c r="H44" s="141"/>
    </row>
    <row r="45" spans="2:8" ht="12.5" customHeight="1" x14ac:dyDescent="0.35">
      <c r="C45" s="146"/>
      <c r="D45" s="147"/>
      <c r="E45" s="147"/>
      <c r="F45" s="148"/>
      <c r="G45" s="148"/>
      <c r="H45" s="149"/>
    </row>
    <row r="46" spans="2:8" ht="5.25" customHeight="1" x14ac:dyDescent="0.35">
      <c r="C46" s="35"/>
      <c r="H46" s="34"/>
    </row>
    <row r="47" spans="2:8" ht="25.4" customHeight="1" x14ac:dyDescent="0.35">
      <c r="B47" s="33"/>
      <c r="C47" s="101" t="s">
        <v>108</v>
      </c>
      <c r="D47" s="102" t="s">
        <v>107</v>
      </c>
      <c r="E47" s="102" t="s">
        <v>106</v>
      </c>
      <c r="F47" s="103" t="s">
        <v>105</v>
      </c>
      <c r="G47" s="102" t="s">
        <v>96</v>
      </c>
      <c r="H47" s="104" t="s">
        <v>104</v>
      </c>
    </row>
    <row r="48" spans="2:8" ht="20" customHeight="1" thickBot="1" x14ac:dyDescent="0.4">
      <c r="C48" s="40"/>
      <c r="D48" s="39">
        <v>1</v>
      </c>
      <c r="E48" s="39">
        <v>0</v>
      </c>
      <c r="F48" s="39">
        <v>1</v>
      </c>
      <c r="G48" s="39">
        <v>0</v>
      </c>
      <c r="H48" s="38">
        <v>1</v>
      </c>
    </row>
    <row r="49" ht="12.5" customHeight="1" x14ac:dyDescent="0.35"/>
    <row r="50" ht="12.5" customHeight="1" x14ac:dyDescent="0.35"/>
    <row r="51" ht="12.5" customHeight="1" x14ac:dyDescent="0.35"/>
  </sheetData>
  <mergeCells count="21">
    <mergeCell ref="D42:H42"/>
    <mergeCell ref="D44:H44"/>
    <mergeCell ref="C45:E45"/>
    <mergeCell ref="F45:H45"/>
    <mergeCell ref="D43:H43"/>
    <mergeCell ref="D34:H34"/>
    <mergeCell ref="D35:H35"/>
    <mergeCell ref="D36:H36"/>
    <mergeCell ref="C37:E37"/>
    <mergeCell ref="D17:H17"/>
    <mergeCell ref="D18:H18"/>
    <mergeCell ref="D23:H23"/>
    <mergeCell ref="D24:H24"/>
    <mergeCell ref="D25:H25"/>
    <mergeCell ref="C32:H32"/>
    <mergeCell ref="F37:H3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39CD6-4476-47C2-9401-231E8338E46A}">
  <sheetPr codeName="Sheet53">
    <pageSetUpPr fitToPage="1"/>
  </sheetPr>
  <dimension ref="B2:H124"/>
  <sheetViews>
    <sheetView showGridLines="0" showRowColHeaders="0" topLeftCell="B1" zoomScale="80" zoomScaleNormal="80" workbookViewId="0">
      <pane ySplit="5" topLeftCell="A6" activePane="bottomLeft" state="frozen"/>
      <selection activeCell="D9" sqref="D9:F9"/>
      <selection pane="bottomLeft" activeCell="J104" sqref="J104"/>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746</v>
      </c>
      <c r="E2" s="154"/>
      <c r="F2" s="58"/>
    </row>
    <row r="3" spans="3:8" ht="4.5" customHeight="1" x14ac:dyDescent="0.35">
      <c r="C3" s="62"/>
      <c r="D3" s="154"/>
      <c r="E3" s="154"/>
      <c r="F3" s="61"/>
    </row>
    <row r="4" spans="3:8" ht="13" customHeight="1" x14ac:dyDescent="0.35">
      <c r="C4" s="60" t="s">
        <v>169</v>
      </c>
      <c r="D4" s="59" t="s">
        <v>745</v>
      </c>
      <c r="E4" s="59"/>
      <c r="F4" s="58"/>
    </row>
    <row r="5" spans="3:8" ht="12.5" customHeight="1" x14ac:dyDescent="0.35"/>
    <row r="6" spans="3:8" ht="144.75" customHeight="1" x14ac:dyDescent="0.35">
      <c r="C6" s="57" t="s">
        <v>167</v>
      </c>
      <c r="D6" s="155" t="s">
        <v>744</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5908.48</v>
      </c>
      <c r="E9" s="10">
        <v>-1931.3920000000003</v>
      </c>
      <c r="F9" s="50">
        <v>3976.8880000000004</v>
      </c>
      <c r="H9" s="49">
        <v>101.41</v>
      </c>
    </row>
    <row r="10" spans="3:8" ht="7.5" customHeight="1" x14ac:dyDescent="0.35">
      <c r="C10" s="48"/>
      <c r="F10" s="47"/>
      <c r="H10" s="46"/>
    </row>
    <row r="11" spans="3:8" ht="12.75" customHeight="1" thickBot="1" x14ac:dyDescent="0.4">
      <c r="C11" s="45" t="s">
        <v>163</v>
      </c>
      <c r="D11" s="44"/>
      <c r="E11" s="42"/>
      <c r="F11" s="43">
        <v>-319</v>
      </c>
      <c r="G11" s="42"/>
      <c r="H11" s="41">
        <v>6.2</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743</v>
      </c>
      <c r="E17" s="140"/>
      <c r="F17" s="140"/>
      <c r="G17" s="140"/>
      <c r="H17" s="141"/>
    </row>
    <row r="18" spans="2:8" ht="20" customHeight="1" thickBot="1" x14ac:dyDescent="0.4">
      <c r="C18" s="36" t="s">
        <v>110</v>
      </c>
      <c r="D18" s="139" t="s">
        <v>742</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22.47</v>
      </c>
      <c r="D21" s="27">
        <v>334.608</v>
      </c>
      <c r="E21" s="27">
        <v>248.50399999999999</v>
      </c>
      <c r="F21" s="27">
        <v>583.11199999999997</v>
      </c>
      <c r="G21" s="27">
        <v>-37.103999999999999</v>
      </c>
      <c r="H21" s="26">
        <v>546.00799999999992</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741</v>
      </c>
      <c r="E24" s="140"/>
      <c r="F24" s="140"/>
      <c r="G24" s="140"/>
      <c r="H24" s="141"/>
    </row>
    <row r="25" spans="2:8" ht="20" customHeight="1" thickBot="1" x14ac:dyDescent="0.4">
      <c r="C25" s="36" t="s">
        <v>110</v>
      </c>
      <c r="D25" s="139" t="s">
        <v>740</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0</v>
      </c>
      <c r="D28" s="27">
        <v>77.043999999999997</v>
      </c>
      <c r="E28" s="27">
        <v>166.35499999999999</v>
      </c>
      <c r="F28" s="27">
        <v>243.399</v>
      </c>
      <c r="G28" s="27">
        <v>-203.506</v>
      </c>
      <c r="H28" s="26">
        <v>39.893000000000001</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739</v>
      </c>
      <c r="E31" s="140"/>
      <c r="F31" s="140"/>
      <c r="G31" s="140"/>
      <c r="H31" s="141"/>
    </row>
    <row r="32" spans="2:8" ht="20" customHeight="1" thickBot="1" x14ac:dyDescent="0.4">
      <c r="C32" s="36" t="s">
        <v>110</v>
      </c>
      <c r="D32" s="139" t="s">
        <v>738</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68.8</v>
      </c>
      <c r="D35" s="27">
        <v>1916.5820000000001</v>
      </c>
      <c r="E35" s="27">
        <v>2686.4349999999999</v>
      </c>
      <c r="F35" s="27">
        <v>4603.0169999999998</v>
      </c>
      <c r="G35" s="27">
        <v>-1425.884</v>
      </c>
      <c r="H35" s="26">
        <v>3177.1329999999998</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737</v>
      </c>
      <c r="E38" s="140"/>
      <c r="F38" s="140"/>
      <c r="G38" s="140"/>
      <c r="H38" s="141"/>
    </row>
    <row r="39" spans="2:8" ht="40" customHeight="1" thickBot="1" x14ac:dyDescent="0.4">
      <c r="C39" s="36" t="s">
        <v>110</v>
      </c>
      <c r="D39" s="139" t="s">
        <v>736</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10.14</v>
      </c>
      <c r="D42" s="27">
        <v>471.75200000000001</v>
      </c>
      <c r="E42" s="27">
        <v>7</v>
      </c>
      <c r="F42" s="27">
        <v>478.75200000000001</v>
      </c>
      <c r="G42" s="27">
        <v>-264.89800000000002</v>
      </c>
      <c r="H42" s="26">
        <v>213.85399999999998</v>
      </c>
    </row>
    <row r="43" spans="2:8" ht="12.5" customHeight="1" x14ac:dyDescent="0.35"/>
    <row r="44" spans="2:8" ht="12.5" customHeight="1" x14ac:dyDescent="0.35"/>
    <row r="45" spans="2:8" ht="8.25" customHeight="1" x14ac:dyDescent="0.35"/>
    <row r="46" spans="2:8" ht="18" customHeight="1" x14ac:dyDescent="0.4">
      <c r="C46" s="153" t="s">
        <v>148</v>
      </c>
      <c r="D46" s="153"/>
      <c r="E46" s="153"/>
      <c r="F46" s="153"/>
      <c r="G46" s="153"/>
      <c r="H46" s="153"/>
    </row>
    <row r="47" spans="2:8" ht="18.75" customHeight="1" thickBot="1" x14ac:dyDescent="0.4"/>
    <row r="48" spans="2:8" ht="20" customHeight="1" thickBot="1" x14ac:dyDescent="0.4">
      <c r="C48" s="99" t="s">
        <v>113</v>
      </c>
      <c r="D48" s="142" t="s">
        <v>147</v>
      </c>
      <c r="E48" s="143"/>
      <c r="F48" s="144"/>
      <c r="G48" s="144"/>
      <c r="H48" s="145"/>
    </row>
    <row r="49" spans="2:8" ht="20" customHeight="1" thickBot="1" x14ac:dyDescent="0.4">
      <c r="C49" s="100" t="s">
        <v>111</v>
      </c>
      <c r="D49" s="139" t="s">
        <v>139</v>
      </c>
      <c r="E49" s="140"/>
      <c r="F49" s="140"/>
      <c r="G49" s="140"/>
      <c r="H49" s="141"/>
    </row>
    <row r="50" spans="2:8" ht="20" customHeight="1" thickBot="1" x14ac:dyDescent="0.4">
      <c r="C50" s="100" t="s">
        <v>110</v>
      </c>
      <c r="D50" s="139" t="s">
        <v>735</v>
      </c>
      <c r="E50" s="140"/>
      <c r="F50" s="140"/>
      <c r="G50" s="140"/>
      <c r="H50" s="141"/>
    </row>
    <row r="51" spans="2:8" ht="12.5" customHeight="1" x14ac:dyDescent="0.35">
      <c r="C51" s="146"/>
      <c r="D51" s="147"/>
      <c r="E51" s="147"/>
      <c r="F51" s="148"/>
      <c r="G51" s="148"/>
      <c r="H51" s="149"/>
    </row>
    <row r="52" spans="2:8" ht="5.25" customHeight="1" x14ac:dyDescent="0.35">
      <c r="C52" s="35"/>
      <c r="H52" s="34"/>
    </row>
    <row r="53" spans="2:8" ht="25.4" customHeight="1" thickBot="1" x14ac:dyDescent="0.4">
      <c r="B53" s="33"/>
      <c r="C53" s="101" t="s">
        <v>108</v>
      </c>
      <c r="D53" s="102" t="s">
        <v>107</v>
      </c>
      <c r="E53" s="102" t="s">
        <v>106</v>
      </c>
      <c r="F53" s="103" t="s">
        <v>105</v>
      </c>
      <c r="G53" s="102" t="s">
        <v>96</v>
      </c>
      <c r="H53" s="104" t="s">
        <v>104</v>
      </c>
    </row>
    <row r="54" spans="2:8" ht="20" customHeight="1" thickBot="1" x14ac:dyDescent="0.4">
      <c r="C54" s="28">
        <v>0</v>
      </c>
      <c r="D54" s="39">
        <v>159</v>
      </c>
      <c r="E54" s="39">
        <v>0</v>
      </c>
      <c r="F54" s="39">
        <v>159</v>
      </c>
      <c r="G54" s="39">
        <v>0</v>
      </c>
      <c r="H54" s="38">
        <v>159</v>
      </c>
    </row>
    <row r="55" spans="2:8" ht="13" customHeight="1" thickBot="1" x14ac:dyDescent="0.4"/>
    <row r="56" spans="2:8" ht="20" customHeight="1" thickBot="1" x14ac:dyDescent="0.4">
      <c r="C56" s="99" t="s">
        <v>113</v>
      </c>
      <c r="D56" s="142" t="s">
        <v>146</v>
      </c>
      <c r="E56" s="143"/>
      <c r="F56" s="144"/>
      <c r="G56" s="144"/>
      <c r="H56" s="145"/>
    </row>
    <row r="57" spans="2:8" ht="20" customHeight="1" thickBot="1" x14ac:dyDescent="0.4">
      <c r="C57" s="100" t="s">
        <v>111</v>
      </c>
      <c r="D57" s="139" t="s">
        <v>139</v>
      </c>
      <c r="E57" s="140"/>
      <c r="F57" s="140"/>
      <c r="G57" s="140"/>
      <c r="H57" s="141"/>
    </row>
    <row r="58" spans="2:8" ht="20" customHeight="1" thickBot="1" x14ac:dyDescent="0.4">
      <c r="C58" s="100" t="s">
        <v>110</v>
      </c>
      <c r="D58" s="139" t="s">
        <v>734</v>
      </c>
      <c r="E58" s="140"/>
      <c r="F58" s="140"/>
      <c r="G58" s="140"/>
      <c r="H58" s="141"/>
    </row>
    <row r="59" spans="2:8" ht="12.5" customHeight="1" x14ac:dyDescent="0.35">
      <c r="C59" s="146"/>
      <c r="D59" s="147"/>
      <c r="E59" s="147"/>
      <c r="F59" s="148"/>
      <c r="G59" s="148"/>
      <c r="H59" s="149"/>
    </row>
    <row r="60" spans="2:8" ht="5.25" customHeight="1" x14ac:dyDescent="0.35">
      <c r="C60" s="35"/>
      <c r="H60" s="34"/>
    </row>
    <row r="61" spans="2:8" ht="25.4" customHeight="1" x14ac:dyDescent="0.35">
      <c r="B61" s="33"/>
      <c r="C61" s="101" t="s">
        <v>108</v>
      </c>
      <c r="D61" s="102" t="s">
        <v>107</v>
      </c>
      <c r="E61" s="102" t="s">
        <v>106</v>
      </c>
      <c r="F61" s="103" t="s">
        <v>105</v>
      </c>
      <c r="G61" s="102" t="s">
        <v>96</v>
      </c>
      <c r="H61" s="104" t="s">
        <v>104</v>
      </c>
    </row>
    <row r="62" spans="2:8" ht="20" customHeight="1" thickBot="1" x14ac:dyDescent="0.4">
      <c r="C62" s="40"/>
      <c r="D62" s="39">
        <v>152</v>
      </c>
      <c r="E62" s="39">
        <v>0</v>
      </c>
      <c r="F62" s="39">
        <v>152</v>
      </c>
      <c r="G62" s="39">
        <v>0</v>
      </c>
      <c r="H62" s="38">
        <v>152</v>
      </c>
    </row>
    <row r="63" spans="2:8" ht="13" customHeight="1" thickBot="1" x14ac:dyDescent="0.4"/>
    <row r="64" spans="2:8" ht="20" customHeight="1" thickBot="1" x14ac:dyDescent="0.4">
      <c r="C64" s="99" t="s">
        <v>113</v>
      </c>
      <c r="D64" s="142" t="s">
        <v>144</v>
      </c>
      <c r="E64" s="143"/>
      <c r="F64" s="144"/>
      <c r="G64" s="144"/>
      <c r="H64" s="145"/>
    </row>
    <row r="65" spans="2:8" ht="20" customHeight="1" thickBot="1" x14ac:dyDescent="0.4">
      <c r="C65" s="100" t="s">
        <v>111</v>
      </c>
      <c r="D65" s="139" t="s">
        <v>139</v>
      </c>
      <c r="E65" s="140"/>
      <c r="F65" s="140"/>
      <c r="G65" s="140"/>
      <c r="H65" s="141"/>
    </row>
    <row r="66" spans="2:8" ht="20" customHeight="1" thickBot="1" x14ac:dyDescent="0.4">
      <c r="C66" s="100" t="s">
        <v>110</v>
      </c>
      <c r="D66" s="139" t="s">
        <v>733</v>
      </c>
      <c r="E66" s="140"/>
      <c r="F66" s="140"/>
      <c r="G66" s="140"/>
      <c r="H66" s="141"/>
    </row>
    <row r="67" spans="2:8" ht="12.5" customHeight="1" x14ac:dyDescent="0.35">
      <c r="C67" s="146"/>
      <c r="D67" s="147"/>
      <c r="E67" s="147"/>
      <c r="F67" s="148"/>
      <c r="G67" s="148"/>
      <c r="H67" s="149"/>
    </row>
    <row r="68" spans="2:8" ht="5.25" customHeight="1" x14ac:dyDescent="0.35">
      <c r="C68" s="35"/>
      <c r="H68" s="34"/>
    </row>
    <row r="69" spans="2:8" ht="25.4" customHeight="1" thickBot="1" x14ac:dyDescent="0.4">
      <c r="B69" s="33"/>
      <c r="C69" s="101" t="s">
        <v>108</v>
      </c>
      <c r="D69" s="102" t="s">
        <v>107</v>
      </c>
      <c r="E69" s="102" t="s">
        <v>106</v>
      </c>
      <c r="F69" s="103" t="s">
        <v>105</v>
      </c>
      <c r="G69" s="102" t="s">
        <v>96</v>
      </c>
      <c r="H69" s="104" t="s">
        <v>104</v>
      </c>
    </row>
    <row r="70" spans="2:8" ht="20" customHeight="1" thickBot="1" x14ac:dyDescent="0.4">
      <c r="C70" s="28"/>
      <c r="D70" s="39">
        <v>0</v>
      </c>
      <c r="E70" s="39">
        <v>31</v>
      </c>
      <c r="F70" s="39">
        <v>31</v>
      </c>
      <c r="G70" s="39">
        <v>0</v>
      </c>
      <c r="H70" s="38">
        <v>31</v>
      </c>
    </row>
    <row r="71" spans="2:8" ht="13" customHeight="1" thickBot="1" x14ac:dyDescent="0.4"/>
    <row r="72" spans="2:8" ht="20" customHeight="1" thickBot="1" x14ac:dyDescent="0.4">
      <c r="C72" s="99" t="s">
        <v>113</v>
      </c>
      <c r="D72" s="142" t="s">
        <v>142</v>
      </c>
      <c r="E72" s="143"/>
      <c r="F72" s="144"/>
      <c r="G72" s="144"/>
      <c r="H72" s="145"/>
    </row>
    <row r="73" spans="2:8" ht="20" customHeight="1" thickBot="1" x14ac:dyDescent="0.4">
      <c r="C73" s="100" t="s">
        <v>111</v>
      </c>
      <c r="D73" s="139" t="s">
        <v>139</v>
      </c>
      <c r="E73" s="140"/>
      <c r="F73" s="140"/>
      <c r="G73" s="140"/>
      <c r="H73" s="141"/>
    </row>
    <row r="74" spans="2:8" ht="20" customHeight="1" thickBot="1" x14ac:dyDescent="0.4">
      <c r="C74" s="100" t="s">
        <v>110</v>
      </c>
      <c r="D74" s="139" t="s">
        <v>732</v>
      </c>
      <c r="E74" s="140"/>
      <c r="F74" s="140"/>
      <c r="G74" s="140"/>
      <c r="H74" s="141"/>
    </row>
    <row r="75" spans="2:8" ht="12.5" customHeight="1" x14ac:dyDescent="0.35">
      <c r="C75" s="146"/>
      <c r="D75" s="147"/>
      <c r="E75" s="147"/>
      <c r="F75" s="148"/>
      <c r="G75" s="148"/>
      <c r="H75" s="149"/>
    </row>
    <row r="76" spans="2:8" ht="5.25" customHeight="1" x14ac:dyDescent="0.35">
      <c r="C76" s="35"/>
      <c r="H76" s="34"/>
    </row>
    <row r="77" spans="2:8" ht="25.4" customHeight="1" thickBot="1" x14ac:dyDescent="0.4">
      <c r="B77" s="33"/>
      <c r="C77" s="101" t="s">
        <v>108</v>
      </c>
      <c r="D77" s="102" t="s">
        <v>107</v>
      </c>
      <c r="E77" s="102" t="s">
        <v>106</v>
      </c>
      <c r="F77" s="103" t="s">
        <v>105</v>
      </c>
      <c r="G77" s="102" t="s">
        <v>96</v>
      </c>
      <c r="H77" s="104" t="s">
        <v>104</v>
      </c>
    </row>
    <row r="78" spans="2:8" ht="20" customHeight="1" thickBot="1" x14ac:dyDescent="0.4">
      <c r="C78" s="28"/>
      <c r="D78" s="39">
        <v>0</v>
      </c>
      <c r="E78" s="39">
        <v>24</v>
      </c>
      <c r="F78" s="39">
        <v>24</v>
      </c>
      <c r="G78" s="39">
        <v>0</v>
      </c>
      <c r="H78" s="38">
        <v>24</v>
      </c>
    </row>
    <row r="79" spans="2:8" ht="13" customHeight="1" thickBot="1" x14ac:dyDescent="0.4"/>
    <row r="80" spans="2:8" ht="18.5" customHeight="1" thickBot="1" x14ac:dyDescent="0.45">
      <c r="C80" s="150" t="s">
        <v>134</v>
      </c>
      <c r="D80" s="151"/>
      <c r="E80" s="151"/>
      <c r="F80" s="151"/>
      <c r="G80" s="151"/>
      <c r="H80" s="152"/>
    </row>
    <row r="81" spans="2:8" ht="19.5" customHeight="1" thickBot="1" x14ac:dyDescent="0.4"/>
    <row r="82" spans="2:8" ht="20" customHeight="1" thickBot="1" x14ac:dyDescent="0.4">
      <c r="C82" s="106" t="s">
        <v>113</v>
      </c>
      <c r="D82" s="142" t="s">
        <v>133</v>
      </c>
      <c r="E82" s="143"/>
      <c r="F82" s="144"/>
      <c r="G82" s="144"/>
      <c r="H82" s="145"/>
    </row>
    <row r="83" spans="2:8" ht="20" customHeight="1" thickBot="1" x14ac:dyDescent="0.4">
      <c r="C83" s="107" t="s">
        <v>111</v>
      </c>
      <c r="D83" s="139" t="s">
        <v>731</v>
      </c>
      <c r="E83" s="140"/>
      <c r="F83" s="140"/>
      <c r="G83" s="140"/>
      <c r="H83" s="141"/>
    </row>
    <row r="84" spans="2:8" ht="40" customHeight="1" thickBot="1" x14ac:dyDescent="0.4">
      <c r="C84" s="107" t="s">
        <v>110</v>
      </c>
      <c r="D84" s="139" t="s">
        <v>730</v>
      </c>
      <c r="E84" s="140"/>
      <c r="F84" s="140"/>
      <c r="G84" s="140"/>
      <c r="H84" s="141"/>
    </row>
    <row r="85" spans="2:8" ht="5.25" customHeight="1" x14ac:dyDescent="0.35">
      <c r="C85" s="35"/>
      <c r="H85" s="34"/>
    </row>
    <row r="86" spans="2:8" ht="25.4" customHeight="1" thickBot="1" x14ac:dyDescent="0.4">
      <c r="B86" s="33"/>
      <c r="C86" s="108" t="s">
        <v>108</v>
      </c>
      <c r="D86" s="109" t="s">
        <v>107</v>
      </c>
      <c r="E86" s="109" t="s">
        <v>106</v>
      </c>
      <c r="F86" s="110" t="s">
        <v>105</v>
      </c>
      <c r="G86" s="109" t="s">
        <v>96</v>
      </c>
      <c r="H86" s="111" t="s">
        <v>104</v>
      </c>
    </row>
    <row r="87" spans="2:8" ht="20" customHeight="1" thickBot="1" x14ac:dyDescent="0.4">
      <c r="C87" s="28">
        <v>0</v>
      </c>
      <c r="D87" s="27">
        <v>0</v>
      </c>
      <c r="E87" s="27">
        <v>0</v>
      </c>
      <c r="F87" s="27">
        <v>0</v>
      </c>
      <c r="G87" s="27">
        <v>-20</v>
      </c>
      <c r="H87" s="26">
        <v>-20</v>
      </c>
    </row>
    <row r="88" spans="2:8" ht="13" customHeight="1" thickBot="1" x14ac:dyDescent="0.4"/>
    <row r="89" spans="2:8" ht="20" customHeight="1" thickBot="1" x14ac:dyDescent="0.4">
      <c r="C89" s="106" t="s">
        <v>113</v>
      </c>
      <c r="D89" s="142" t="s">
        <v>131</v>
      </c>
      <c r="E89" s="143"/>
      <c r="F89" s="144"/>
      <c r="G89" s="144"/>
      <c r="H89" s="145"/>
    </row>
    <row r="90" spans="2:8" ht="20" customHeight="1" thickBot="1" x14ac:dyDescent="0.4">
      <c r="C90" s="107" t="s">
        <v>111</v>
      </c>
      <c r="D90" s="139" t="s">
        <v>729</v>
      </c>
      <c r="E90" s="140"/>
      <c r="F90" s="140"/>
      <c r="G90" s="140"/>
      <c r="H90" s="141"/>
    </row>
    <row r="91" spans="2:8" ht="20" customHeight="1" thickBot="1" x14ac:dyDescent="0.4">
      <c r="C91" s="107" t="s">
        <v>110</v>
      </c>
      <c r="D91" s="139" t="s">
        <v>728</v>
      </c>
      <c r="E91" s="140"/>
      <c r="F91" s="140"/>
      <c r="G91" s="140"/>
      <c r="H91" s="141"/>
    </row>
    <row r="92" spans="2:8" ht="5.25" customHeight="1" x14ac:dyDescent="0.35">
      <c r="C92" s="35"/>
      <c r="H92" s="34"/>
    </row>
    <row r="93" spans="2:8" ht="25.4" customHeight="1" thickBot="1" x14ac:dyDescent="0.4">
      <c r="B93" s="33"/>
      <c r="C93" s="108" t="s">
        <v>108</v>
      </c>
      <c r="D93" s="109" t="s">
        <v>107</v>
      </c>
      <c r="E93" s="109" t="s">
        <v>106</v>
      </c>
      <c r="F93" s="110" t="s">
        <v>105</v>
      </c>
      <c r="G93" s="109" t="s">
        <v>96</v>
      </c>
      <c r="H93" s="111" t="s">
        <v>104</v>
      </c>
    </row>
    <row r="94" spans="2:8" ht="20" customHeight="1" thickBot="1" x14ac:dyDescent="0.4">
      <c r="C94" s="28">
        <v>5</v>
      </c>
      <c r="D94" s="27">
        <v>-100</v>
      </c>
      <c r="E94" s="27">
        <v>0</v>
      </c>
      <c r="F94" s="27">
        <v>-100</v>
      </c>
      <c r="G94" s="27">
        <v>0</v>
      </c>
      <c r="H94" s="26">
        <v>-100</v>
      </c>
    </row>
    <row r="95" spans="2:8" ht="13" customHeight="1" thickBot="1" x14ac:dyDescent="0.4"/>
    <row r="96" spans="2:8" ht="20" customHeight="1" thickBot="1" x14ac:dyDescent="0.4">
      <c r="C96" s="106" t="s">
        <v>113</v>
      </c>
      <c r="D96" s="142" t="s">
        <v>128</v>
      </c>
      <c r="E96" s="143"/>
      <c r="F96" s="144"/>
      <c r="G96" s="144"/>
      <c r="H96" s="145"/>
    </row>
    <row r="97" spans="2:8" ht="20" customHeight="1" thickBot="1" x14ac:dyDescent="0.4">
      <c r="C97" s="107" t="s">
        <v>111</v>
      </c>
      <c r="D97" s="139" t="s">
        <v>727</v>
      </c>
      <c r="E97" s="140"/>
      <c r="F97" s="140"/>
      <c r="G97" s="140"/>
      <c r="H97" s="141"/>
    </row>
    <row r="98" spans="2:8" ht="20" customHeight="1" thickBot="1" x14ac:dyDescent="0.4">
      <c r="C98" s="107" t="s">
        <v>110</v>
      </c>
      <c r="D98" s="139" t="s">
        <v>726</v>
      </c>
      <c r="E98" s="140"/>
      <c r="F98" s="140"/>
      <c r="G98" s="140"/>
      <c r="H98" s="141"/>
    </row>
    <row r="99" spans="2:8" ht="5.25" customHeight="1" x14ac:dyDescent="0.35">
      <c r="C99" s="35"/>
      <c r="H99" s="34"/>
    </row>
    <row r="100" spans="2:8" ht="25.4" customHeight="1" thickBot="1" x14ac:dyDescent="0.4">
      <c r="B100" s="33"/>
      <c r="C100" s="108" t="s">
        <v>108</v>
      </c>
      <c r="D100" s="109" t="s">
        <v>107</v>
      </c>
      <c r="E100" s="109" t="s">
        <v>106</v>
      </c>
      <c r="F100" s="110" t="s">
        <v>105</v>
      </c>
      <c r="G100" s="109" t="s">
        <v>96</v>
      </c>
      <c r="H100" s="111" t="s">
        <v>104</v>
      </c>
    </row>
    <row r="101" spans="2:8" ht="20" customHeight="1" thickBot="1" x14ac:dyDescent="0.4">
      <c r="C101" s="28">
        <v>0</v>
      </c>
      <c r="D101" s="27">
        <v>0</v>
      </c>
      <c r="E101" s="27">
        <v>0</v>
      </c>
      <c r="F101" s="27">
        <v>0</v>
      </c>
      <c r="G101" s="27">
        <v>-3</v>
      </c>
      <c r="H101" s="26">
        <v>-3</v>
      </c>
    </row>
    <row r="102" spans="2:8" ht="13" customHeight="1" thickBot="1" x14ac:dyDescent="0.4"/>
    <row r="103" spans="2:8" ht="20" customHeight="1" thickBot="1" x14ac:dyDescent="0.4">
      <c r="C103" s="106" t="s">
        <v>113</v>
      </c>
      <c r="D103" s="142" t="s">
        <v>125</v>
      </c>
      <c r="E103" s="143"/>
      <c r="F103" s="144"/>
      <c r="G103" s="144"/>
      <c r="H103" s="145"/>
    </row>
    <row r="104" spans="2:8" ht="20" customHeight="1" thickBot="1" x14ac:dyDescent="0.4">
      <c r="C104" s="107" t="s">
        <v>111</v>
      </c>
      <c r="D104" s="139" t="s">
        <v>725</v>
      </c>
      <c r="E104" s="140"/>
      <c r="F104" s="140"/>
      <c r="G104" s="140"/>
      <c r="H104" s="141"/>
    </row>
    <row r="105" spans="2:8" ht="20" customHeight="1" thickBot="1" x14ac:dyDescent="0.4">
      <c r="C105" s="107" t="s">
        <v>110</v>
      </c>
      <c r="D105" s="139" t="s">
        <v>724</v>
      </c>
      <c r="E105" s="140"/>
      <c r="F105" s="140"/>
      <c r="G105" s="140"/>
      <c r="H105" s="141"/>
    </row>
    <row r="106" spans="2:8" ht="5.25" customHeight="1" x14ac:dyDescent="0.35">
      <c r="C106" s="35"/>
      <c r="H106" s="34"/>
    </row>
    <row r="107" spans="2:8" ht="25.4" customHeight="1" thickBot="1" x14ac:dyDescent="0.4">
      <c r="B107" s="33"/>
      <c r="C107" s="108" t="s">
        <v>108</v>
      </c>
      <c r="D107" s="109" t="s">
        <v>107</v>
      </c>
      <c r="E107" s="109" t="s">
        <v>106</v>
      </c>
      <c r="F107" s="110" t="s">
        <v>105</v>
      </c>
      <c r="G107" s="109" t="s">
        <v>96</v>
      </c>
      <c r="H107" s="111" t="s">
        <v>104</v>
      </c>
    </row>
    <row r="108" spans="2:8" ht="20" customHeight="1" thickBot="1" x14ac:dyDescent="0.4">
      <c r="C108" s="28">
        <v>0</v>
      </c>
      <c r="D108" s="27">
        <v>0</v>
      </c>
      <c r="E108" s="27">
        <v>-150</v>
      </c>
      <c r="F108" s="27">
        <v>-150</v>
      </c>
      <c r="G108" s="27">
        <v>0</v>
      </c>
      <c r="H108" s="26">
        <v>-150</v>
      </c>
    </row>
    <row r="109" spans="2:8" ht="13" customHeight="1" thickBot="1" x14ac:dyDescent="0.4"/>
    <row r="110" spans="2:8" ht="20" customHeight="1" thickBot="1" x14ac:dyDescent="0.4">
      <c r="C110" s="106" t="s">
        <v>113</v>
      </c>
      <c r="D110" s="142" t="s">
        <v>122</v>
      </c>
      <c r="E110" s="143"/>
      <c r="F110" s="144"/>
      <c r="G110" s="144"/>
      <c r="H110" s="145"/>
    </row>
    <row r="111" spans="2:8" ht="20" customHeight="1" thickBot="1" x14ac:dyDescent="0.4">
      <c r="C111" s="107" t="s">
        <v>111</v>
      </c>
      <c r="D111" s="139" t="s">
        <v>723</v>
      </c>
      <c r="E111" s="140"/>
      <c r="F111" s="140"/>
      <c r="G111" s="140"/>
      <c r="H111" s="141"/>
    </row>
    <row r="112" spans="2:8" ht="20" customHeight="1" thickBot="1" x14ac:dyDescent="0.4">
      <c r="C112" s="107" t="s">
        <v>110</v>
      </c>
      <c r="D112" s="139" t="s">
        <v>722</v>
      </c>
      <c r="E112" s="140"/>
      <c r="F112" s="140"/>
      <c r="G112" s="140"/>
      <c r="H112" s="141"/>
    </row>
    <row r="113" spans="2:8" ht="5.25" customHeight="1" x14ac:dyDescent="0.35">
      <c r="C113" s="35"/>
      <c r="H113" s="34"/>
    </row>
    <row r="114" spans="2:8" ht="25.4" customHeight="1" thickBot="1" x14ac:dyDescent="0.4">
      <c r="B114" s="33"/>
      <c r="C114" s="108" t="s">
        <v>108</v>
      </c>
      <c r="D114" s="109" t="s">
        <v>107</v>
      </c>
      <c r="E114" s="109" t="s">
        <v>106</v>
      </c>
      <c r="F114" s="110" t="s">
        <v>105</v>
      </c>
      <c r="G114" s="109" t="s">
        <v>96</v>
      </c>
      <c r="H114" s="111" t="s">
        <v>104</v>
      </c>
    </row>
    <row r="115" spans="2:8" ht="20" customHeight="1" thickBot="1" x14ac:dyDescent="0.4">
      <c r="C115" s="28">
        <v>0.2</v>
      </c>
      <c r="D115" s="27">
        <v>-12</v>
      </c>
      <c r="E115" s="27">
        <v>-15</v>
      </c>
      <c r="F115" s="27">
        <v>-27</v>
      </c>
      <c r="G115" s="27">
        <v>0</v>
      </c>
      <c r="H115" s="26">
        <v>-27</v>
      </c>
    </row>
    <row r="116" spans="2:8" ht="13" customHeight="1" thickBot="1" x14ac:dyDescent="0.4"/>
    <row r="117" spans="2:8" ht="20" customHeight="1" thickBot="1" x14ac:dyDescent="0.4">
      <c r="C117" s="106" t="s">
        <v>113</v>
      </c>
      <c r="D117" s="142" t="s">
        <v>119</v>
      </c>
      <c r="E117" s="143"/>
      <c r="F117" s="144"/>
      <c r="G117" s="144"/>
      <c r="H117" s="145"/>
    </row>
    <row r="118" spans="2:8" ht="20" customHeight="1" thickBot="1" x14ac:dyDescent="0.4">
      <c r="C118" s="107" t="s">
        <v>111</v>
      </c>
      <c r="D118" s="139" t="s">
        <v>721</v>
      </c>
      <c r="E118" s="140"/>
      <c r="F118" s="140"/>
      <c r="G118" s="140"/>
      <c r="H118" s="141"/>
    </row>
    <row r="119" spans="2:8" ht="20" customHeight="1" thickBot="1" x14ac:dyDescent="0.4">
      <c r="C119" s="107" t="s">
        <v>110</v>
      </c>
      <c r="D119" s="139" t="s">
        <v>720</v>
      </c>
      <c r="E119" s="140"/>
      <c r="F119" s="140"/>
      <c r="G119" s="140"/>
      <c r="H119" s="141"/>
    </row>
    <row r="120" spans="2:8" ht="5.25" customHeight="1" x14ac:dyDescent="0.35">
      <c r="C120" s="35"/>
      <c r="H120" s="34"/>
    </row>
    <row r="121" spans="2:8" ht="25.4" customHeight="1" thickBot="1" x14ac:dyDescent="0.4">
      <c r="B121" s="33"/>
      <c r="C121" s="108" t="s">
        <v>108</v>
      </c>
      <c r="D121" s="109" t="s">
        <v>107</v>
      </c>
      <c r="E121" s="109" t="s">
        <v>106</v>
      </c>
      <c r="F121" s="110" t="s">
        <v>105</v>
      </c>
      <c r="G121" s="109" t="s">
        <v>96</v>
      </c>
      <c r="H121" s="111" t="s">
        <v>104</v>
      </c>
    </row>
    <row r="122" spans="2:8" ht="20" customHeight="1" thickBot="1" x14ac:dyDescent="0.4">
      <c r="C122" s="28">
        <v>1</v>
      </c>
      <c r="D122" s="27">
        <v>-19</v>
      </c>
      <c r="E122" s="27">
        <v>0</v>
      </c>
      <c r="F122" s="27">
        <v>-19</v>
      </c>
      <c r="G122" s="27">
        <v>0</v>
      </c>
      <c r="H122" s="26">
        <v>-19</v>
      </c>
    </row>
    <row r="123" spans="2:8" ht="12.5" customHeight="1" x14ac:dyDescent="0.35"/>
    <row r="124" spans="2:8" ht="12.5" customHeight="1" x14ac:dyDescent="0.35"/>
  </sheetData>
  <mergeCells count="56">
    <mergeCell ref="D119:H119"/>
    <mergeCell ref="D105:H105"/>
    <mergeCell ref="D110:H110"/>
    <mergeCell ref="D111:H111"/>
    <mergeCell ref="D112:H112"/>
    <mergeCell ref="D117:H117"/>
    <mergeCell ref="D118:H118"/>
    <mergeCell ref="D74:H74"/>
    <mergeCell ref="D104:H104"/>
    <mergeCell ref="C80:H80"/>
    <mergeCell ref="D82:H82"/>
    <mergeCell ref="D83:H83"/>
    <mergeCell ref="D84:H84"/>
    <mergeCell ref="D89:H89"/>
    <mergeCell ref="D90:H90"/>
    <mergeCell ref="D91:H91"/>
    <mergeCell ref="D96:H96"/>
    <mergeCell ref="C75:E75"/>
    <mergeCell ref="F75:H75"/>
    <mergeCell ref="D97:H97"/>
    <mergeCell ref="D98:H98"/>
    <mergeCell ref="D103:H103"/>
    <mergeCell ref="D73:H73"/>
    <mergeCell ref="D50:H50"/>
    <mergeCell ref="C51:E51"/>
    <mergeCell ref="F51:H51"/>
    <mergeCell ref="D56:H56"/>
    <mergeCell ref="D58:H58"/>
    <mergeCell ref="C59:E59"/>
    <mergeCell ref="F59:H59"/>
    <mergeCell ref="D64:H64"/>
    <mergeCell ref="D65:H65"/>
    <mergeCell ref="D66:H66"/>
    <mergeCell ref="C67:E67"/>
    <mergeCell ref="F67:H67"/>
    <mergeCell ref="D72:H72"/>
    <mergeCell ref="D25:H25"/>
    <mergeCell ref="D30:H30"/>
    <mergeCell ref="D57:H57"/>
    <mergeCell ref="D32:H32"/>
    <mergeCell ref="D37:H37"/>
    <mergeCell ref="D38:H38"/>
    <mergeCell ref="D39:H39"/>
    <mergeCell ref="C46:H46"/>
    <mergeCell ref="D48:H48"/>
    <mergeCell ref="D49:H49"/>
    <mergeCell ref="D31:H31"/>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898C7-DB93-4E69-856A-BDC01C5DADBC}">
  <sheetPr codeName="Sheet54">
    <pageSetUpPr fitToPage="1"/>
  </sheetPr>
  <dimension ref="B2:H60"/>
  <sheetViews>
    <sheetView showGridLines="0" showRowColHeaders="0" zoomScale="80" zoomScaleNormal="80" workbookViewId="0">
      <pane ySplit="5" topLeftCell="A6" activePane="bottomLeft" state="frozen"/>
      <selection activeCell="D9" sqref="D9:F9"/>
      <selection pane="bottomLeft" activeCell="O29" sqref="O29"/>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746</v>
      </c>
      <c r="E2" s="154"/>
      <c r="F2" s="58"/>
    </row>
    <row r="3" spans="3:8" ht="4.5" customHeight="1" x14ac:dyDescent="0.35">
      <c r="C3" s="62"/>
      <c r="D3" s="154"/>
      <c r="E3" s="154"/>
      <c r="F3" s="61"/>
    </row>
    <row r="4" spans="3:8" ht="13" customHeight="1" x14ac:dyDescent="0.35">
      <c r="C4" s="60" t="s">
        <v>169</v>
      </c>
      <c r="D4" s="59" t="s">
        <v>768</v>
      </c>
      <c r="E4" s="59"/>
      <c r="F4" s="58"/>
    </row>
    <row r="5" spans="3:8" ht="12.5" customHeight="1" x14ac:dyDescent="0.35"/>
    <row r="6" spans="3:8" ht="144.75" customHeight="1" x14ac:dyDescent="0.35">
      <c r="C6" s="57" t="s">
        <v>167</v>
      </c>
      <c r="D6" s="155" t="s">
        <v>767</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877.26499999999999</v>
      </c>
      <c r="E9" s="10">
        <v>-809.1</v>
      </c>
      <c r="F9" s="50">
        <v>68.164999999999964</v>
      </c>
      <c r="H9" s="49">
        <v>14</v>
      </c>
    </row>
    <row r="10" spans="3:8" ht="7.5" customHeight="1" x14ac:dyDescent="0.35">
      <c r="C10" s="48"/>
      <c r="F10" s="47"/>
      <c r="H10" s="46"/>
    </row>
    <row r="11" spans="3:8" ht="12.75" customHeight="1" thickBot="1" x14ac:dyDescent="0.4">
      <c r="C11" s="45" t="s">
        <v>163</v>
      </c>
      <c r="D11" s="44"/>
      <c r="E11" s="42"/>
      <c r="F11" s="43">
        <v>-191</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227</v>
      </c>
      <c r="E16" s="144"/>
      <c r="F16" s="144"/>
      <c r="G16" s="144"/>
      <c r="H16" s="145"/>
    </row>
    <row r="17" spans="2:8" ht="20" customHeight="1" thickBot="1" x14ac:dyDescent="0.4">
      <c r="C17" s="36" t="s">
        <v>111</v>
      </c>
      <c r="D17" s="139" t="s">
        <v>766</v>
      </c>
      <c r="E17" s="140"/>
      <c r="F17" s="140"/>
      <c r="G17" s="140"/>
      <c r="H17" s="141"/>
    </row>
    <row r="18" spans="2:8" ht="200" customHeight="1" thickBot="1" x14ac:dyDescent="0.4">
      <c r="C18" s="36" t="s">
        <v>110</v>
      </c>
      <c r="D18" s="139" t="s">
        <v>765</v>
      </c>
      <c r="E18" s="140"/>
      <c r="F18" s="140"/>
      <c r="G18" s="140"/>
      <c r="H18" s="141"/>
    </row>
    <row r="19" spans="2:8" ht="5.25" customHeight="1" x14ac:dyDescent="0.35">
      <c r="C19" s="35"/>
      <c r="H19" s="34"/>
    </row>
    <row r="20" spans="2:8" ht="25.4" customHeight="1" thickBot="1" x14ac:dyDescent="0.4">
      <c r="B20" s="33"/>
      <c r="C20" s="32" t="s">
        <v>108</v>
      </c>
      <c r="D20" s="30" t="s">
        <v>107</v>
      </c>
      <c r="E20" s="30" t="s">
        <v>106</v>
      </c>
      <c r="F20" s="31" t="s">
        <v>105</v>
      </c>
      <c r="G20" s="30" t="s">
        <v>96</v>
      </c>
      <c r="H20" s="29" t="s">
        <v>104</v>
      </c>
    </row>
    <row r="21" spans="2:8" ht="20" customHeight="1" thickBot="1" x14ac:dyDescent="0.4">
      <c r="C21" s="28">
        <v>14</v>
      </c>
      <c r="D21" s="27">
        <v>739.96100000000001</v>
      </c>
      <c r="E21" s="27">
        <v>137.30399999999997</v>
      </c>
      <c r="F21" s="27">
        <v>877.26499999999999</v>
      </c>
      <c r="G21" s="27">
        <v>-809.1</v>
      </c>
      <c r="H21" s="26">
        <v>68.164999999999964</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750</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2:8" ht="20" customHeight="1" thickBot="1" x14ac:dyDescent="0.4">
      <c r="C33" s="28">
        <v>0</v>
      </c>
      <c r="D33" s="39">
        <v>30</v>
      </c>
      <c r="E33" s="39">
        <v>0</v>
      </c>
      <c r="F33" s="39">
        <v>30</v>
      </c>
      <c r="G33" s="39">
        <v>0</v>
      </c>
      <c r="H33" s="38">
        <v>30</v>
      </c>
    </row>
    <row r="34" spans="2:8" ht="13" customHeight="1" thickBot="1" x14ac:dyDescent="0.4"/>
    <row r="35" spans="2:8" ht="20" customHeight="1" thickBot="1" x14ac:dyDescent="0.4">
      <c r="C35" s="99" t="s">
        <v>113</v>
      </c>
      <c r="D35" s="142" t="s">
        <v>146</v>
      </c>
      <c r="E35" s="143"/>
      <c r="F35" s="144"/>
      <c r="G35" s="144"/>
      <c r="H35" s="145"/>
    </row>
    <row r="36" spans="2:8" ht="20" customHeight="1" thickBot="1" x14ac:dyDescent="0.4">
      <c r="C36" s="100" t="s">
        <v>111</v>
      </c>
      <c r="D36" s="139" t="s">
        <v>139</v>
      </c>
      <c r="E36" s="140"/>
      <c r="F36" s="140"/>
      <c r="G36" s="140"/>
      <c r="H36" s="141"/>
    </row>
    <row r="37" spans="2:8" ht="20" customHeight="1" thickBot="1" x14ac:dyDescent="0.4">
      <c r="C37" s="100" t="s">
        <v>110</v>
      </c>
      <c r="D37" s="139" t="s">
        <v>764</v>
      </c>
      <c r="E37" s="140"/>
      <c r="F37" s="140"/>
      <c r="G37" s="140"/>
      <c r="H37" s="141"/>
    </row>
    <row r="38" spans="2:8" ht="12.5" customHeight="1" x14ac:dyDescent="0.35">
      <c r="C38" s="146"/>
      <c r="D38" s="147"/>
      <c r="E38" s="147"/>
      <c r="F38" s="148"/>
      <c r="G38" s="148"/>
      <c r="H38" s="149"/>
    </row>
    <row r="39" spans="2:8" ht="5.25" customHeight="1" x14ac:dyDescent="0.35">
      <c r="C39" s="35"/>
      <c r="H39" s="34"/>
    </row>
    <row r="40" spans="2:8" ht="25.4" customHeight="1" x14ac:dyDescent="0.35">
      <c r="B40" s="33"/>
      <c r="C40" s="101" t="s">
        <v>108</v>
      </c>
      <c r="D40" s="102" t="s">
        <v>107</v>
      </c>
      <c r="E40" s="102" t="s">
        <v>106</v>
      </c>
      <c r="F40" s="103" t="s">
        <v>105</v>
      </c>
      <c r="G40" s="102" t="s">
        <v>96</v>
      </c>
      <c r="H40" s="104" t="s">
        <v>104</v>
      </c>
    </row>
    <row r="41" spans="2:8" ht="20" customHeight="1" thickBot="1" x14ac:dyDescent="0.4">
      <c r="C41" s="40"/>
      <c r="D41" s="39">
        <v>21</v>
      </c>
      <c r="E41" s="39">
        <v>0</v>
      </c>
      <c r="F41" s="39">
        <v>21</v>
      </c>
      <c r="G41" s="39">
        <v>0</v>
      </c>
      <c r="H41" s="38">
        <v>21</v>
      </c>
    </row>
    <row r="42" spans="2:8" ht="13" customHeight="1" thickBot="1" x14ac:dyDescent="0.4"/>
    <row r="43" spans="2:8" ht="20" customHeight="1" thickBot="1" x14ac:dyDescent="0.4">
      <c r="C43" s="99" t="s">
        <v>113</v>
      </c>
      <c r="D43" s="142" t="s">
        <v>144</v>
      </c>
      <c r="E43" s="143"/>
      <c r="F43" s="144"/>
      <c r="G43" s="144"/>
      <c r="H43" s="145"/>
    </row>
    <row r="44" spans="2:8" ht="20" customHeight="1" thickBot="1" x14ac:dyDescent="0.4">
      <c r="C44" s="100" t="s">
        <v>111</v>
      </c>
      <c r="D44" s="139" t="s">
        <v>202</v>
      </c>
      <c r="E44" s="140"/>
      <c r="F44" s="140"/>
      <c r="G44" s="140"/>
      <c r="H44" s="141"/>
    </row>
    <row r="45" spans="2:8" ht="20" customHeight="1" thickBot="1" x14ac:dyDescent="0.4">
      <c r="C45" s="100" t="s">
        <v>110</v>
      </c>
      <c r="D45" s="139" t="s">
        <v>763</v>
      </c>
      <c r="E45" s="140"/>
      <c r="F45" s="140"/>
      <c r="G45" s="140"/>
      <c r="H45" s="141"/>
    </row>
    <row r="46" spans="2:8" ht="12.5" customHeight="1" x14ac:dyDescent="0.35">
      <c r="C46" s="146"/>
      <c r="D46" s="147"/>
      <c r="E46" s="147"/>
      <c r="F46" s="148"/>
      <c r="G46" s="148"/>
      <c r="H46" s="149"/>
    </row>
    <row r="47" spans="2:8" ht="5.25" customHeight="1" x14ac:dyDescent="0.35">
      <c r="C47" s="35"/>
      <c r="H47" s="34"/>
    </row>
    <row r="48" spans="2:8" ht="25.4" customHeight="1" thickBot="1" x14ac:dyDescent="0.4">
      <c r="B48" s="33"/>
      <c r="C48" s="101" t="s">
        <v>108</v>
      </c>
      <c r="D48" s="102" t="s">
        <v>107</v>
      </c>
      <c r="E48" s="102" t="s">
        <v>106</v>
      </c>
      <c r="F48" s="103" t="s">
        <v>105</v>
      </c>
      <c r="G48" s="102" t="s">
        <v>96</v>
      </c>
      <c r="H48" s="104" t="s">
        <v>104</v>
      </c>
    </row>
    <row r="49" spans="2:8" ht="20" customHeight="1" thickBot="1" x14ac:dyDescent="0.4">
      <c r="C49" s="28"/>
      <c r="D49" s="39">
        <v>0</v>
      </c>
      <c r="E49" s="39">
        <v>0</v>
      </c>
      <c r="F49" s="39">
        <v>0</v>
      </c>
      <c r="G49" s="39">
        <v>140</v>
      </c>
      <c r="H49" s="38">
        <v>140</v>
      </c>
    </row>
    <row r="50" spans="2:8" ht="13" customHeight="1" thickBot="1" x14ac:dyDescent="0.4"/>
    <row r="51" spans="2:8" ht="18.5" customHeight="1" thickBot="1" x14ac:dyDescent="0.45">
      <c r="C51" s="150" t="s">
        <v>134</v>
      </c>
      <c r="D51" s="151"/>
      <c r="E51" s="151"/>
      <c r="F51" s="151"/>
      <c r="G51" s="151"/>
      <c r="H51" s="152"/>
    </row>
    <row r="52" spans="2:8" ht="19.5" customHeight="1" thickBot="1" x14ac:dyDescent="0.4"/>
    <row r="53" spans="2:8" ht="20" customHeight="1" thickBot="1" x14ac:dyDescent="0.4">
      <c r="C53" s="106" t="s">
        <v>113</v>
      </c>
      <c r="D53" s="142" t="s">
        <v>133</v>
      </c>
      <c r="E53" s="143"/>
      <c r="F53" s="144"/>
      <c r="G53" s="144"/>
      <c r="H53" s="145"/>
    </row>
    <row r="54" spans="2:8" ht="20" customHeight="1" thickBot="1" x14ac:dyDescent="0.4">
      <c r="C54" s="107" t="s">
        <v>111</v>
      </c>
      <c r="D54" s="139" t="s">
        <v>762</v>
      </c>
      <c r="E54" s="140"/>
      <c r="F54" s="140"/>
      <c r="G54" s="140"/>
      <c r="H54" s="141"/>
    </row>
    <row r="55" spans="2:8" ht="40" customHeight="1" thickBot="1" x14ac:dyDescent="0.4">
      <c r="C55" s="107" t="s">
        <v>110</v>
      </c>
      <c r="D55" s="139" t="s">
        <v>761</v>
      </c>
      <c r="E55" s="140"/>
      <c r="F55" s="140"/>
      <c r="G55" s="140"/>
      <c r="H55" s="141"/>
    </row>
    <row r="56" spans="2:8" ht="5.25" customHeight="1" x14ac:dyDescent="0.35">
      <c r="C56" s="35"/>
      <c r="H56" s="34"/>
    </row>
    <row r="57" spans="2:8" ht="25.4" customHeight="1" thickBot="1" x14ac:dyDescent="0.4">
      <c r="B57" s="33"/>
      <c r="C57" s="108" t="s">
        <v>108</v>
      </c>
      <c r="D57" s="109" t="s">
        <v>107</v>
      </c>
      <c r="E57" s="109" t="s">
        <v>106</v>
      </c>
      <c r="F57" s="110" t="s">
        <v>105</v>
      </c>
      <c r="G57" s="109" t="s">
        <v>96</v>
      </c>
      <c r="H57" s="111" t="s">
        <v>104</v>
      </c>
    </row>
    <row r="58" spans="2:8" ht="20" customHeight="1" thickBot="1" x14ac:dyDescent="0.4">
      <c r="C58" s="28">
        <v>0</v>
      </c>
      <c r="D58" s="27">
        <v>-24</v>
      </c>
      <c r="E58" s="27">
        <v>-167</v>
      </c>
      <c r="F58" s="27">
        <v>-191</v>
      </c>
      <c r="G58" s="27">
        <v>0</v>
      </c>
      <c r="H58" s="26">
        <v>-191</v>
      </c>
    </row>
    <row r="59" spans="2:8" ht="12.5" customHeight="1" x14ac:dyDescent="0.35"/>
    <row r="60" spans="2:8" ht="12.5" customHeight="1" x14ac:dyDescent="0.35"/>
  </sheetData>
  <mergeCells count="27">
    <mergeCell ref="D37:H37"/>
    <mergeCell ref="C38:E38"/>
    <mergeCell ref="F38:H38"/>
    <mergeCell ref="D54:H54"/>
    <mergeCell ref="D55:H55"/>
    <mergeCell ref="D43:H43"/>
    <mergeCell ref="D44:H44"/>
    <mergeCell ref="D45:H45"/>
    <mergeCell ref="C46:E46"/>
    <mergeCell ref="F46:H46"/>
    <mergeCell ref="C51:H51"/>
    <mergeCell ref="D53:H53"/>
    <mergeCell ref="C30:E30"/>
    <mergeCell ref="F30:H30"/>
    <mergeCell ref="D35:H35"/>
    <mergeCell ref="D36:H36"/>
    <mergeCell ref="D17:H17"/>
    <mergeCell ref="D18:H18"/>
    <mergeCell ref="C25:H25"/>
    <mergeCell ref="D27:H27"/>
    <mergeCell ref="D28:H28"/>
    <mergeCell ref="D29:H29"/>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FAA56-29FB-4588-8E35-46FD3C7D287D}">
  <sheetPr codeName="Sheet55">
    <pageSetUpPr fitToPage="1"/>
  </sheetPr>
  <dimension ref="B2:H26"/>
  <sheetViews>
    <sheetView showGridLines="0" showRowColHeaders="0" zoomScale="80" zoomScaleNormal="80" workbookViewId="0">
      <pane ySplit="5" topLeftCell="A6" activePane="bottomLeft" state="frozen"/>
      <selection activeCell="D9" sqref="D9:F9"/>
      <selection pane="bottomLeft" activeCell="L15" sqref="L15"/>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746</v>
      </c>
      <c r="E2" s="154"/>
      <c r="F2" s="58"/>
    </row>
    <row r="3" spans="3:8" ht="4.5" customHeight="1" x14ac:dyDescent="0.35">
      <c r="C3" s="62"/>
      <c r="D3" s="154"/>
      <c r="E3" s="154"/>
      <c r="F3" s="61"/>
    </row>
    <row r="4" spans="3:8" ht="13" customHeight="1" x14ac:dyDescent="0.35">
      <c r="C4" s="60" t="s">
        <v>169</v>
      </c>
      <c r="D4" s="59" t="s">
        <v>778</v>
      </c>
      <c r="E4" s="59"/>
      <c r="F4" s="58"/>
    </row>
    <row r="5" spans="3:8" ht="12.5" customHeight="1" x14ac:dyDescent="0.35"/>
    <row r="6" spans="3:8" ht="144.75" customHeight="1" x14ac:dyDescent="0.35">
      <c r="C6" s="57" t="s">
        <v>167</v>
      </c>
      <c r="D6" s="155" t="s">
        <v>777</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45298</v>
      </c>
      <c r="E9" s="10">
        <v>-45298</v>
      </c>
      <c r="F9" s="50">
        <v>0</v>
      </c>
      <c r="H9" s="49">
        <v>632.38</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776</v>
      </c>
      <c r="E17" s="140"/>
      <c r="F17" s="140"/>
      <c r="G17" s="140"/>
      <c r="H17" s="141"/>
    </row>
    <row r="18" spans="2:8" ht="20" customHeight="1" thickBot="1" x14ac:dyDescent="0.4">
      <c r="C18" s="36" t="s">
        <v>110</v>
      </c>
      <c r="D18" s="139" t="s">
        <v>775</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632.38</v>
      </c>
      <c r="D21" s="27">
        <v>23813.68</v>
      </c>
      <c r="E21" s="27">
        <v>21484.32</v>
      </c>
      <c r="F21" s="27">
        <v>45298</v>
      </c>
      <c r="G21" s="27">
        <v>-45298</v>
      </c>
      <c r="H21" s="26">
        <v>0</v>
      </c>
    </row>
    <row r="22" spans="2:8" ht="12.5" customHeight="1" x14ac:dyDescent="0.35"/>
    <row r="23" spans="2:8" ht="12.5" customHeight="1" x14ac:dyDescent="0.35"/>
    <row r="24" spans="2:8" ht="18" customHeight="1" x14ac:dyDescent="0.4">
      <c r="C24" s="153" t="s">
        <v>433</v>
      </c>
      <c r="D24" s="153"/>
      <c r="E24" s="153"/>
      <c r="F24" s="153"/>
      <c r="G24" s="153"/>
      <c r="H24" s="153"/>
    </row>
    <row r="25" spans="2:8" ht="18.75" customHeight="1" x14ac:dyDescent="0.35"/>
    <row r="26" spans="2:8" ht="12.5" customHeight="1" x14ac:dyDescent="0.35"/>
  </sheetData>
  <mergeCells count="8">
    <mergeCell ref="D18:H18"/>
    <mergeCell ref="C24:H24"/>
    <mergeCell ref="D2:E2"/>
    <mergeCell ref="D3:E3"/>
    <mergeCell ref="D6:H6"/>
    <mergeCell ref="C14:H14"/>
    <mergeCell ref="D16:H16"/>
    <mergeCell ref="D17:H17"/>
  </mergeCells>
  <printOptions horizontalCentered="1"/>
  <pageMargins left="0.7" right="0.7" top="0.75" bottom="0.75" header="0.3" footer="0.3"/>
  <pageSetup paperSize="9" fitToHeight="0"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8B316-61CA-4B5E-852F-E8990ED4CEC9}">
  <sheetPr codeName="Sheet56">
    <pageSetUpPr fitToPage="1"/>
  </sheetPr>
  <dimension ref="B2:H81"/>
  <sheetViews>
    <sheetView showGridLines="0" showRowColHeaders="0" zoomScale="80" zoomScaleNormal="80" workbookViewId="0">
      <pane ySplit="5" topLeftCell="A6" activePane="bottomLeft" state="frozen"/>
      <selection activeCell="D9" sqref="D9:F9"/>
      <selection pane="bottomLeft" activeCell="K8" sqref="K8"/>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746</v>
      </c>
      <c r="E2" s="154"/>
      <c r="F2" s="58"/>
    </row>
    <row r="3" spans="3:8" ht="4.5" customHeight="1" x14ac:dyDescent="0.35">
      <c r="C3" s="62"/>
      <c r="D3" s="154"/>
      <c r="E3" s="154"/>
      <c r="F3" s="61"/>
    </row>
    <row r="4" spans="3:8" ht="13" customHeight="1" x14ac:dyDescent="0.35">
      <c r="C4" s="60" t="s">
        <v>169</v>
      </c>
      <c r="D4" s="86" t="s">
        <v>760</v>
      </c>
      <c r="E4" s="86"/>
      <c r="F4" s="58"/>
    </row>
    <row r="5" spans="3:8" ht="12.5" customHeight="1" x14ac:dyDescent="0.35"/>
    <row r="6" spans="3:8" ht="144.75" customHeight="1" x14ac:dyDescent="0.35">
      <c r="C6" s="57" t="s">
        <v>167</v>
      </c>
      <c r="D6" s="155" t="s">
        <v>759</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2708.5210000000002</v>
      </c>
      <c r="E9" s="10">
        <v>-2170.7000000000003</v>
      </c>
      <c r="F9" s="50">
        <v>537.82099999999991</v>
      </c>
      <c r="H9" s="49">
        <v>35.03</v>
      </c>
    </row>
    <row r="10" spans="3:8" ht="7.5" customHeight="1" x14ac:dyDescent="0.35">
      <c r="C10" s="48"/>
      <c r="F10" s="47"/>
      <c r="H10" s="46"/>
    </row>
    <row r="11" spans="3:8" ht="12.75" customHeight="1" thickBot="1" x14ac:dyDescent="0.4">
      <c r="C11" s="45" t="s">
        <v>163</v>
      </c>
      <c r="D11" s="44"/>
      <c r="E11" s="42"/>
      <c r="F11" s="43">
        <v>-117</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758</v>
      </c>
      <c r="E17" s="140"/>
      <c r="F17" s="140"/>
      <c r="G17" s="140"/>
      <c r="H17" s="141"/>
    </row>
    <row r="18" spans="2:8" ht="20" customHeight="1" thickBot="1" x14ac:dyDescent="0.4">
      <c r="C18" s="36" t="s">
        <v>110</v>
      </c>
      <c r="D18" s="139" t="s">
        <v>757</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3</v>
      </c>
      <c r="D21" s="27">
        <v>207.45</v>
      </c>
      <c r="E21" s="27">
        <v>24.55</v>
      </c>
      <c r="F21" s="27">
        <v>232</v>
      </c>
      <c r="G21" s="27">
        <v>-222</v>
      </c>
      <c r="H21" s="26">
        <v>10</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756</v>
      </c>
      <c r="E24" s="140"/>
      <c r="F24" s="140"/>
      <c r="G24" s="140"/>
      <c r="H24" s="141"/>
    </row>
    <row r="25" spans="2:8" ht="20" customHeight="1" thickBot="1" x14ac:dyDescent="0.4">
      <c r="C25" s="36" t="s">
        <v>110</v>
      </c>
      <c r="D25" s="139" t="s">
        <v>755</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0</v>
      </c>
      <c r="D28" s="27"/>
      <c r="E28" s="27">
        <v>299</v>
      </c>
      <c r="F28" s="27">
        <v>299</v>
      </c>
      <c r="G28" s="27">
        <v>-936.7</v>
      </c>
      <c r="H28" s="26">
        <v>-637.70000000000005</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754</v>
      </c>
      <c r="E31" s="140"/>
      <c r="F31" s="140"/>
      <c r="G31" s="140"/>
      <c r="H31" s="141"/>
    </row>
    <row r="32" spans="2:8" ht="20" customHeight="1" thickBot="1" x14ac:dyDescent="0.4">
      <c r="C32" s="36" t="s">
        <v>110</v>
      </c>
      <c r="D32" s="139" t="s">
        <v>753</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32.03</v>
      </c>
      <c r="D35" s="27">
        <v>1781.8309999999999</v>
      </c>
      <c r="E35" s="27">
        <v>393</v>
      </c>
      <c r="F35" s="27">
        <v>2174.8310000000001</v>
      </c>
      <c r="G35" s="27">
        <v>-1011.6</v>
      </c>
      <c r="H35" s="26">
        <v>1163.2310000000002</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752</v>
      </c>
      <c r="E38" s="140"/>
      <c r="F38" s="140"/>
      <c r="G38" s="140"/>
      <c r="H38" s="141"/>
    </row>
    <row r="39" spans="2:8" ht="20" customHeight="1" thickBot="1" x14ac:dyDescent="0.4">
      <c r="C39" s="36" t="s">
        <v>110</v>
      </c>
      <c r="D39" s="139" t="s">
        <v>751</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0</v>
      </c>
      <c r="D42" s="27">
        <v>2.4</v>
      </c>
      <c r="E42" s="27">
        <v>0.28999999999999998</v>
      </c>
      <c r="F42" s="27">
        <v>2.69</v>
      </c>
      <c r="G42" s="27">
        <v>-0.4</v>
      </c>
      <c r="H42" s="26">
        <v>2.29</v>
      </c>
    </row>
    <row r="43" spans="2:8" ht="12.5" customHeight="1" x14ac:dyDescent="0.35"/>
    <row r="44" spans="2:8" ht="12.5" customHeight="1" x14ac:dyDescent="0.35"/>
    <row r="45" spans="2:8" ht="8.25" customHeight="1" x14ac:dyDescent="0.35"/>
    <row r="46" spans="2:8" ht="18" customHeight="1" x14ac:dyDescent="0.4">
      <c r="C46" s="153" t="s">
        <v>148</v>
      </c>
      <c r="D46" s="153"/>
      <c r="E46" s="153"/>
      <c r="F46" s="153"/>
      <c r="G46" s="153"/>
      <c r="H46" s="153"/>
    </row>
    <row r="47" spans="2:8" ht="18.75" customHeight="1" thickBot="1" x14ac:dyDescent="0.4"/>
    <row r="48" spans="2:8" ht="20" customHeight="1" thickBot="1" x14ac:dyDescent="0.4">
      <c r="C48" s="99" t="s">
        <v>113</v>
      </c>
      <c r="D48" s="142" t="s">
        <v>147</v>
      </c>
      <c r="E48" s="143"/>
      <c r="F48" s="144"/>
      <c r="G48" s="144"/>
      <c r="H48" s="145"/>
    </row>
    <row r="49" spans="2:8" ht="20" customHeight="1" thickBot="1" x14ac:dyDescent="0.4">
      <c r="C49" s="100" t="s">
        <v>111</v>
      </c>
      <c r="D49" s="139" t="s">
        <v>139</v>
      </c>
      <c r="E49" s="140"/>
      <c r="F49" s="140"/>
      <c r="G49" s="140"/>
      <c r="H49" s="141"/>
    </row>
    <row r="50" spans="2:8" ht="20" customHeight="1" thickBot="1" x14ac:dyDescent="0.4">
      <c r="C50" s="100" t="s">
        <v>110</v>
      </c>
      <c r="D50" s="139" t="s">
        <v>750</v>
      </c>
      <c r="E50" s="140"/>
      <c r="F50" s="140"/>
      <c r="G50" s="140"/>
      <c r="H50" s="141"/>
    </row>
    <row r="51" spans="2:8" ht="12.5" customHeight="1" x14ac:dyDescent="0.35">
      <c r="C51" s="146"/>
      <c r="D51" s="147"/>
      <c r="E51" s="147"/>
      <c r="F51" s="148"/>
      <c r="G51" s="148"/>
      <c r="H51" s="149"/>
    </row>
    <row r="52" spans="2:8" ht="5.25" customHeight="1" x14ac:dyDescent="0.35">
      <c r="C52" s="35"/>
      <c r="H52" s="34"/>
    </row>
    <row r="53" spans="2:8" ht="25.4" customHeight="1" thickBot="1" x14ac:dyDescent="0.4">
      <c r="B53" s="33"/>
      <c r="C53" s="101" t="s">
        <v>108</v>
      </c>
      <c r="D53" s="102" t="s">
        <v>107</v>
      </c>
      <c r="E53" s="102" t="s">
        <v>106</v>
      </c>
      <c r="F53" s="103" t="s">
        <v>105</v>
      </c>
      <c r="G53" s="102" t="s">
        <v>96</v>
      </c>
      <c r="H53" s="104" t="s">
        <v>104</v>
      </c>
    </row>
    <row r="54" spans="2:8" ht="20" customHeight="1" thickBot="1" x14ac:dyDescent="0.4">
      <c r="C54" s="28">
        <v>0</v>
      </c>
      <c r="D54" s="39">
        <v>64</v>
      </c>
      <c r="E54" s="39">
        <v>0</v>
      </c>
      <c r="F54" s="39">
        <v>64</v>
      </c>
      <c r="G54" s="39">
        <v>0</v>
      </c>
      <c r="H54" s="38">
        <v>64</v>
      </c>
    </row>
    <row r="55" spans="2:8" ht="13" customHeight="1" thickBot="1" x14ac:dyDescent="0.4"/>
    <row r="56" spans="2:8" ht="20" customHeight="1" thickBot="1" x14ac:dyDescent="0.4">
      <c r="C56" s="99" t="s">
        <v>113</v>
      </c>
      <c r="D56" s="142" t="s">
        <v>146</v>
      </c>
      <c r="E56" s="143"/>
      <c r="F56" s="144"/>
      <c r="G56" s="144"/>
      <c r="H56" s="145"/>
    </row>
    <row r="57" spans="2:8" ht="20" customHeight="1" thickBot="1" x14ac:dyDescent="0.4">
      <c r="C57" s="100" t="s">
        <v>111</v>
      </c>
      <c r="D57" s="139" t="s">
        <v>139</v>
      </c>
      <c r="E57" s="140"/>
      <c r="F57" s="140"/>
      <c r="G57" s="140"/>
      <c r="H57" s="141"/>
    </row>
    <row r="58" spans="2:8" ht="20" customHeight="1" thickBot="1" x14ac:dyDescent="0.4">
      <c r="C58" s="100" t="s">
        <v>110</v>
      </c>
      <c r="D58" s="139" t="s">
        <v>734</v>
      </c>
      <c r="E58" s="140"/>
      <c r="F58" s="140"/>
      <c r="G58" s="140"/>
      <c r="H58" s="141"/>
    </row>
    <row r="59" spans="2:8" ht="12.5" customHeight="1" x14ac:dyDescent="0.35">
      <c r="C59" s="146"/>
      <c r="D59" s="147"/>
      <c r="E59" s="147"/>
      <c r="F59" s="148"/>
      <c r="G59" s="148"/>
      <c r="H59" s="149"/>
    </row>
    <row r="60" spans="2:8" ht="5.25" customHeight="1" x14ac:dyDescent="0.35">
      <c r="C60" s="35"/>
      <c r="H60" s="34"/>
    </row>
    <row r="61" spans="2:8" ht="25.4" customHeight="1" x14ac:dyDescent="0.35">
      <c r="B61" s="33"/>
      <c r="C61" s="101" t="s">
        <v>108</v>
      </c>
      <c r="D61" s="102" t="s">
        <v>107</v>
      </c>
      <c r="E61" s="102" t="s">
        <v>106</v>
      </c>
      <c r="F61" s="103" t="s">
        <v>105</v>
      </c>
      <c r="G61" s="102" t="s">
        <v>96</v>
      </c>
      <c r="H61" s="104" t="s">
        <v>104</v>
      </c>
    </row>
    <row r="62" spans="2:8" ht="20" customHeight="1" thickBot="1" x14ac:dyDescent="0.4">
      <c r="C62" s="40"/>
      <c r="D62" s="39">
        <v>53</v>
      </c>
      <c r="E62" s="39">
        <v>0</v>
      </c>
      <c r="F62" s="39">
        <v>53</v>
      </c>
      <c r="G62" s="39">
        <v>0</v>
      </c>
      <c r="H62" s="38">
        <v>53</v>
      </c>
    </row>
    <row r="63" spans="2:8" ht="13" customHeight="1" thickBot="1" x14ac:dyDescent="0.4"/>
    <row r="64" spans="2:8" ht="18.5" customHeight="1" thickBot="1" x14ac:dyDescent="0.45">
      <c r="C64" s="150" t="s">
        <v>134</v>
      </c>
      <c r="D64" s="151"/>
      <c r="E64" s="151"/>
      <c r="F64" s="151"/>
      <c r="G64" s="151"/>
      <c r="H64" s="152"/>
    </row>
    <row r="65" spans="2:8" ht="19.5" customHeight="1" thickBot="1" x14ac:dyDescent="0.4"/>
    <row r="66" spans="2:8" ht="20" customHeight="1" thickBot="1" x14ac:dyDescent="0.4">
      <c r="C66" s="106" t="s">
        <v>113</v>
      </c>
      <c r="D66" s="142" t="s">
        <v>133</v>
      </c>
      <c r="E66" s="143"/>
      <c r="F66" s="144"/>
      <c r="G66" s="144"/>
      <c r="H66" s="145"/>
    </row>
    <row r="67" spans="2:8" ht="20" customHeight="1" thickBot="1" x14ac:dyDescent="0.4">
      <c r="C67" s="107" t="s">
        <v>111</v>
      </c>
      <c r="D67" s="139" t="s">
        <v>727</v>
      </c>
      <c r="E67" s="140"/>
      <c r="F67" s="140"/>
      <c r="G67" s="140"/>
      <c r="H67" s="141"/>
    </row>
    <row r="68" spans="2:8" ht="20" customHeight="1" thickBot="1" x14ac:dyDescent="0.4">
      <c r="C68" s="107" t="s">
        <v>110</v>
      </c>
      <c r="D68" s="139" t="s">
        <v>749</v>
      </c>
      <c r="E68" s="140"/>
      <c r="F68" s="140"/>
      <c r="G68" s="140"/>
      <c r="H68" s="141"/>
    </row>
    <row r="69" spans="2:8" ht="5.25" customHeight="1" x14ac:dyDescent="0.35">
      <c r="C69" s="35"/>
      <c r="H69" s="34"/>
    </row>
    <row r="70" spans="2:8" ht="25.4" customHeight="1" thickBot="1" x14ac:dyDescent="0.4">
      <c r="B70" s="33"/>
      <c r="C70" s="108" t="s">
        <v>108</v>
      </c>
      <c r="D70" s="109" t="s">
        <v>107</v>
      </c>
      <c r="E70" s="109" t="s">
        <v>106</v>
      </c>
      <c r="F70" s="110" t="s">
        <v>105</v>
      </c>
      <c r="G70" s="109" t="s">
        <v>96</v>
      </c>
      <c r="H70" s="111" t="s">
        <v>104</v>
      </c>
    </row>
    <row r="71" spans="2:8" ht="20" customHeight="1" thickBot="1" x14ac:dyDescent="0.4">
      <c r="C71" s="28">
        <v>0</v>
      </c>
      <c r="D71" s="27">
        <v>0</v>
      </c>
      <c r="E71" s="27">
        <v>0</v>
      </c>
      <c r="F71" s="27">
        <v>0</v>
      </c>
      <c r="G71" s="27">
        <v>-7</v>
      </c>
      <c r="H71" s="26">
        <v>-7</v>
      </c>
    </row>
    <row r="72" spans="2:8" ht="13" customHeight="1" thickBot="1" x14ac:dyDescent="0.4"/>
    <row r="73" spans="2:8" ht="20" customHeight="1" thickBot="1" x14ac:dyDescent="0.4">
      <c r="C73" s="106" t="s">
        <v>113</v>
      </c>
      <c r="D73" s="142" t="s">
        <v>131</v>
      </c>
      <c r="E73" s="143"/>
      <c r="F73" s="144"/>
      <c r="G73" s="144"/>
      <c r="H73" s="145"/>
    </row>
    <row r="74" spans="2:8" ht="20" customHeight="1" thickBot="1" x14ac:dyDescent="0.4">
      <c r="C74" s="107" t="s">
        <v>111</v>
      </c>
      <c r="D74" s="139" t="s">
        <v>748</v>
      </c>
      <c r="E74" s="140"/>
      <c r="F74" s="140"/>
      <c r="G74" s="140"/>
      <c r="H74" s="141"/>
    </row>
    <row r="75" spans="2:8" ht="20" customHeight="1" thickBot="1" x14ac:dyDescent="0.4">
      <c r="C75" s="107" t="s">
        <v>110</v>
      </c>
      <c r="D75" s="139" t="s">
        <v>747</v>
      </c>
      <c r="E75" s="140"/>
      <c r="F75" s="140"/>
      <c r="G75" s="140"/>
      <c r="H75" s="141"/>
    </row>
    <row r="76" spans="2:8" ht="5.25" customHeight="1" x14ac:dyDescent="0.35">
      <c r="C76" s="35"/>
      <c r="H76" s="34"/>
    </row>
    <row r="77" spans="2:8" ht="25.4" customHeight="1" thickBot="1" x14ac:dyDescent="0.4">
      <c r="B77" s="33"/>
      <c r="C77" s="108" t="s">
        <v>108</v>
      </c>
      <c r="D77" s="109" t="s">
        <v>107</v>
      </c>
      <c r="E77" s="109" t="s">
        <v>106</v>
      </c>
      <c r="F77" s="110" t="s">
        <v>105</v>
      </c>
      <c r="G77" s="109" t="s">
        <v>96</v>
      </c>
      <c r="H77" s="111" t="s">
        <v>104</v>
      </c>
    </row>
    <row r="78" spans="2:8" ht="20" customHeight="1" thickBot="1" x14ac:dyDescent="0.4">
      <c r="C78" s="28">
        <v>0</v>
      </c>
      <c r="D78" s="27">
        <v>0</v>
      </c>
      <c r="E78" s="27">
        <v>0</v>
      </c>
      <c r="F78" s="27">
        <v>0</v>
      </c>
      <c r="G78" s="27">
        <v>-110</v>
      </c>
      <c r="H78" s="26">
        <v>-110</v>
      </c>
    </row>
    <row r="79" spans="2:8" ht="12.5" customHeight="1" x14ac:dyDescent="0.35"/>
    <row r="80" spans="2:8" ht="12.5" customHeight="1" x14ac:dyDescent="0.35"/>
    <row r="81" ht="12.5" customHeight="1" x14ac:dyDescent="0.35"/>
  </sheetData>
  <mergeCells count="34">
    <mergeCell ref="D67:H67"/>
    <mergeCell ref="D68:H68"/>
    <mergeCell ref="D73:H73"/>
    <mergeCell ref="D74:H74"/>
    <mergeCell ref="D75:H75"/>
    <mergeCell ref="D58:H58"/>
    <mergeCell ref="C59:E59"/>
    <mergeCell ref="F59:H59"/>
    <mergeCell ref="C64:H64"/>
    <mergeCell ref="D66:H66"/>
    <mergeCell ref="D25:H25"/>
    <mergeCell ref="D30:H30"/>
    <mergeCell ref="D57:H57"/>
    <mergeCell ref="D32:H32"/>
    <mergeCell ref="D37:H37"/>
    <mergeCell ref="D38:H38"/>
    <mergeCell ref="D39:H39"/>
    <mergeCell ref="C46:H46"/>
    <mergeCell ref="D48:H48"/>
    <mergeCell ref="D49:H49"/>
    <mergeCell ref="D31:H31"/>
    <mergeCell ref="D50:H50"/>
    <mergeCell ref="C51:E51"/>
    <mergeCell ref="F51:H51"/>
    <mergeCell ref="D56:H56"/>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A9F25-E801-43B7-94E5-64448CBAD397}">
  <sheetPr codeName="Sheet57">
    <pageSetUpPr fitToPage="1"/>
  </sheetPr>
  <dimension ref="B2:H147"/>
  <sheetViews>
    <sheetView showGridLines="0" showRowColHeaders="0" zoomScale="80" zoomScaleNormal="80" workbookViewId="0">
      <pane ySplit="5" topLeftCell="A6" activePane="bottomLeft" state="frozen"/>
      <selection activeCell="D9" sqref="D9:F9"/>
      <selection pane="bottomLeft" activeCell="L15" sqref="L15"/>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806</v>
      </c>
      <c r="E2" s="154"/>
      <c r="F2" s="58"/>
    </row>
    <row r="3" spans="3:8" ht="4.5" customHeight="1" x14ac:dyDescent="0.35">
      <c r="C3" s="62"/>
      <c r="D3" s="154"/>
      <c r="E3" s="154"/>
      <c r="F3" s="61"/>
    </row>
    <row r="4" spans="3:8" ht="13" customHeight="1" x14ac:dyDescent="0.35">
      <c r="C4" s="60" t="s">
        <v>169</v>
      </c>
      <c r="D4" s="59" t="s">
        <v>805</v>
      </c>
      <c r="E4" s="59"/>
      <c r="F4" s="58"/>
    </row>
    <row r="5" spans="3:8" ht="12.5" customHeight="1" x14ac:dyDescent="0.35"/>
    <row r="6" spans="3:8" ht="144.75" customHeight="1" x14ac:dyDescent="0.35">
      <c r="C6" s="57" t="s">
        <v>167</v>
      </c>
      <c r="D6" s="155" t="s">
        <v>804</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18904.599999999999</v>
      </c>
      <c r="E9" s="10">
        <v>-1825.2</v>
      </c>
      <c r="F9" s="50">
        <v>17079.399999999998</v>
      </c>
      <c r="H9" s="49">
        <v>161.9</v>
      </c>
    </row>
    <row r="10" spans="3:8" ht="7.5" customHeight="1" x14ac:dyDescent="0.35">
      <c r="C10" s="48"/>
      <c r="F10" s="47"/>
      <c r="H10" s="46"/>
    </row>
    <row r="11" spans="3:8" ht="12.75" customHeight="1" thickBot="1" x14ac:dyDescent="0.4">
      <c r="C11" s="45" t="s">
        <v>163</v>
      </c>
      <c r="D11" s="44"/>
      <c r="E11" s="42"/>
      <c r="F11" s="43">
        <v>-747</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803</v>
      </c>
      <c r="E17" s="140"/>
      <c r="F17" s="140"/>
      <c r="G17" s="140"/>
      <c r="H17" s="141"/>
    </row>
    <row r="18" spans="2:8" ht="20" customHeight="1" thickBot="1" x14ac:dyDescent="0.4">
      <c r="C18" s="36" t="s">
        <v>110</v>
      </c>
      <c r="D18" s="139" t="s">
        <v>802</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2</v>
      </c>
      <c r="D21" s="27">
        <v>559.79999999999995</v>
      </c>
      <c r="E21" s="27">
        <v>100.7</v>
      </c>
      <c r="F21" s="27">
        <v>660.5</v>
      </c>
      <c r="G21" s="27">
        <v>-80</v>
      </c>
      <c r="H21" s="26">
        <v>580.5</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801</v>
      </c>
      <c r="E24" s="140"/>
      <c r="F24" s="140"/>
      <c r="G24" s="140"/>
      <c r="H24" s="141"/>
    </row>
    <row r="25" spans="2:8" ht="138.25" customHeight="1" thickBot="1" x14ac:dyDescent="0.4">
      <c r="C25" s="36" t="s">
        <v>110</v>
      </c>
      <c r="D25" s="139" t="s">
        <v>800</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11.24</v>
      </c>
      <c r="D28" s="27">
        <v>580</v>
      </c>
      <c r="E28" s="27">
        <v>0</v>
      </c>
      <c r="F28" s="27">
        <v>580</v>
      </c>
      <c r="G28" s="27">
        <v>0</v>
      </c>
      <c r="H28" s="26">
        <v>580</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799</v>
      </c>
      <c r="E31" s="140"/>
      <c r="F31" s="140"/>
      <c r="G31" s="140"/>
      <c r="H31" s="141"/>
    </row>
    <row r="32" spans="2:8" ht="80" customHeight="1" thickBot="1" x14ac:dyDescent="0.4">
      <c r="C32" s="36" t="s">
        <v>110</v>
      </c>
      <c r="D32" s="139" t="s">
        <v>798</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46.96</v>
      </c>
      <c r="D35" s="27">
        <v>1639.6</v>
      </c>
      <c r="E35" s="27">
        <v>2</v>
      </c>
      <c r="F35" s="27">
        <v>1641.6</v>
      </c>
      <c r="G35" s="27">
        <v>0</v>
      </c>
      <c r="H35" s="26">
        <v>1641.6</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797</v>
      </c>
      <c r="E38" s="140"/>
      <c r="F38" s="140"/>
      <c r="G38" s="140"/>
      <c r="H38" s="141"/>
    </row>
    <row r="39" spans="2:8" ht="20" customHeight="1" thickBot="1" x14ac:dyDescent="0.4">
      <c r="C39" s="36" t="s">
        <v>110</v>
      </c>
      <c r="D39" s="139" t="s">
        <v>796</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0</v>
      </c>
      <c r="D42" s="27">
        <v>0</v>
      </c>
      <c r="E42" s="27">
        <v>164</v>
      </c>
      <c r="F42" s="27">
        <v>164</v>
      </c>
      <c r="G42" s="27">
        <v>0</v>
      </c>
      <c r="H42" s="26">
        <v>164</v>
      </c>
    </row>
    <row r="43" spans="2:8" ht="13" customHeight="1" thickBot="1" x14ac:dyDescent="0.4"/>
    <row r="44" spans="2:8" ht="20" customHeight="1" thickBot="1" x14ac:dyDescent="0.4">
      <c r="C44" s="37" t="s">
        <v>113</v>
      </c>
      <c r="D44" s="142" t="s">
        <v>151</v>
      </c>
      <c r="E44" s="144"/>
      <c r="F44" s="144"/>
      <c r="G44" s="144"/>
      <c r="H44" s="145"/>
    </row>
    <row r="45" spans="2:8" ht="20" customHeight="1" thickBot="1" x14ac:dyDescent="0.4">
      <c r="C45" s="36" t="s">
        <v>111</v>
      </c>
      <c r="D45" s="139" t="s">
        <v>795</v>
      </c>
      <c r="E45" s="140"/>
      <c r="F45" s="140"/>
      <c r="G45" s="140"/>
      <c r="H45" s="141"/>
    </row>
    <row r="46" spans="2:8" ht="60" customHeight="1" thickBot="1" x14ac:dyDescent="0.4">
      <c r="C46" s="36" t="s">
        <v>110</v>
      </c>
      <c r="D46" s="139" t="s">
        <v>794</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5.67</v>
      </c>
      <c r="D49" s="27">
        <v>328</v>
      </c>
      <c r="E49" s="27">
        <v>0</v>
      </c>
      <c r="F49" s="27">
        <v>328</v>
      </c>
      <c r="G49" s="27">
        <v>-40</v>
      </c>
      <c r="H49" s="26">
        <v>288</v>
      </c>
    </row>
    <row r="50" spans="2:8" ht="13" customHeight="1" thickBot="1" x14ac:dyDescent="0.4"/>
    <row r="51" spans="2:8" ht="20" customHeight="1" thickBot="1" x14ac:dyDescent="0.4">
      <c r="C51" s="37" t="s">
        <v>113</v>
      </c>
      <c r="D51" s="142" t="s">
        <v>296</v>
      </c>
      <c r="E51" s="144"/>
      <c r="F51" s="144"/>
      <c r="G51" s="144"/>
      <c r="H51" s="145"/>
    </row>
    <row r="52" spans="2:8" ht="20" customHeight="1" thickBot="1" x14ac:dyDescent="0.4">
      <c r="C52" s="36" t="s">
        <v>111</v>
      </c>
      <c r="D52" s="139" t="s">
        <v>793</v>
      </c>
      <c r="E52" s="140"/>
      <c r="F52" s="140"/>
      <c r="G52" s="140"/>
      <c r="H52" s="141"/>
    </row>
    <row r="53" spans="2:8" ht="125.5" customHeight="1" thickBot="1" x14ac:dyDescent="0.4">
      <c r="C53" s="36" t="s">
        <v>110</v>
      </c>
      <c r="D53" s="139" t="s">
        <v>792</v>
      </c>
      <c r="E53" s="140"/>
      <c r="F53" s="140"/>
      <c r="G53" s="140"/>
      <c r="H53" s="141"/>
    </row>
    <row r="54" spans="2:8" ht="5.25" customHeight="1" x14ac:dyDescent="0.35">
      <c r="C54" s="35"/>
      <c r="H54" s="34"/>
    </row>
    <row r="55" spans="2:8" ht="25.4" customHeight="1" thickBot="1" x14ac:dyDescent="0.4">
      <c r="B55" s="33"/>
      <c r="C55" s="32" t="s">
        <v>108</v>
      </c>
      <c r="D55" s="30" t="s">
        <v>107</v>
      </c>
      <c r="E55" s="30" t="s">
        <v>106</v>
      </c>
      <c r="F55" s="31" t="s">
        <v>105</v>
      </c>
      <c r="G55" s="30" t="s">
        <v>96</v>
      </c>
      <c r="H55" s="29" t="s">
        <v>104</v>
      </c>
    </row>
    <row r="56" spans="2:8" ht="20" customHeight="1" thickBot="1" x14ac:dyDescent="0.4">
      <c r="C56" s="28">
        <v>52.15</v>
      </c>
      <c r="D56" s="27">
        <v>2562</v>
      </c>
      <c r="E56" s="27">
        <v>9820.9</v>
      </c>
      <c r="F56" s="27">
        <v>12382.9</v>
      </c>
      <c r="G56" s="27">
        <v>-63</v>
      </c>
      <c r="H56" s="26">
        <v>12319.9</v>
      </c>
    </row>
    <row r="57" spans="2:8" ht="13" customHeight="1" thickBot="1" x14ac:dyDescent="0.4"/>
    <row r="58" spans="2:8" ht="20" customHeight="1" thickBot="1" x14ac:dyDescent="0.4">
      <c r="C58" s="37" t="s">
        <v>113</v>
      </c>
      <c r="D58" s="142" t="s">
        <v>217</v>
      </c>
      <c r="E58" s="144"/>
      <c r="F58" s="144"/>
      <c r="G58" s="144"/>
      <c r="H58" s="145"/>
    </row>
    <row r="59" spans="2:8" ht="20" customHeight="1" thickBot="1" x14ac:dyDescent="0.4">
      <c r="C59" s="36" t="s">
        <v>111</v>
      </c>
      <c r="D59" s="139" t="s">
        <v>791</v>
      </c>
      <c r="E59" s="140"/>
      <c r="F59" s="140"/>
      <c r="G59" s="140"/>
      <c r="H59" s="141"/>
    </row>
    <row r="60" spans="2:8" ht="191" customHeight="1" thickBot="1" x14ac:dyDescent="0.4">
      <c r="C60" s="36" t="s">
        <v>110</v>
      </c>
      <c r="D60" s="139" t="s">
        <v>790</v>
      </c>
      <c r="E60" s="140"/>
      <c r="F60" s="140"/>
      <c r="G60" s="140"/>
      <c r="H60" s="141"/>
    </row>
    <row r="61" spans="2:8" ht="5.25" customHeight="1" x14ac:dyDescent="0.35">
      <c r="C61" s="35"/>
      <c r="H61" s="34"/>
    </row>
    <row r="62" spans="2:8" ht="25.4" customHeight="1" thickBot="1" x14ac:dyDescent="0.4">
      <c r="B62" s="33"/>
      <c r="C62" s="32" t="s">
        <v>108</v>
      </c>
      <c r="D62" s="30" t="s">
        <v>107</v>
      </c>
      <c r="E62" s="30" t="s">
        <v>106</v>
      </c>
      <c r="F62" s="31" t="s">
        <v>105</v>
      </c>
      <c r="G62" s="30" t="s">
        <v>96</v>
      </c>
      <c r="H62" s="29" t="s">
        <v>104</v>
      </c>
    </row>
    <row r="63" spans="2:8" ht="20" customHeight="1" thickBot="1" x14ac:dyDescent="0.4">
      <c r="C63" s="28">
        <v>31.25</v>
      </c>
      <c r="D63" s="27">
        <v>1689.5</v>
      </c>
      <c r="E63" s="27">
        <v>763.1</v>
      </c>
      <c r="F63" s="27">
        <v>2452.6</v>
      </c>
      <c r="G63" s="27">
        <v>-1585.2</v>
      </c>
      <c r="H63" s="26">
        <v>867.39999999999986</v>
      </c>
    </row>
    <row r="64" spans="2:8" ht="13" customHeight="1" thickBot="1" x14ac:dyDescent="0.4"/>
    <row r="65" spans="2:8" ht="20" customHeight="1" thickBot="1" x14ac:dyDescent="0.4">
      <c r="C65" s="37" t="s">
        <v>113</v>
      </c>
      <c r="D65" s="142" t="s">
        <v>214</v>
      </c>
      <c r="E65" s="144"/>
      <c r="F65" s="144"/>
      <c r="G65" s="144"/>
      <c r="H65" s="145"/>
    </row>
    <row r="66" spans="2:8" ht="20" customHeight="1" thickBot="1" x14ac:dyDescent="0.4">
      <c r="C66" s="36" t="s">
        <v>111</v>
      </c>
      <c r="D66" s="139" t="s">
        <v>789</v>
      </c>
      <c r="E66" s="140"/>
      <c r="F66" s="140"/>
      <c r="G66" s="140"/>
      <c r="H66" s="141"/>
    </row>
    <row r="67" spans="2:8" ht="20" customHeight="1" thickBot="1" x14ac:dyDescent="0.4">
      <c r="C67" s="36" t="s">
        <v>110</v>
      </c>
      <c r="D67" s="139" t="s">
        <v>788</v>
      </c>
      <c r="E67" s="140"/>
      <c r="F67" s="140"/>
      <c r="G67" s="140"/>
      <c r="H67" s="141"/>
    </row>
    <row r="68" spans="2:8" ht="5.25" customHeight="1" x14ac:dyDescent="0.35">
      <c r="C68" s="35"/>
      <c r="H68" s="34"/>
    </row>
    <row r="69" spans="2:8" ht="25.4" customHeight="1" thickBot="1" x14ac:dyDescent="0.4">
      <c r="B69" s="33"/>
      <c r="C69" s="32" t="s">
        <v>108</v>
      </c>
      <c r="D69" s="30" t="s">
        <v>107</v>
      </c>
      <c r="E69" s="30" t="s">
        <v>106</v>
      </c>
      <c r="F69" s="31" t="s">
        <v>105</v>
      </c>
      <c r="G69" s="30" t="s">
        <v>96</v>
      </c>
      <c r="H69" s="29" t="s">
        <v>104</v>
      </c>
    </row>
    <row r="70" spans="2:8" ht="20" customHeight="1" thickBot="1" x14ac:dyDescent="0.4">
      <c r="C70" s="28">
        <v>12.63</v>
      </c>
      <c r="D70" s="27">
        <v>695</v>
      </c>
      <c r="E70" s="27">
        <v>0</v>
      </c>
      <c r="F70" s="27">
        <v>695</v>
      </c>
      <c r="G70" s="27">
        <v>-57</v>
      </c>
      <c r="H70" s="26">
        <v>638</v>
      </c>
    </row>
    <row r="71" spans="2:8" ht="12.5" customHeight="1" x14ac:dyDescent="0.35"/>
    <row r="72" spans="2:8" ht="12.5" customHeight="1" x14ac:dyDescent="0.35"/>
    <row r="73" spans="2:8" ht="8.25" customHeight="1" x14ac:dyDescent="0.35"/>
    <row r="74" spans="2:8" ht="18" customHeight="1" x14ac:dyDescent="0.4">
      <c r="C74" s="153" t="s">
        <v>148</v>
      </c>
      <c r="D74" s="153"/>
      <c r="E74" s="153"/>
      <c r="F74" s="153"/>
      <c r="G74" s="153"/>
      <c r="H74" s="153"/>
    </row>
    <row r="75" spans="2:8" ht="18.75" customHeight="1" thickBot="1" x14ac:dyDescent="0.4"/>
    <row r="76" spans="2:8" ht="20" customHeight="1" thickBot="1" x14ac:dyDescent="0.4">
      <c r="C76" s="99" t="s">
        <v>113</v>
      </c>
      <c r="D76" s="142" t="s">
        <v>147</v>
      </c>
      <c r="E76" s="143"/>
      <c r="F76" s="144"/>
      <c r="G76" s="144"/>
      <c r="H76" s="145"/>
    </row>
    <row r="77" spans="2:8" ht="20" customHeight="1" thickBot="1" x14ac:dyDescent="0.4">
      <c r="C77" s="100" t="s">
        <v>111</v>
      </c>
      <c r="D77" s="139" t="s">
        <v>139</v>
      </c>
      <c r="E77" s="140"/>
      <c r="F77" s="140"/>
      <c r="G77" s="140"/>
      <c r="H77" s="141"/>
    </row>
    <row r="78" spans="2:8" ht="20" customHeight="1" thickBot="1" x14ac:dyDescent="0.4">
      <c r="C78" s="100" t="s">
        <v>110</v>
      </c>
      <c r="D78" s="139" t="s">
        <v>203</v>
      </c>
      <c r="E78" s="140"/>
      <c r="F78" s="140"/>
      <c r="G78" s="140"/>
      <c r="H78" s="141"/>
    </row>
    <row r="79" spans="2:8" ht="12.5" customHeight="1" x14ac:dyDescent="0.35">
      <c r="C79" s="146"/>
      <c r="D79" s="147"/>
      <c r="E79" s="147"/>
      <c r="F79" s="148"/>
      <c r="G79" s="148"/>
      <c r="H79" s="149"/>
    </row>
    <row r="80" spans="2:8" ht="5.25" customHeight="1" x14ac:dyDescent="0.35">
      <c r="C80" s="35"/>
      <c r="H80" s="34"/>
    </row>
    <row r="81" spans="2:8" ht="25.4" customHeight="1" thickBot="1" x14ac:dyDescent="0.4">
      <c r="B81" s="33"/>
      <c r="C81" s="101" t="s">
        <v>108</v>
      </c>
      <c r="D81" s="102" t="s">
        <v>107</v>
      </c>
      <c r="E81" s="102" t="s">
        <v>106</v>
      </c>
      <c r="F81" s="103" t="s">
        <v>105</v>
      </c>
      <c r="G81" s="102" t="s">
        <v>96</v>
      </c>
      <c r="H81" s="104" t="s">
        <v>104</v>
      </c>
    </row>
    <row r="82" spans="2:8" ht="20" customHeight="1" thickBot="1" x14ac:dyDescent="0.4">
      <c r="C82" s="28">
        <v>0</v>
      </c>
      <c r="D82" s="39">
        <v>313</v>
      </c>
      <c r="E82" s="39">
        <v>0</v>
      </c>
      <c r="F82" s="39">
        <v>313</v>
      </c>
      <c r="G82" s="39">
        <v>0</v>
      </c>
      <c r="H82" s="38">
        <v>313</v>
      </c>
    </row>
    <row r="83" spans="2:8" ht="13" customHeight="1" thickBot="1" x14ac:dyDescent="0.4"/>
    <row r="84" spans="2:8" ht="20" customHeight="1" thickBot="1" x14ac:dyDescent="0.4">
      <c r="C84" s="99" t="s">
        <v>113</v>
      </c>
      <c r="D84" s="142" t="s">
        <v>146</v>
      </c>
      <c r="E84" s="143"/>
      <c r="F84" s="144"/>
      <c r="G84" s="144"/>
      <c r="H84" s="145"/>
    </row>
    <row r="85" spans="2:8" ht="20" customHeight="1" thickBot="1" x14ac:dyDescent="0.4">
      <c r="C85" s="100" t="s">
        <v>111</v>
      </c>
      <c r="D85" s="139" t="s">
        <v>139</v>
      </c>
      <c r="E85" s="140"/>
      <c r="F85" s="140"/>
      <c r="G85" s="140"/>
      <c r="H85" s="141"/>
    </row>
    <row r="86" spans="2:8" ht="20" customHeight="1" thickBot="1" x14ac:dyDescent="0.4">
      <c r="C86" s="100" t="s">
        <v>110</v>
      </c>
      <c r="D86" s="139" t="s">
        <v>200</v>
      </c>
      <c r="E86" s="140"/>
      <c r="F86" s="140"/>
      <c r="G86" s="140"/>
      <c r="H86" s="141"/>
    </row>
    <row r="87" spans="2:8" ht="12.5" customHeight="1" x14ac:dyDescent="0.35">
      <c r="C87" s="146"/>
      <c r="D87" s="147"/>
      <c r="E87" s="147"/>
      <c r="F87" s="148"/>
      <c r="G87" s="148"/>
      <c r="H87" s="149"/>
    </row>
    <row r="88" spans="2:8" ht="5.25" customHeight="1" x14ac:dyDescent="0.35">
      <c r="C88" s="35"/>
      <c r="H88" s="34"/>
    </row>
    <row r="89" spans="2:8" ht="25.4" customHeight="1" x14ac:dyDescent="0.35">
      <c r="B89" s="33"/>
      <c r="C89" s="101" t="s">
        <v>108</v>
      </c>
      <c r="D89" s="102" t="s">
        <v>107</v>
      </c>
      <c r="E89" s="102" t="s">
        <v>106</v>
      </c>
      <c r="F89" s="103" t="s">
        <v>105</v>
      </c>
      <c r="G89" s="102" t="s">
        <v>96</v>
      </c>
      <c r="H89" s="104" t="s">
        <v>104</v>
      </c>
    </row>
    <row r="90" spans="2:8" ht="20" customHeight="1" thickBot="1" x14ac:dyDescent="0.4">
      <c r="C90" s="40"/>
      <c r="D90" s="39">
        <v>39</v>
      </c>
      <c r="E90" s="39">
        <v>0</v>
      </c>
      <c r="F90" s="39">
        <v>39</v>
      </c>
      <c r="G90" s="39">
        <v>0</v>
      </c>
      <c r="H90" s="38">
        <v>39</v>
      </c>
    </row>
    <row r="91" spans="2:8" ht="13" customHeight="1" thickBot="1" x14ac:dyDescent="0.4"/>
    <row r="92" spans="2:8" ht="20" customHeight="1" thickBot="1" x14ac:dyDescent="0.4">
      <c r="C92" s="99" t="s">
        <v>113</v>
      </c>
      <c r="D92" s="142" t="s">
        <v>144</v>
      </c>
      <c r="E92" s="143"/>
      <c r="F92" s="144"/>
      <c r="G92" s="144"/>
      <c r="H92" s="145"/>
    </row>
    <row r="93" spans="2:8" ht="20" customHeight="1" thickBot="1" x14ac:dyDescent="0.4">
      <c r="C93" s="100" t="s">
        <v>111</v>
      </c>
      <c r="D93" s="139" t="s">
        <v>139</v>
      </c>
      <c r="E93" s="140"/>
      <c r="F93" s="140"/>
      <c r="G93" s="140"/>
      <c r="H93" s="141"/>
    </row>
    <row r="94" spans="2:8" ht="20" customHeight="1" thickBot="1" x14ac:dyDescent="0.4">
      <c r="C94" s="100" t="s">
        <v>110</v>
      </c>
      <c r="D94" s="139" t="s">
        <v>787</v>
      </c>
      <c r="E94" s="140"/>
      <c r="F94" s="140"/>
      <c r="G94" s="140"/>
      <c r="H94" s="141"/>
    </row>
    <row r="95" spans="2:8" ht="12.5" customHeight="1" x14ac:dyDescent="0.35">
      <c r="C95" s="146"/>
      <c r="D95" s="147"/>
      <c r="E95" s="147"/>
      <c r="F95" s="148"/>
      <c r="G95" s="148"/>
      <c r="H95" s="149"/>
    </row>
    <row r="96" spans="2:8" ht="5.25" customHeight="1" x14ac:dyDescent="0.35">
      <c r="C96" s="35"/>
      <c r="H96" s="34"/>
    </row>
    <row r="97" spans="2:8" ht="25.4" customHeight="1" thickBot="1" x14ac:dyDescent="0.4">
      <c r="B97" s="33"/>
      <c r="C97" s="101" t="s">
        <v>108</v>
      </c>
      <c r="D97" s="102" t="s">
        <v>107</v>
      </c>
      <c r="E97" s="102" t="s">
        <v>106</v>
      </c>
      <c r="F97" s="103" t="s">
        <v>105</v>
      </c>
      <c r="G97" s="102" t="s">
        <v>96</v>
      </c>
      <c r="H97" s="104" t="s">
        <v>104</v>
      </c>
    </row>
    <row r="98" spans="2:8" ht="20" customHeight="1" thickBot="1" x14ac:dyDescent="0.4">
      <c r="C98" s="28"/>
      <c r="D98" s="39">
        <v>0</v>
      </c>
      <c r="E98" s="39">
        <v>85</v>
      </c>
      <c r="F98" s="39">
        <v>85</v>
      </c>
      <c r="G98" s="39">
        <v>0</v>
      </c>
      <c r="H98" s="38">
        <v>85</v>
      </c>
    </row>
    <row r="99" spans="2:8" ht="13" customHeight="1" thickBot="1" x14ac:dyDescent="0.4"/>
    <row r="100" spans="2:8" ht="20" customHeight="1" thickBot="1" x14ac:dyDescent="0.4">
      <c r="C100" s="99" t="s">
        <v>113</v>
      </c>
      <c r="D100" s="142" t="s">
        <v>142</v>
      </c>
      <c r="E100" s="143"/>
      <c r="F100" s="144"/>
      <c r="G100" s="144"/>
      <c r="H100" s="145"/>
    </row>
    <row r="101" spans="2:8" ht="20" customHeight="1" thickBot="1" x14ac:dyDescent="0.4">
      <c r="C101" s="100" t="s">
        <v>111</v>
      </c>
      <c r="D101" s="139" t="s">
        <v>136</v>
      </c>
      <c r="E101" s="140"/>
      <c r="F101" s="140"/>
      <c r="G101" s="140"/>
      <c r="H101" s="141"/>
    </row>
    <row r="102" spans="2:8" ht="20" customHeight="1" thickBot="1" x14ac:dyDescent="0.4">
      <c r="C102" s="100" t="s">
        <v>110</v>
      </c>
      <c r="D102" s="139" t="s">
        <v>786</v>
      </c>
      <c r="E102" s="140"/>
      <c r="F102" s="140"/>
      <c r="G102" s="140"/>
      <c r="H102" s="141"/>
    </row>
    <row r="103" spans="2:8" ht="12.5" customHeight="1" x14ac:dyDescent="0.35">
      <c r="C103" s="146"/>
      <c r="D103" s="147"/>
      <c r="E103" s="147"/>
      <c r="F103" s="148"/>
      <c r="G103" s="148"/>
      <c r="H103" s="149"/>
    </row>
    <row r="104" spans="2:8" ht="5.25" customHeight="1" x14ac:dyDescent="0.35">
      <c r="C104" s="35"/>
      <c r="H104" s="34"/>
    </row>
    <row r="105" spans="2:8" ht="25.4" customHeight="1" thickBot="1" x14ac:dyDescent="0.4">
      <c r="B105" s="33"/>
      <c r="C105" s="101" t="s">
        <v>108</v>
      </c>
      <c r="D105" s="102" t="s">
        <v>107</v>
      </c>
      <c r="E105" s="102" t="s">
        <v>106</v>
      </c>
      <c r="F105" s="103" t="s">
        <v>105</v>
      </c>
      <c r="G105" s="102" t="s">
        <v>96</v>
      </c>
      <c r="H105" s="104" t="s">
        <v>104</v>
      </c>
    </row>
    <row r="106" spans="2:8" ht="20" customHeight="1" thickBot="1" x14ac:dyDescent="0.4">
      <c r="C106" s="28"/>
      <c r="D106" s="39">
        <v>0</v>
      </c>
      <c r="E106" s="39">
        <v>200</v>
      </c>
      <c r="F106" s="39">
        <v>200</v>
      </c>
      <c r="G106" s="39">
        <v>0</v>
      </c>
      <c r="H106" s="38">
        <v>200</v>
      </c>
    </row>
    <row r="107" spans="2:8" ht="13" customHeight="1" thickBot="1" x14ac:dyDescent="0.4"/>
    <row r="108" spans="2:8" ht="20" customHeight="1" thickBot="1" x14ac:dyDescent="0.4">
      <c r="C108" s="99" t="s">
        <v>113</v>
      </c>
      <c r="D108" s="142" t="s">
        <v>140</v>
      </c>
      <c r="E108" s="143"/>
      <c r="F108" s="144"/>
      <c r="G108" s="144"/>
      <c r="H108" s="145"/>
    </row>
    <row r="109" spans="2:8" ht="20" customHeight="1" thickBot="1" x14ac:dyDescent="0.4">
      <c r="C109" s="100" t="s">
        <v>111</v>
      </c>
      <c r="D109" s="139" t="s">
        <v>136</v>
      </c>
      <c r="E109" s="140"/>
      <c r="F109" s="140"/>
      <c r="G109" s="140"/>
      <c r="H109" s="141"/>
    </row>
    <row r="110" spans="2:8" ht="20" customHeight="1" thickBot="1" x14ac:dyDescent="0.4">
      <c r="C110" s="100" t="s">
        <v>110</v>
      </c>
      <c r="D110" s="139" t="s">
        <v>785</v>
      </c>
      <c r="E110" s="140"/>
      <c r="F110" s="140"/>
      <c r="G110" s="140"/>
      <c r="H110" s="141"/>
    </row>
    <row r="111" spans="2:8" ht="12.5" customHeight="1" x14ac:dyDescent="0.35">
      <c r="C111" s="146"/>
      <c r="D111" s="147"/>
      <c r="E111" s="147"/>
      <c r="F111" s="148"/>
      <c r="G111" s="148"/>
      <c r="H111" s="149"/>
    </row>
    <row r="112" spans="2:8" ht="5.25" customHeight="1" x14ac:dyDescent="0.35">
      <c r="C112" s="35"/>
      <c r="H112" s="34"/>
    </row>
    <row r="113" spans="2:8" ht="25.4" customHeight="1" thickBot="1" x14ac:dyDescent="0.4">
      <c r="B113" s="33"/>
      <c r="C113" s="101" t="s">
        <v>108</v>
      </c>
      <c r="D113" s="102" t="s">
        <v>107</v>
      </c>
      <c r="E113" s="102" t="s">
        <v>106</v>
      </c>
      <c r="F113" s="103" t="s">
        <v>105</v>
      </c>
      <c r="G113" s="102" t="s">
        <v>96</v>
      </c>
      <c r="H113" s="104" t="s">
        <v>104</v>
      </c>
    </row>
    <row r="114" spans="2:8" ht="20" customHeight="1" thickBot="1" x14ac:dyDescent="0.4">
      <c r="C114" s="28">
        <v>0</v>
      </c>
      <c r="D114" s="39">
        <v>0</v>
      </c>
      <c r="E114" s="39">
        <v>200</v>
      </c>
      <c r="F114" s="39">
        <v>200</v>
      </c>
      <c r="G114" s="39">
        <v>0</v>
      </c>
      <c r="H114" s="38">
        <v>200</v>
      </c>
    </row>
    <row r="115" spans="2:8" ht="13" customHeight="1" thickBot="1" x14ac:dyDescent="0.4"/>
    <row r="116" spans="2:8" ht="20" customHeight="1" thickBot="1" x14ac:dyDescent="0.4">
      <c r="C116" s="99" t="s">
        <v>113</v>
      </c>
      <c r="D116" s="142" t="s">
        <v>137</v>
      </c>
      <c r="E116" s="143"/>
      <c r="F116" s="144"/>
      <c r="G116" s="144"/>
      <c r="H116" s="145"/>
    </row>
    <row r="117" spans="2:8" ht="20" customHeight="1" thickBot="1" x14ac:dyDescent="0.4">
      <c r="C117" s="100" t="s">
        <v>111</v>
      </c>
      <c r="D117" s="139" t="s">
        <v>136</v>
      </c>
      <c r="E117" s="140"/>
      <c r="F117" s="140"/>
      <c r="G117" s="140"/>
      <c r="H117" s="141"/>
    </row>
    <row r="118" spans="2:8" ht="20" customHeight="1" thickBot="1" x14ac:dyDescent="0.4">
      <c r="C118" s="100" t="s">
        <v>110</v>
      </c>
      <c r="D118" s="139" t="s">
        <v>784</v>
      </c>
      <c r="E118" s="140"/>
      <c r="F118" s="140"/>
      <c r="G118" s="140"/>
      <c r="H118" s="141"/>
    </row>
    <row r="119" spans="2:8" ht="12.5" customHeight="1" x14ac:dyDescent="0.35">
      <c r="C119" s="146"/>
      <c r="D119" s="147"/>
      <c r="E119" s="147"/>
      <c r="F119" s="148"/>
      <c r="G119" s="148"/>
      <c r="H119" s="149"/>
    </row>
    <row r="120" spans="2:8" ht="5.25" customHeight="1" x14ac:dyDescent="0.35">
      <c r="C120" s="35"/>
      <c r="H120" s="34"/>
    </row>
    <row r="121" spans="2:8" ht="25.4" customHeight="1" thickBot="1" x14ac:dyDescent="0.4">
      <c r="B121" s="33"/>
      <c r="C121" s="101" t="s">
        <v>108</v>
      </c>
      <c r="D121" s="102" t="s">
        <v>107</v>
      </c>
      <c r="E121" s="102" t="s">
        <v>106</v>
      </c>
      <c r="F121" s="103" t="s">
        <v>105</v>
      </c>
      <c r="G121" s="102" t="s">
        <v>96</v>
      </c>
      <c r="H121" s="104" t="s">
        <v>104</v>
      </c>
    </row>
    <row r="122" spans="2:8" ht="20" customHeight="1" thickBot="1" x14ac:dyDescent="0.4">
      <c r="C122" s="28"/>
      <c r="D122" s="39">
        <v>0</v>
      </c>
      <c r="E122" s="39">
        <v>60</v>
      </c>
      <c r="F122" s="39">
        <v>60</v>
      </c>
      <c r="G122" s="39">
        <v>0</v>
      </c>
      <c r="H122" s="38">
        <v>60</v>
      </c>
    </row>
    <row r="123" spans="2:8" ht="13" customHeight="1" thickBot="1" x14ac:dyDescent="0.4"/>
    <row r="124" spans="2:8" ht="20" customHeight="1" thickBot="1" x14ac:dyDescent="0.4">
      <c r="C124" s="99" t="s">
        <v>113</v>
      </c>
      <c r="D124" s="142" t="s">
        <v>578</v>
      </c>
      <c r="E124" s="143"/>
      <c r="F124" s="144"/>
      <c r="G124" s="144"/>
      <c r="H124" s="145"/>
    </row>
    <row r="125" spans="2:8" ht="20" customHeight="1" thickBot="1" x14ac:dyDescent="0.4">
      <c r="C125" s="100" t="s">
        <v>111</v>
      </c>
      <c r="D125" s="139" t="s">
        <v>136</v>
      </c>
      <c r="E125" s="140"/>
      <c r="F125" s="140"/>
      <c r="G125" s="140"/>
      <c r="H125" s="141"/>
    </row>
    <row r="126" spans="2:8" ht="20" customHeight="1" thickBot="1" x14ac:dyDescent="0.4">
      <c r="C126" s="100" t="s">
        <v>110</v>
      </c>
      <c r="D126" s="139" t="s">
        <v>783</v>
      </c>
      <c r="E126" s="140"/>
      <c r="F126" s="140"/>
      <c r="G126" s="140"/>
      <c r="H126" s="141"/>
    </row>
    <row r="127" spans="2:8" ht="12.5" customHeight="1" x14ac:dyDescent="0.35">
      <c r="C127" s="146"/>
      <c r="D127" s="147"/>
      <c r="E127" s="147"/>
      <c r="F127" s="148"/>
      <c r="G127" s="148"/>
      <c r="H127" s="149"/>
    </row>
    <row r="128" spans="2:8" ht="5.25" customHeight="1" x14ac:dyDescent="0.35">
      <c r="C128" s="35"/>
      <c r="H128" s="34"/>
    </row>
    <row r="129" spans="2:8" ht="25.4" customHeight="1" thickBot="1" x14ac:dyDescent="0.4">
      <c r="B129" s="33"/>
      <c r="C129" s="101" t="s">
        <v>108</v>
      </c>
      <c r="D129" s="102" t="s">
        <v>107</v>
      </c>
      <c r="E129" s="102" t="s">
        <v>106</v>
      </c>
      <c r="F129" s="103" t="s">
        <v>105</v>
      </c>
      <c r="G129" s="102" t="s">
        <v>96</v>
      </c>
      <c r="H129" s="104" t="s">
        <v>104</v>
      </c>
    </row>
    <row r="130" spans="2:8" ht="20" customHeight="1" thickBot="1" x14ac:dyDescent="0.4">
      <c r="C130" s="28"/>
      <c r="D130" s="39">
        <v>0</v>
      </c>
      <c r="E130" s="39">
        <v>65</v>
      </c>
      <c r="F130" s="39">
        <v>65</v>
      </c>
      <c r="G130" s="39">
        <v>0</v>
      </c>
      <c r="H130" s="38">
        <v>65</v>
      </c>
    </row>
    <row r="131" spans="2:8" ht="13" customHeight="1" thickBot="1" x14ac:dyDescent="0.4"/>
    <row r="132" spans="2:8" ht="18.5" customHeight="1" thickBot="1" x14ac:dyDescent="0.45">
      <c r="C132" s="150" t="s">
        <v>134</v>
      </c>
      <c r="D132" s="151"/>
      <c r="E132" s="151"/>
      <c r="F132" s="151"/>
      <c r="G132" s="151"/>
      <c r="H132" s="152"/>
    </row>
    <row r="133" spans="2:8" ht="19.5" customHeight="1" thickBot="1" x14ac:dyDescent="0.4"/>
    <row r="134" spans="2:8" ht="20" customHeight="1" thickBot="1" x14ac:dyDescent="0.4">
      <c r="C134" s="106" t="s">
        <v>113</v>
      </c>
      <c r="D134" s="142" t="s">
        <v>128</v>
      </c>
      <c r="E134" s="143"/>
      <c r="F134" s="144"/>
      <c r="G134" s="144"/>
      <c r="H134" s="145"/>
    </row>
    <row r="135" spans="2:8" ht="20" customHeight="1" thickBot="1" x14ac:dyDescent="0.4">
      <c r="C135" s="107" t="s">
        <v>111</v>
      </c>
      <c r="D135" s="139" t="s">
        <v>782</v>
      </c>
      <c r="E135" s="140"/>
      <c r="F135" s="140"/>
      <c r="G135" s="140"/>
      <c r="H135" s="141"/>
    </row>
    <row r="136" spans="2:8" ht="20" customHeight="1" thickBot="1" x14ac:dyDescent="0.4">
      <c r="C136" s="107" t="s">
        <v>110</v>
      </c>
      <c r="D136" s="139" t="s">
        <v>781</v>
      </c>
      <c r="E136" s="140"/>
      <c r="F136" s="140"/>
      <c r="G136" s="140"/>
      <c r="H136" s="141"/>
    </row>
    <row r="137" spans="2:8" ht="5.25" customHeight="1" x14ac:dyDescent="0.35">
      <c r="C137" s="35"/>
      <c r="H137" s="34"/>
    </row>
    <row r="138" spans="2:8" ht="25.4" customHeight="1" thickBot="1" x14ac:dyDescent="0.4">
      <c r="B138" s="33"/>
      <c r="C138" s="108" t="s">
        <v>108</v>
      </c>
      <c r="D138" s="109" t="s">
        <v>107</v>
      </c>
      <c r="E138" s="109" t="s">
        <v>106</v>
      </c>
      <c r="F138" s="110" t="s">
        <v>105</v>
      </c>
      <c r="G138" s="109" t="s">
        <v>96</v>
      </c>
      <c r="H138" s="111" t="s">
        <v>104</v>
      </c>
    </row>
    <row r="139" spans="2:8" ht="20" customHeight="1" thickBot="1" x14ac:dyDescent="0.4">
      <c r="C139" s="28">
        <v>0</v>
      </c>
      <c r="D139" s="27">
        <v>0</v>
      </c>
      <c r="E139" s="27">
        <v>-590</v>
      </c>
      <c r="F139" s="27">
        <v>-590</v>
      </c>
      <c r="G139" s="27">
        <v>0</v>
      </c>
      <c r="H139" s="26">
        <v>-590</v>
      </c>
    </row>
    <row r="140" spans="2:8" ht="13" customHeight="1" thickBot="1" x14ac:dyDescent="0.4"/>
    <row r="141" spans="2:8" ht="20" customHeight="1" thickBot="1" x14ac:dyDescent="0.4">
      <c r="C141" s="106" t="s">
        <v>113</v>
      </c>
      <c r="D141" s="142" t="s">
        <v>125</v>
      </c>
      <c r="E141" s="143"/>
      <c r="F141" s="144"/>
      <c r="G141" s="144"/>
      <c r="H141" s="145"/>
    </row>
    <row r="142" spans="2:8" ht="20" customHeight="1" thickBot="1" x14ac:dyDescent="0.4">
      <c r="C142" s="107" t="s">
        <v>111</v>
      </c>
      <c r="D142" s="139" t="s">
        <v>780</v>
      </c>
      <c r="E142" s="140"/>
      <c r="F142" s="140"/>
      <c r="G142" s="140"/>
      <c r="H142" s="141"/>
    </row>
    <row r="143" spans="2:8" ht="20" customHeight="1" thickBot="1" x14ac:dyDescent="0.4">
      <c r="C143" s="107" t="s">
        <v>110</v>
      </c>
      <c r="D143" s="139" t="s">
        <v>779</v>
      </c>
      <c r="E143" s="140"/>
      <c r="F143" s="140"/>
      <c r="G143" s="140"/>
      <c r="H143" s="141"/>
    </row>
    <row r="144" spans="2:8" ht="5.25" customHeight="1" x14ac:dyDescent="0.35">
      <c r="C144" s="35"/>
      <c r="H144" s="34"/>
    </row>
    <row r="145" spans="2:8" ht="25.4" customHeight="1" thickBot="1" x14ac:dyDescent="0.4">
      <c r="B145" s="33"/>
      <c r="C145" s="108" t="s">
        <v>108</v>
      </c>
      <c r="D145" s="109" t="s">
        <v>107</v>
      </c>
      <c r="E145" s="109" t="s">
        <v>106</v>
      </c>
      <c r="F145" s="110" t="s">
        <v>105</v>
      </c>
      <c r="G145" s="109" t="s">
        <v>96</v>
      </c>
      <c r="H145" s="111" t="s">
        <v>104</v>
      </c>
    </row>
    <row r="146" spans="2:8" ht="20" customHeight="1" thickBot="1" x14ac:dyDescent="0.4">
      <c r="C146" s="28">
        <v>0</v>
      </c>
      <c r="D146" s="27">
        <v>0</v>
      </c>
      <c r="E146" s="27">
        <v>-157</v>
      </c>
      <c r="F146" s="27">
        <v>-157</v>
      </c>
      <c r="G146" s="27">
        <v>0</v>
      </c>
      <c r="H146" s="26">
        <v>-157</v>
      </c>
    </row>
    <row r="147" spans="2:8" ht="12.5" customHeight="1" x14ac:dyDescent="0.35"/>
  </sheetData>
  <mergeCells count="71">
    <mergeCell ref="D143:H143"/>
    <mergeCell ref="D134:H134"/>
    <mergeCell ref="D135:H135"/>
    <mergeCell ref="D136:H136"/>
    <mergeCell ref="D141:H141"/>
    <mergeCell ref="D142:H142"/>
    <mergeCell ref="D126:H126"/>
    <mergeCell ref="C127:E127"/>
    <mergeCell ref="F127:H127"/>
    <mergeCell ref="C132:H132"/>
    <mergeCell ref="D124:H124"/>
    <mergeCell ref="D100:H100"/>
    <mergeCell ref="D101:H101"/>
    <mergeCell ref="D102:H102"/>
    <mergeCell ref="D125:H125"/>
    <mergeCell ref="D108:H108"/>
    <mergeCell ref="D109:H109"/>
    <mergeCell ref="D110:H110"/>
    <mergeCell ref="C111:E111"/>
    <mergeCell ref="F111:H111"/>
    <mergeCell ref="D116:H116"/>
    <mergeCell ref="C103:E103"/>
    <mergeCell ref="F103:H103"/>
    <mergeCell ref="D117:H117"/>
    <mergeCell ref="D118:H118"/>
    <mergeCell ref="C119:E119"/>
    <mergeCell ref="F119:H119"/>
    <mergeCell ref="D94:H94"/>
    <mergeCell ref="C95:E95"/>
    <mergeCell ref="F95:H95"/>
    <mergeCell ref="D76:H76"/>
    <mergeCell ref="D77:H77"/>
    <mergeCell ref="D78:H78"/>
    <mergeCell ref="C79:E79"/>
    <mergeCell ref="F79:H79"/>
    <mergeCell ref="D84:H84"/>
    <mergeCell ref="D86:H86"/>
    <mergeCell ref="C87:E87"/>
    <mergeCell ref="F87:H87"/>
    <mergeCell ref="D92:H92"/>
    <mergeCell ref="D93:H93"/>
    <mergeCell ref="D85:H85"/>
    <mergeCell ref="D60:H60"/>
    <mergeCell ref="D65:H65"/>
    <mergeCell ref="D66:H66"/>
    <mergeCell ref="D67:H67"/>
    <mergeCell ref="C74:H74"/>
    <mergeCell ref="D25:H25"/>
    <mergeCell ref="D30:H30"/>
    <mergeCell ref="D59:H59"/>
    <mergeCell ref="D32:H32"/>
    <mergeCell ref="D37:H37"/>
    <mergeCell ref="D38:H38"/>
    <mergeCell ref="D39:H39"/>
    <mergeCell ref="D44:H44"/>
    <mergeCell ref="D45:H45"/>
    <mergeCell ref="D46:H46"/>
    <mergeCell ref="D31:H31"/>
    <mergeCell ref="D51:H51"/>
    <mergeCell ref="D52:H52"/>
    <mergeCell ref="D53:H53"/>
    <mergeCell ref="D58:H58"/>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CED85-2245-4EDB-8777-8746397F854B}">
  <sheetPr codeName="Sheet58">
    <pageSetUpPr fitToPage="1"/>
  </sheetPr>
  <dimension ref="B2:H50"/>
  <sheetViews>
    <sheetView showGridLines="0" showRowColHeaders="0" zoomScale="80" zoomScaleNormal="80" workbookViewId="0">
      <pane ySplit="5" topLeftCell="A6" activePane="bottomLeft" state="frozen"/>
      <selection activeCell="D9" sqref="D9:F9"/>
      <selection pane="bottomLeft" activeCell="O37" sqref="O37"/>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806</v>
      </c>
      <c r="E2" s="154"/>
      <c r="F2" s="58"/>
    </row>
    <row r="3" spans="3:8" ht="4.5" customHeight="1" x14ac:dyDescent="0.35">
      <c r="C3" s="62"/>
      <c r="D3" s="154"/>
      <c r="E3" s="154"/>
      <c r="F3" s="61"/>
    </row>
    <row r="4" spans="3:8" ht="13" customHeight="1" x14ac:dyDescent="0.35">
      <c r="C4" s="60" t="s">
        <v>169</v>
      </c>
      <c r="D4" s="59" t="s">
        <v>814</v>
      </c>
      <c r="E4" s="59"/>
      <c r="F4" s="58"/>
    </row>
    <row r="5" spans="3:8" ht="12.5" customHeight="1" x14ac:dyDescent="0.35"/>
    <row r="6" spans="3:8" ht="144.75" customHeight="1" x14ac:dyDescent="0.35">
      <c r="C6" s="57" t="s">
        <v>167</v>
      </c>
      <c r="D6" s="155" t="s">
        <v>813</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12916.3</v>
      </c>
      <c r="E9" s="10">
        <v>-18118.599999999999</v>
      </c>
      <c r="F9" s="50">
        <v>-5202.2999999999993</v>
      </c>
      <c r="H9" s="49">
        <v>0</v>
      </c>
    </row>
    <row r="10" spans="3:8" ht="7.5" customHeight="1" x14ac:dyDescent="0.35">
      <c r="C10" s="48"/>
      <c r="F10" s="47"/>
      <c r="H10" s="46"/>
    </row>
    <row r="11" spans="3:8" ht="12.75" customHeight="1" thickBot="1" x14ac:dyDescent="0.4">
      <c r="C11" s="45" t="s">
        <v>163</v>
      </c>
      <c r="D11" s="44"/>
      <c r="E11" s="42"/>
      <c r="F11" s="43">
        <v>-250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34</v>
      </c>
      <c r="E17" s="140"/>
      <c r="F17" s="140"/>
      <c r="G17" s="140"/>
      <c r="H17" s="141"/>
    </row>
    <row r="18" spans="2:8" ht="40" customHeight="1" thickBot="1" x14ac:dyDescent="0.4">
      <c r="C18" s="36" t="s">
        <v>110</v>
      </c>
      <c r="D18" s="139" t="s">
        <v>812</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0</v>
      </c>
      <c r="D21" s="27">
        <v>8433.1</v>
      </c>
      <c r="E21" s="27">
        <v>3137.2</v>
      </c>
      <c r="F21" s="27">
        <v>11570.3</v>
      </c>
      <c r="G21" s="27">
        <v>-9047.6</v>
      </c>
      <c r="H21" s="26">
        <v>2522.6999999999989</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811</v>
      </c>
      <c r="E24" s="140"/>
      <c r="F24" s="140"/>
      <c r="G24" s="140"/>
      <c r="H24" s="141"/>
    </row>
    <row r="25" spans="2:8" ht="40" customHeight="1" thickBot="1" x14ac:dyDescent="0.4">
      <c r="C25" s="36" t="s">
        <v>110</v>
      </c>
      <c r="D25" s="139" t="s">
        <v>810</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0</v>
      </c>
      <c r="D28" s="27"/>
      <c r="E28" s="27">
        <v>0</v>
      </c>
      <c r="F28" s="27">
        <v>0</v>
      </c>
      <c r="G28" s="27">
        <v>-9071</v>
      </c>
      <c r="H28" s="26">
        <v>-9071</v>
      </c>
    </row>
    <row r="29" spans="2:8" ht="13" customHeight="1" thickBot="1" x14ac:dyDescent="0.4"/>
    <row r="30" spans="2:8" ht="20" customHeight="1" thickBot="1" x14ac:dyDescent="0.4">
      <c r="C30" s="37" t="s">
        <v>113</v>
      </c>
      <c r="D30" s="142" t="s">
        <v>154</v>
      </c>
      <c r="E30" s="144"/>
      <c r="F30" s="144"/>
      <c r="G30" s="144"/>
      <c r="H30" s="145"/>
    </row>
    <row r="31" spans="2:8" ht="20" customHeight="1" thickBot="1" x14ac:dyDescent="0.4">
      <c r="C31" s="36" t="s">
        <v>111</v>
      </c>
      <c r="D31" s="139" t="s">
        <v>809</v>
      </c>
      <c r="E31" s="140"/>
      <c r="F31" s="140"/>
      <c r="G31" s="140"/>
      <c r="H31" s="141"/>
    </row>
    <row r="32" spans="2:8" ht="40" customHeight="1" thickBot="1" x14ac:dyDescent="0.4">
      <c r="C32" s="36" t="s">
        <v>110</v>
      </c>
      <c r="D32" s="139" t="s">
        <v>808</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0</v>
      </c>
      <c r="D35" s="27">
        <v>0</v>
      </c>
      <c r="E35" s="27">
        <v>1346</v>
      </c>
      <c r="F35" s="27">
        <v>1346</v>
      </c>
      <c r="G35" s="27">
        <v>0</v>
      </c>
      <c r="H35" s="26">
        <v>1346</v>
      </c>
    </row>
    <row r="36" spans="2:8" ht="12.5" customHeight="1" x14ac:dyDescent="0.35"/>
    <row r="37" spans="2:8" ht="12.5" customHeight="1" x14ac:dyDescent="0.35"/>
    <row r="38" spans="2:8" ht="18" customHeight="1" x14ac:dyDescent="0.4">
      <c r="C38" s="153" t="s">
        <v>433</v>
      </c>
      <c r="D38" s="153"/>
      <c r="E38" s="153"/>
      <c r="F38" s="153"/>
      <c r="G38" s="153"/>
      <c r="H38" s="153"/>
    </row>
    <row r="39" spans="2:8" ht="18.75" customHeight="1" thickBot="1" x14ac:dyDescent="0.4"/>
    <row r="40" spans="2:8" ht="18.5" customHeight="1" thickBot="1" x14ac:dyDescent="0.45">
      <c r="C40" s="150" t="s">
        <v>134</v>
      </c>
      <c r="D40" s="151"/>
      <c r="E40" s="151"/>
      <c r="F40" s="151"/>
      <c r="G40" s="151"/>
      <c r="H40" s="152"/>
    </row>
    <row r="41" spans="2:8" ht="19.5" customHeight="1" thickBot="1" x14ac:dyDescent="0.4"/>
    <row r="42" spans="2:8" ht="20" customHeight="1" thickBot="1" x14ac:dyDescent="0.4">
      <c r="C42" s="106" t="s">
        <v>113</v>
      </c>
      <c r="D42" s="142" t="s">
        <v>133</v>
      </c>
      <c r="E42" s="143"/>
      <c r="F42" s="144"/>
      <c r="G42" s="144"/>
      <c r="H42" s="145"/>
    </row>
    <row r="43" spans="2:8" ht="20" customHeight="1" thickBot="1" x14ac:dyDescent="0.4">
      <c r="C43" s="107" t="s">
        <v>111</v>
      </c>
      <c r="D43" s="139" t="s">
        <v>807</v>
      </c>
      <c r="E43" s="140"/>
      <c r="F43" s="140"/>
      <c r="G43" s="140"/>
      <c r="H43" s="141"/>
    </row>
    <row r="44" spans="2:8" ht="20" customHeight="1" thickBot="1" x14ac:dyDescent="0.4">
      <c r="C44" s="107" t="s">
        <v>110</v>
      </c>
      <c r="D44" s="139" t="s">
        <v>807</v>
      </c>
      <c r="E44" s="140"/>
      <c r="F44" s="140"/>
      <c r="G44" s="140"/>
      <c r="H44" s="141"/>
    </row>
    <row r="45" spans="2:8" ht="5.25" customHeight="1" x14ac:dyDescent="0.35">
      <c r="C45" s="35"/>
      <c r="H45" s="34"/>
    </row>
    <row r="46" spans="2:8" ht="25.4" customHeight="1" thickBot="1" x14ac:dyDescent="0.4">
      <c r="B46" s="33"/>
      <c r="C46" s="108" t="s">
        <v>108</v>
      </c>
      <c r="D46" s="109" t="s">
        <v>107</v>
      </c>
      <c r="E46" s="109" t="s">
        <v>106</v>
      </c>
      <c r="F46" s="110" t="s">
        <v>105</v>
      </c>
      <c r="G46" s="109" t="s">
        <v>96</v>
      </c>
      <c r="H46" s="111" t="s">
        <v>104</v>
      </c>
    </row>
    <row r="47" spans="2:8" ht="20" customHeight="1" thickBot="1" x14ac:dyDescent="0.4">
      <c r="C47" s="28">
        <v>0</v>
      </c>
      <c r="D47" s="27">
        <v>-250</v>
      </c>
      <c r="E47" s="27">
        <v>0</v>
      </c>
      <c r="F47" s="27">
        <v>-250</v>
      </c>
      <c r="G47" s="27">
        <v>0</v>
      </c>
      <c r="H47" s="26">
        <v>-250</v>
      </c>
    </row>
    <row r="48" spans="2:8" ht="12.5" customHeight="1" x14ac:dyDescent="0.35"/>
    <row r="49" ht="12.5" customHeight="1" x14ac:dyDescent="0.35"/>
    <row r="50" ht="12.5" customHeight="1" x14ac:dyDescent="0.35"/>
  </sheetData>
  <mergeCells count="18">
    <mergeCell ref="D42:H42"/>
    <mergeCell ref="D43:H43"/>
    <mergeCell ref="D44:H44"/>
    <mergeCell ref="D31:H31"/>
    <mergeCell ref="D25:H25"/>
    <mergeCell ref="D30:H30"/>
    <mergeCell ref="D32:H32"/>
    <mergeCell ref="C38:H38"/>
    <mergeCell ref="C40:H40"/>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6CD06-0C36-472C-A7C8-49F9032B3AEE}">
  <sheetPr codeName="Sheet5">
    <pageSetUpPr fitToPage="1"/>
  </sheetPr>
  <dimension ref="B2:H75"/>
  <sheetViews>
    <sheetView showGridLines="0" showRowColHeaders="0" zoomScale="80" zoomScaleNormal="80" workbookViewId="0">
      <pane ySplit="5" topLeftCell="A6" activePane="bottomLeft" state="frozen"/>
      <selection activeCell="D9" sqref="D9:F9"/>
      <selection pane="bottomLeft" activeCell="P67" sqref="P67"/>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170</v>
      </c>
      <c r="E2" s="154"/>
      <c r="F2" s="58"/>
    </row>
    <row r="3" spans="3:8" ht="4.5" customHeight="1" x14ac:dyDescent="0.35">
      <c r="C3" s="62"/>
      <c r="D3" s="154"/>
      <c r="E3" s="154"/>
      <c r="F3" s="61"/>
    </row>
    <row r="4" spans="3:8" ht="13" customHeight="1" x14ac:dyDescent="0.35">
      <c r="C4" s="60" t="s">
        <v>169</v>
      </c>
      <c r="D4" s="59" t="s">
        <v>242</v>
      </c>
      <c r="E4" s="59"/>
      <c r="F4" s="58"/>
    </row>
    <row r="5" spans="3:8" ht="12.5" customHeight="1" x14ac:dyDescent="0.35"/>
    <row r="6" spans="3:8" ht="144.75" customHeight="1" x14ac:dyDescent="0.35">
      <c r="C6" s="57" t="s">
        <v>167</v>
      </c>
      <c r="D6" s="155" t="s">
        <v>241</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3993.8</v>
      </c>
      <c r="E9" s="10">
        <v>-685</v>
      </c>
      <c r="F9" s="50">
        <v>3308.8</v>
      </c>
      <c r="H9" s="49">
        <v>69.08</v>
      </c>
    </row>
    <row r="10" spans="3:8" ht="7.5" customHeight="1" x14ac:dyDescent="0.35">
      <c r="C10" s="48"/>
      <c r="F10" s="47"/>
      <c r="H10" s="46"/>
    </row>
    <row r="11" spans="3:8" ht="12.75" customHeight="1" thickBot="1" x14ac:dyDescent="0.4">
      <c r="C11" s="45" t="s">
        <v>163</v>
      </c>
      <c r="D11" s="44"/>
      <c r="E11" s="42"/>
      <c r="F11" s="43">
        <v>-468</v>
      </c>
      <c r="G11" s="42"/>
      <c r="H11" s="41">
        <v>2</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240</v>
      </c>
      <c r="E17" s="140"/>
      <c r="F17" s="140"/>
      <c r="G17" s="140"/>
      <c r="H17" s="141"/>
    </row>
    <row r="18" spans="2:8" ht="20" customHeight="1" thickBot="1" x14ac:dyDescent="0.4">
      <c r="C18" s="36" t="s">
        <v>110</v>
      </c>
      <c r="D18" s="139" t="s">
        <v>239</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69.08</v>
      </c>
      <c r="D21" s="27">
        <v>2742.8</v>
      </c>
      <c r="E21" s="27">
        <v>1251</v>
      </c>
      <c r="F21" s="27">
        <v>3993.8</v>
      </c>
      <c r="G21" s="27">
        <v>-685</v>
      </c>
      <c r="H21" s="26">
        <v>3308.8</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203</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2:8" ht="20" customHeight="1" thickBot="1" x14ac:dyDescent="0.4">
      <c r="C33" s="28">
        <v>0</v>
      </c>
      <c r="D33" s="39">
        <v>138</v>
      </c>
      <c r="E33" s="39">
        <v>0</v>
      </c>
      <c r="F33" s="39">
        <v>138</v>
      </c>
      <c r="G33" s="39">
        <v>0</v>
      </c>
      <c r="H33" s="38">
        <v>138</v>
      </c>
    </row>
    <row r="34" spans="2:8" ht="13" customHeight="1" thickBot="1" x14ac:dyDescent="0.4"/>
    <row r="35" spans="2:8" ht="20" customHeight="1" thickBot="1" x14ac:dyDescent="0.4">
      <c r="C35" s="99" t="s">
        <v>113</v>
      </c>
      <c r="D35" s="142" t="s">
        <v>146</v>
      </c>
      <c r="E35" s="143"/>
      <c r="F35" s="144"/>
      <c r="G35" s="144"/>
      <c r="H35" s="145"/>
    </row>
    <row r="36" spans="2:8" ht="20" customHeight="1" thickBot="1" x14ac:dyDescent="0.4">
      <c r="C36" s="100" t="s">
        <v>111</v>
      </c>
      <c r="D36" s="139" t="s">
        <v>202</v>
      </c>
      <c r="E36" s="140"/>
      <c r="F36" s="140"/>
      <c r="G36" s="140"/>
      <c r="H36" s="141"/>
    </row>
    <row r="37" spans="2:8" ht="20" customHeight="1" thickBot="1" x14ac:dyDescent="0.4">
      <c r="C37" s="100" t="s">
        <v>110</v>
      </c>
      <c r="D37" s="139" t="s">
        <v>238</v>
      </c>
      <c r="E37" s="140"/>
      <c r="F37" s="140"/>
      <c r="G37" s="140"/>
      <c r="H37" s="141"/>
    </row>
    <row r="38" spans="2:8" ht="12.5" customHeight="1" x14ac:dyDescent="0.35">
      <c r="C38" s="146"/>
      <c r="D38" s="147"/>
      <c r="E38" s="147"/>
      <c r="F38" s="148"/>
      <c r="G38" s="148"/>
      <c r="H38" s="149"/>
    </row>
    <row r="39" spans="2:8" ht="5.25" customHeight="1" x14ac:dyDescent="0.35">
      <c r="C39" s="35"/>
      <c r="H39" s="34"/>
    </row>
    <row r="40" spans="2:8" ht="25.4" customHeight="1" x14ac:dyDescent="0.35">
      <c r="B40" s="33"/>
      <c r="C40" s="101" t="s">
        <v>108</v>
      </c>
      <c r="D40" s="102" t="s">
        <v>107</v>
      </c>
      <c r="E40" s="102" t="s">
        <v>106</v>
      </c>
      <c r="F40" s="103" t="s">
        <v>105</v>
      </c>
      <c r="G40" s="102" t="s">
        <v>96</v>
      </c>
      <c r="H40" s="104" t="s">
        <v>104</v>
      </c>
    </row>
    <row r="41" spans="2:8" ht="20" customHeight="1" thickBot="1" x14ac:dyDescent="0.4">
      <c r="C41" s="40"/>
      <c r="D41" s="39">
        <v>0</v>
      </c>
      <c r="E41" s="39">
        <v>0</v>
      </c>
      <c r="F41" s="39">
        <v>0</v>
      </c>
      <c r="G41" s="39">
        <v>160</v>
      </c>
      <c r="H41" s="38">
        <v>160</v>
      </c>
    </row>
    <row r="42" spans="2:8" ht="13" customHeight="1" thickBot="1" x14ac:dyDescent="0.4"/>
    <row r="43" spans="2:8" ht="20" customHeight="1" thickBot="1" x14ac:dyDescent="0.4">
      <c r="C43" s="99" t="s">
        <v>113</v>
      </c>
      <c r="D43" s="142" t="s">
        <v>144</v>
      </c>
      <c r="E43" s="143"/>
      <c r="F43" s="144"/>
      <c r="G43" s="144"/>
      <c r="H43" s="145"/>
    </row>
    <row r="44" spans="2:8" ht="20" customHeight="1" thickBot="1" x14ac:dyDescent="0.4">
      <c r="C44" s="100" t="s">
        <v>111</v>
      </c>
      <c r="D44" s="139" t="s">
        <v>139</v>
      </c>
      <c r="E44" s="140"/>
      <c r="F44" s="140"/>
      <c r="G44" s="140"/>
      <c r="H44" s="141"/>
    </row>
    <row r="45" spans="2:8" ht="20" customHeight="1" thickBot="1" x14ac:dyDescent="0.4">
      <c r="C45" s="100" t="s">
        <v>110</v>
      </c>
      <c r="D45" s="139" t="s">
        <v>200</v>
      </c>
      <c r="E45" s="140"/>
      <c r="F45" s="140"/>
      <c r="G45" s="140"/>
      <c r="H45" s="141"/>
    </row>
    <row r="46" spans="2:8" ht="12.5" customHeight="1" x14ac:dyDescent="0.35">
      <c r="C46" s="146"/>
      <c r="D46" s="147"/>
      <c r="E46" s="147"/>
      <c r="F46" s="148"/>
      <c r="G46" s="148"/>
      <c r="H46" s="149"/>
    </row>
    <row r="47" spans="2:8" ht="5.25" customHeight="1" x14ac:dyDescent="0.35">
      <c r="C47" s="35"/>
      <c r="H47" s="34"/>
    </row>
    <row r="48" spans="2:8" ht="25.4" customHeight="1" thickBot="1" x14ac:dyDescent="0.4">
      <c r="B48" s="33"/>
      <c r="C48" s="101" t="s">
        <v>108</v>
      </c>
      <c r="D48" s="102" t="s">
        <v>107</v>
      </c>
      <c r="E48" s="102" t="s">
        <v>106</v>
      </c>
      <c r="F48" s="103" t="s">
        <v>105</v>
      </c>
      <c r="G48" s="102" t="s">
        <v>96</v>
      </c>
      <c r="H48" s="104" t="s">
        <v>104</v>
      </c>
    </row>
    <row r="49" spans="2:8" ht="20" customHeight="1" thickBot="1" x14ac:dyDescent="0.4">
      <c r="C49" s="28"/>
      <c r="D49" s="39">
        <v>61</v>
      </c>
      <c r="E49" s="39">
        <v>0</v>
      </c>
      <c r="F49" s="39">
        <v>61</v>
      </c>
      <c r="G49" s="39">
        <v>0</v>
      </c>
      <c r="H49" s="38">
        <v>61</v>
      </c>
    </row>
    <row r="50" spans="2:8" ht="13" customHeight="1" thickBot="1" x14ac:dyDescent="0.4"/>
    <row r="51" spans="2:8" ht="18.5" customHeight="1" thickBot="1" x14ac:dyDescent="0.45">
      <c r="C51" s="150" t="s">
        <v>134</v>
      </c>
      <c r="D51" s="151"/>
      <c r="E51" s="151"/>
      <c r="F51" s="151"/>
      <c r="G51" s="151"/>
      <c r="H51" s="152"/>
    </row>
    <row r="52" spans="2:8" ht="19.5" customHeight="1" thickBot="1" x14ac:dyDescent="0.4"/>
    <row r="53" spans="2:8" ht="20" customHeight="1" thickBot="1" x14ac:dyDescent="0.4">
      <c r="C53" s="106" t="s">
        <v>113</v>
      </c>
      <c r="D53" s="142" t="s">
        <v>133</v>
      </c>
      <c r="E53" s="143"/>
      <c r="F53" s="144"/>
      <c r="G53" s="144"/>
      <c r="H53" s="145"/>
    </row>
    <row r="54" spans="2:8" ht="20" customHeight="1" thickBot="1" x14ac:dyDescent="0.4">
      <c r="C54" s="107" t="s">
        <v>111</v>
      </c>
      <c r="D54" s="139" t="s">
        <v>235</v>
      </c>
      <c r="E54" s="140"/>
      <c r="F54" s="140"/>
      <c r="G54" s="140"/>
      <c r="H54" s="141"/>
    </row>
    <row r="55" spans="2:8" ht="20" customHeight="1" thickBot="1" x14ac:dyDescent="0.4">
      <c r="C55" s="107" t="s">
        <v>110</v>
      </c>
      <c r="D55" s="139" t="s">
        <v>237</v>
      </c>
      <c r="E55" s="140"/>
      <c r="F55" s="140"/>
      <c r="G55" s="140"/>
      <c r="H55" s="141"/>
    </row>
    <row r="56" spans="2:8" ht="5.25" customHeight="1" x14ac:dyDescent="0.35">
      <c r="C56" s="35"/>
      <c r="H56" s="34"/>
    </row>
    <row r="57" spans="2:8" ht="25.4" customHeight="1" thickBot="1" x14ac:dyDescent="0.4">
      <c r="B57" s="33"/>
      <c r="C57" s="108" t="s">
        <v>108</v>
      </c>
      <c r="D57" s="109" t="s">
        <v>107</v>
      </c>
      <c r="E57" s="109" t="s">
        <v>106</v>
      </c>
      <c r="F57" s="110" t="s">
        <v>105</v>
      </c>
      <c r="G57" s="109" t="s">
        <v>96</v>
      </c>
      <c r="H57" s="111" t="s">
        <v>104</v>
      </c>
    </row>
    <row r="58" spans="2:8" ht="20" customHeight="1" thickBot="1" x14ac:dyDescent="0.4">
      <c r="C58" s="28">
        <v>1</v>
      </c>
      <c r="D58" s="27">
        <v>-94</v>
      </c>
      <c r="E58" s="27">
        <v>-31</v>
      </c>
      <c r="F58" s="27">
        <v>-125</v>
      </c>
      <c r="G58" s="27">
        <v>0</v>
      </c>
      <c r="H58" s="26">
        <v>-125</v>
      </c>
    </row>
    <row r="59" spans="2:8" ht="13" customHeight="1" thickBot="1" x14ac:dyDescent="0.4"/>
    <row r="60" spans="2:8" ht="20" customHeight="1" thickBot="1" x14ac:dyDescent="0.4">
      <c r="C60" s="106" t="s">
        <v>113</v>
      </c>
      <c r="D60" s="142" t="s">
        <v>131</v>
      </c>
      <c r="E60" s="143"/>
      <c r="F60" s="144"/>
      <c r="G60" s="144"/>
      <c r="H60" s="145"/>
    </row>
    <row r="61" spans="2:8" ht="20" customHeight="1" thickBot="1" x14ac:dyDescent="0.4">
      <c r="C61" s="107" t="s">
        <v>111</v>
      </c>
      <c r="D61" s="139" t="s">
        <v>235</v>
      </c>
      <c r="E61" s="140"/>
      <c r="F61" s="140"/>
      <c r="G61" s="140"/>
      <c r="H61" s="141"/>
    </row>
    <row r="62" spans="2:8" ht="20" customHeight="1" thickBot="1" x14ac:dyDescent="0.4">
      <c r="C62" s="107" t="s">
        <v>110</v>
      </c>
      <c r="D62" s="139" t="s">
        <v>236</v>
      </c>
      <c r="E62" s="140"/>
      <c r="F62" s="140"/>
      <c r="G62" s="140"/>
      <c r="H62" s="141"/>
    </row>
    <row r="63" spans="2:8" ht="5.25" customHeight="1" x14ac:dyDescent="0.35">
      <c r="C63" s="35"/>
      <c r="H63" s="34"/>
    </row>
    <row r="64" spans="2:8" ht="25.4" customHeight="1" thickBot="1" x14ac:dyDescent="0.4">
      <c r="B64" s="33"/>
      <c r="C64" s="108" t="s">
        <v>108</v>
      </c>
      <c r="D64" s="109" t="s">
        <v>107</v>
      </c>
      <c r="E64" s="109" t="s">
        <v>106</v>
      </c>
      <c r="F64" s="110" t="s">
        <v>105</v>
      </c>
      <c r="G64" s="109" t="s">
        <v>96</v>
      </c>
      <c r="H64" s="111" t="s">
        <v>104</v>
      </c>
    </row>
    <row r="65" spans="2:8" ht="20" customHeight="1" thickBot="1" x14ac:dyDescent="0.4">
      <c r="C65" s="28">
        <v>1</v>
      </c>
      <c r="D65" s="27">
        <v>-71</v>
      </c>
      <c r="E65" s="27">
        <v>0</v>
      </c>
      <c r="F65" s="27">
        <v>-71</v>
      </c>
      <c r="G65" s="27">
        <v>0</v>
      </c>
      <c r="H65" s="26">
        <v>-71</v>
      </c>
    </row>
    <row r="66" spans="2:8" ht="13" customHeight="1" thickBot="1" x14ac:dyDescent="0.4"/>
    <row r="67" spans="2:8" ht="20" customHeight="1" thickBot="1" x14ac:dyDescent="0.4">
      <c r="C67" s="106" t="s">
        <v>113</v>
      </c>
      <c r="D67" s="142" t="s">
        <v>128</v>
      </c>
      <c r="E67" s="143"/>
      <c r="F67" s="144"/>
      <c r="G67" s="144"/>
      <c r="H67" s="145"/>
    </row>
    <row r="68" spans="2:8" ht="20" customHeight="1" thickBot="1" x14ac:dyDescent="0.4">
      <c r="C68" s="107" t="s">
        <v>111</v>
      </c>
      <c r="D68" s="139" t="s">
        <v>235</v>
      </c>
      <c r="E68" s="140"/>
      <c r="F68" s="140"/>
      <c r="G68" s="140"/>
      <c r="H68" s="141"/>
    </row>
    <row r="69" spans="2:8" ht="20" customHeight="1" thickBot="1" x14ac:dyDescent="0.4">
      <c r="C69" s="107" t="s">
        <v>110</v>
      </c>
      <c r="D69" s="139" t="s">
        <v>234</v>
      </c>
      <c r="E69" s="140"/>
      <c r="F69" s="140"/>
      <c r="G69" s="140"/>
      <c r="H69" s="141"/>
    </row>
    <row r="70" spans="2:8" ht="5.25" customHeight="1" x14ac:dyDescent="0.35">
      <c r="C70" s="35"/>
      <c r="H70" s="34"/>
    </row>
    <row r="71" spans="2:8" ht="25.4" customHeight="1" thickBot="1" x14ac:dyDescent="0.4">
      <c r="B71" s="33"/>
      <c r="C71" s="108" t="s">
        <v>108</v>
      </c>
      <c r="D71" s="109" t="s">
        <v>107</v>
      </c>
      <c r="E71" s="109" t="s">
        <v>106</v>
      </c>
      <c r="F71" s="110" t="s">
        <v>105</v>
      </c>
      <c r="G71" s="109" t="s">
        <v>96</v>
      </c>
      <c r="H71" s="111" t="s">
        <v>104</v>
      </c>
    </row>
    <row r="72" spans="2:8" ht="20" customHeight="1" thickBot="1" x14ac:dyDescent="0.4">
      <c r="C72" s="28">
        <v>0</v>
      </c>
      <c r="D72" s="27">
        <v>0</v>
      </c>
      <c r="E72" s="27">
        <v>-272</v>
      </c>
      <c r="F72" s="27">
        <v>-272</v>
      </c>
      <c r="G72" s="27">
        <v>0</v>
      </c>
      <c r="H72" s="26">
        <v>-272</v>
      </c>
    </row>
    <row r="73" spans="2:8" ht="12.5" customHeight="1" x14ac:dyDescent="0.35">
      <c r="C73" s="25"/>
      <c r="D73" s="25"/>
      <c r="E73" s="25"/>
      <c r="F73" s="25"/>
      <c r="G73" s="25"/>
      <c r="H73" s="25"/>
    </row>
    <row r="74" spans="2:8" ht="12.5" customHeight="1" x14ac:dyDescent="0.35"/>
    <row r="75" spans="2:8" ht="12.5" customHeight="1" x14ac:dyDescent="0.35"/>
  </sheetData>
  <mergeCells count="33">
    <mergeCell ref="C51:H51"/>
    <mergeCell ref="D69:H69"/>
    <mergeCell ref="D54:H54"/>
    <mergeCell ref="D55:H55"/>
    <mergeCell ref="D60:H60"/>
    <mergeCell ref="D61:H61"/>
    <mergeCell ref="D62:H62"/>
    <mergeCell ref="D67:H67"/>
    <mergeCell ref="D68:H68"/>
    <mergeCell ref="D27:H27"/>
    <mergeCell ref="D28:H28"/>
    <mergeCell ref="D29:H29"/>
    <mergeCell ref="D53:H53"/>
    <mergeCell ref="D35:H35"/>
    <mergeCell ref="D36:H36"/>
    <mergeCell ref="D37:H37"/>
    <mergeCell ref="C38:E38"/>
    <mergeCell ref="F38:H38"/>
    <mergeCell ref="D43:H43"/>
    <mergeCell ref="C30:E30"/>
    <mergeCell ref="F30:H30"/>
    <mergeCell ref="D44:H44"/>
    <mergeCell ref="D45:H45"/>
    <mergeCell ref="C46:E46"/>
    <mergeCell ref="F46:H46"/>
    <mergeCell ref="D17:H17"/>
    <mergeCell ref="D18:H18"/>
    <mergeCell ref="C25:H25"/>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F6B2C-3DEF-41C9-99C8-9BFD3AC39EC2}">
  <sheetPr codeName="Sheet59">
    <pageSetUpPr fitToPage="1"/>
  </sheetPr>
  <dimension ref="B2:H26"/>
  <sheetViews>
    <sheetView showGridLines="0" showRowColHeaders="0" topLeftCell="B1" zoomScale="80" zoomScaleNormal="80" workbookViewId="0">
      <pane ySplit="5" topLeftCell="A6" activePane="bottomLeft" state="frozen"/>
      <selection activeCell="D9" sqref="D9:F9"/>
      <selection pane="bottomLeft" activeCell="C24" sqref="C24:H24"/>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806</v>
      </c>
      <c r="E2" s="154"/>
      <c r="F2" s="58"/>
    </row>
    <row r="3" spans="3:8" ht="4.5" customHeight="1" x14ac:dyDescent="0.35">
      <c r="C3" s="62"/>
      <c r="D3" s="154"/>
      <c r="E3" s="154"/>
      <c r="F3" s="61"/>
    </row>
    <row r="4" spans="3:8" ht="13" customHeight="1" x14ac:dyDescent="0.35">
      <c r="C4" s="60" t="s">
        <v>169</v>
      </c>
      <c r="D4" s="59" t="s">
        <v>817</v>
      </c>
      <c r="E4" s="59"/>
      <c r="F4" s="58"/>
    </row>
    <row r="5" spans="3:8" ht="12.5" customHeight="1" x14ac:dyDescent="0.35"/>
    <row r="6" spans="3:8" ht="144.75" customHeight="1" x14ac:dyDescent="0.35">
      <c r="C6" s="57" t="s">
        <v>167</v>
      </c>
      <c r="D6" s="155" t="s">
        <v>816</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0</v>
      </c>
      <c r="E9" s="10">
        <v>-723</v>
      </c>
      <c r="F9" s="50">
        <v>-723</v>
      </c>
      <c r="H9" s="49">
        <v>0</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33</v>
      </c>
      <c r="E17" s="140"/>
      <c r="F17" s="140"/>
      <c r="G17" s="140"/>
      <c r="H17" s="141"/>
    </row>
    <row r="18" spans="2:8" ht="20" customHeight="1" thickBot="1" x14ac:dyDescent="0.4">
      <c r="C18" s="36" t="s">
        <v>110</v>
      </c>
      <c r="D18" s="139" t="s">
        <v>815</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0</v>
      </c>
      <c r="D21" s="27"/>
      <c r="E21" s="27"/>
      <c r="F21" s="27">
        <v>0</v>
      </c>
      <c r="G21" s="27">
        <v>-723</v>
      </c>
      <c r="H21" s="26">
        <v>-723</v>
      </c>
    </row>
    <row r="22" spans="2:8" ht="12.5" customHeight="1" x14ac:dyDescent="0.35"/>
    <row r="23" spans="2:8" ht="12.5" customHeight="1" x14ac:dyDescent="0.35"/>
    <row r="24" spans="2:8" ht="18" customHeight="1" x14ac:dyDescent="0.4">
      <c r="C24" s="153" t="s">
        <v>433</v>
      </c>
      <c r="D24" s="153"/>
      <c r="E24" s="153"/>
      <c r="F24" s="153"/>
      <c r="G24" s="153"/>
      <c r="H24" s="153"/>
    </row>
    <row r="25" spans="2:8" ht="18.75" customHeight="1" x14ac:dyDescent="0.35"/>
    <row r="26" spans="2:8" ht="12.5" customHeight="1" x14ac:dyDescent="0.35"/>
  </sheetData>
  <mergeCells count="8">
    <mergeCell ref="D18:H18"/>
    <mergeCell ref="C24:H24"/>
    <mergeCell ref="D2:E2"/>
    <mergeCell ref="D3:E3"/>
    <mergeCell ref="D6:H6"/>
    <mergeCell ref="C14:H14"/>
    <mergeCell ref="D16:H16"/>
    <mergeCell ref="D17:H17"/>
  </mergeCells>
  <printOptions horizontalCentered="1"/>
  <pageMargins left="0.7" right="0.7" top="0.75" bottom="0.75" header="0.3" footer="0.3"/>
  <pageSetup paperSize="9" fitToHeight="0"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78DD9-838B-4B15-8611-54A0FB148C76}">
  <sheetPr codeName="Sheet60">
    <pageSetUpPr fitToPage="1"/>
  </sheetPr>
  <dimension ref="B2:H87"/>
  <sheetViews>
    <sheetView showGridLines="0" showRowColHeaders="0" topLeftCell="B1" zoomScale="80" zoomScaleNormal="80" workbookViewId="0">
      <pane ySplit="5" topLeftCell="A6" activePane="bottomLeft" state="frozen"/>
      <selection activeCell="D9" sqref="D9:F9"/>
      <selection pane="bottomLeft" activeCell="C46" activeCellId="4" sqref="C61:H61 C56:C58 C53:H53 C48:C50 C46:H46"/>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806</v>
      </c>
      <c r="E2" s="154"/>
      <c r="F2" s="58"/>
    </row>
    <row r="3" spans="3:8" ht="4.5" customHeight="1" x14ac:dyDescent="0.35">
      <c r="C3" s="62"/>
      <c r="D3" s="154"/>
      <c r="E3" s="154"/>
      <c r="F3" s="61"/>
    </row>
    <row r="4" spans="3:8" ht="13" customHeight="1" x14ac:dyDescent="0.35">
      <c r="C4" s="60" t="s">
        <v>169</v>
      </c>
      <c r="D4" s="59" t="s">
        <v>833</v>
      </c>
      <c r="E4" s="59"/>
      <c r="F4" s="58"/>
    </row>
    <row r="5" spans="3:8" ht="12.5" customHeight="1" x14ac:dyDescent="0.35"/>
    <row r="6" spans="3:8" ht="144.75" customHeight="1" x14ac:dyDescent="0.35">
      <c r="C6" s="57" t="s">
        <v>167</v>
      </c>
      <c r="D6" s="155" t="s">
        <v>832</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7199.5999999999995</v>
      </c>
      <c r="E9" s="10">
        <v>-1744.7</v>
      </c>
      <c r="F9" s="50">
        <v>5454.9</v>
      </c>
      <c r="H9" s="49">
        <v>188.82999999999998</v>
      </c>
    </row>
    <row r="10" spans="3:8" ht="7.5" customHeight="1" x14ac:dyDescent="0.35">
      <c r="C10" s="48"/>
      <c r="F10" s="47"/>
      <c r="H10" s="46"/>
    </row>
    <row r="11" spans="3:8" ht="12.75" customHeight="1" thickBot="1" x14ac:dyDescent="0.4">
      <c r="C11" s="45" t="s">
        <v>163</v>
      </c>
      <c r="D11" s="44"/>
      <c r="E11" s="42"/>
      <c r="F11" s="43">
        <v>-128</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831</v>
      </c>
      <c r="E17" s="140"/>
      <c r="F17" s="140"/>
      <c r="G17" s="140"/>
      <c r="H17" s="141"/>
    </row>
    <row r="18" spans="2:8" ht="20" customHeight="1" thickBot="1" x14ac:dyDescent="0.4">
      <c r="C18" s="36" t="s">
        <v>110</v>
      </c>
      <c r="D18" s="139" t="s">
        <v>830</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83.14</v>
      </c>
      <c r="D21" s="27">
        <v>2861.183</v>
      </c>
      <c r="E21" s="27">
        <v>24.1</v>
      </c>
      <c r="F21" s="27">
        <v>2885.2829999999999</v>
      </c>
      <c r="G21" s="27">
        <v>-111.1</v>
      </c>
      <c r="H21" s="26">
        <v>2774.183</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32</v>
      </c>
      <c r="E24" s="140"/>
      <c r="F24" s="140"/>
      <c r="G24" s="140"/>
      <c r="H24" s="141"/>
    </row>
    <row r="25" spans="2:8" ht="120" customHeight="1" thickBot="1" x14ac:dyDescent="0.4">
      <c r="C25" s="36" t="s">
        <v>110</v>
      </c>
      <c r="D25" s="139" t="s">
        <v>829</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76.040000000000006</v>
      </c>
      <c r="D28" s="27">
        <v>2563.6439999999998</v>
      </c>
      <c r="E28" s="27">
        <v>108</v>
      </c>
      <c r="F28" s="27">
        <v>2671.6439999999998</v>
      </c>
      <c r="G28" s="27">
        <v>-519.9</v>
      </c>
      <c r="H28" s="26">
        <v>2151.7439999999997</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828</v>
      </c>
      <c r="E31" s="140"/>
      <c r="F31" s="140"/>
      <c r="G31" s="140"/>
      <c r="H31" s="141"/>
    </row>
    <row r="32" spans="2:8" ht="20" customHeight="1" thickBot="1" x14ac:dyDescent="0.4">
      <c r="C32" s="36" t="s">
        <v>110</v>
      </c>
      <c r="D32" s="139" t="s">
        <v>827</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17.54</v>
      </c>
      <c r="D35" s="27">
        <v>800.47199999999998</v>
      </c>
      <c r="E35" s="27">
        <v>102</v>
      </c>
      <c r="F35" s="27">
        <v>902.47199999999998</v>
      </c>
      <c r="G35" s="27">
        <v>-1112</v>
      </c>
      <c r="H35" s="26">
        <v>-209.52800000000002</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826</v>
      </c>
      <c r="E38" s="140"/>
      <c r="F38" s="140"/>
      <c r="G38" s="140"/>
      <c r="H38" s="141"/>
    </row>
    <row r="39" spans="2:8" ht="20" customHeight="1" thickBot="1" x14ac:dyDescent="0.4">
      <c r="C39" s="36" t="s">
        <v>110</v>
      </c>
      <c r="D39" s="139" t="s">
        <v>825</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12.11</v>
      </c>
      <c r="D42" s="27">
        <v>683.40099999999995</v>
      </c>
      <c r="E42" s="27">
        <v>56.8</v>
      </c>
      <c r="F42" s="27">
        <v>740.20099999999991</v>
      </c>
      <c r="G42" s="27">
        <v>-1.7</v>
      </c>
      <c r="H42" s="26">
        <v>738.50099999999986</v>
      </c>
    </row>
    <row r="43" spans="2:8" ht="12.5" customHeight="1" x14ac:dyDescent="0.35"/>
    <row r="44" spans="2:8" ht="12.5" customHeight="1" x14ac:dyDescent="0.35"/>
    <row r="45" spans="2:8" ht="8.25" customHeight="1" x14ac:dyDescent="0.35"/>
    <row r="46" spans="2:8" ht="18" customHeight="1" x14ac:dyDescent="0.4">
      <c r="C46" s="153" t="s">
        <v>148</v>
      </c>
      <c r="D46" s="153"/>
      <c r="E46" s="153"/>
      <c r="F46" s="153"/>
      <c r="G46" s="153"/>
      <c r="H46" s="153"/>
    </row>
    <row r="47" spans="2:8" ht="18.75" customHeight="1" thickBot="1" x14ac:dyDescent="0.4"/>
    <row r="48" spans="2:8" ht="20" customHeight="1" thickBot="1" x14ac:dyDescent="0.4">
      <c r="C48" s="99" t="s">
        <v>113</v>
      </c>
      <c r="D48" s="142" t="s">
        <v>147</v>
      </c>
      <c r="E48" s="143"/>
      <c r="F48" s="144"/>
      <c r="G48" s="144"/>
      <c r="H48" s="145"/>
    </row>
    <row r="49" spans="2:8" ht="20" customHeight="1" thickBot="1" x14ac:dyDescent="0.4">
      <c r="C49" s="100" t="s">
        <v>111</v>
      </c>
      <c r="D49" s="139" t="s">
        <v>139</v>
      </c>
      <c r="E49" s="140"/>
      <c r="F49" s="140"/>
      <c r="G49" s="140"/>
      <c r="H49" s="141"/>
    </row>
    <row r="50" spans="2:8" ht="20" customHeight="1" thickBot="1" x14ac:dyDescent="0.4">
      <c r="C50" s="100" t="s">
        <v>110</v>
      </c>
      <c r="D50" s="139" t="s">
        <v>203</v>
      </c>
      <c r="E50" s="140"/>
      <c r="F50" s="140"/>
      <c r="G50" s="140"/>
      <c r="H50" s="141"/>
    </row>
    <row r="51" spans="2:8" ht="12.5" customHeight="1" x14ac:dyDescent="0.35">
      <c r="C51" s="146"/>
      <c r="D51" s="147"/>
      <c r="E51" s="147"/>
      <c r="F51" s="148"/>
      <c r="G51" s="148"/>
      <c r="H51" s="149"/>
    </row>
    <row r="52" spans="2:8" ht="5.25" customHeight="1" x14ac:dyDescent="0.35">
      <c r="C52" s="35"/>
      <c r="H52" s="34"/>
    </row>
    <row r="53" spans="2:8" ht="25.4" customHeight="1" thickBot="1" x14ac:dyDescent="0.4">
      <c r="B53" s="33"/>
      <c r="C53" s="101" t="s">
        <v>108</v>
      </c>
      <c r="D53" s="102" t="s">
        <v>107</v>
      </c>
      <c r="E53" s="102" t="s">
        <v>106</v>
      </c>
      <c r="F53" s="103" t="s">
        <v>105</v>
      </c>
      <c r="G53" s="102" t="s">
        <v>96</v>
      </c>
      <c r="H53" s="104" t="s">
        <v>104</v>
      </c>
    </row>
    <row r="54" spans="2:8" ht="20" customHeight="1" thickBot="1" x14ac:dyDescent="0.4">
      <c r="C54" s="28">
        <v>0</v>
      </c>
      <c r="D54" s="39">
        <v>256</v>
      </c>
      <c r="E54" s="39">
        <v>0</v>
      </c>
      <c r="F54" s="39">
        <v>256</v>
      </c>
      <c r="G54" s="39">
        <v>0</v>
      </c>
      <c r="H54" s="38">
        <v>256</v>
      </c>
    </row>
    <row r="55" spans="2:8" ht="13" customHeight="1" thickBot="1" x14ac:dyDescent="0.4"/>
    <row r="56" spans="2:8" ht="20" customHeight="1" thickBot="1" x14ac:dyDescent="0.4">
      <c r="C56" s="99" t="s">
        <v>113</v>
      </c>
      <c r="D56" s="142" t="s">
        <v>146</v>
      </c>
      <c r="E56" s="143"/>
      <c r="F56" s="144"/>
      <c r="G56" s="144"/>
      <c r="H56" s="145"/>
    </row>
    <row r="57" spans="2:8" ht="20" customHeight="1" thickBot="1" x14ac:dyDescent="0.4">
      <c r="C57" s="100" t="s">
        <v>111</v>
      </c>
      <c r="D57" s="139" t="s">
        <v>139</v>
      </c>
      <c r="E57" s="140"/>
      <c r="F57" s="140"/>
      <c r="G57" s="140"/>
      <c r="H57" s="141"/>
    </row>
    <row r="58" spans="2:8" ht="32.75" customHeight="1" thickBot="1" x14ac:dyDescent="0.4">
      <c r="C58" s="100" t="s">
        <v>110</v>
      </c>
      <c r="D58" s="139" t="s">
        <v>824</v>
      </c>
      <c r="E58" s="140"/>
      <c r="F58" s="140"/>
      <c r="G58" s="140"/>
      <c r="H58" s="141"/>
    </row>
    <row r="59" spans="2:8" ht="12.5" customHeight="1" x14ac:dyDescent="0.35">
      <c r="C59" s="146"/>
      <c r="D59" s="147"/>
      <c r="E59" s="147"/>
      <c r="F59" s="148"/>
      <c r="G59" s="148"/>
      <c r="H59" s="149"/>
    </row>
    <row r="60" spans="2:8" ht="5.25" customHeight="1" x14ac:dyDescent="0.35">
      <c r="C60" s="35"/>
      <c r="H60" s="34"/>
    </row>
    <row r="61" spans="2:8" ht="25.4" customHeight="1" x14ac:dyDescent="0.35">
      <c r="B61" s="33"/>
      <c r="C61" s="101" t="s">
        <v>108</v>
      </c>
      <c r="D61" s="102" t="s">
        <v>107</v>
      </c>
      <c r="E61" s="102" t="s">
        <v>106</v>
      </c>
      <c r="F61" s="103" t="s">
        <v>105</v>
      </c>
      <c r="G61" s="102" t="s">
        <v>96</v>
      </c>
      <c r="H61" s="104" t="s">
        <v>104</v>
      </c>
    </row>
    <row r="62" spans="2:8" ht="20" customHeight="1" thickBot="1" x14ac:dyDescent="0.4">
      <c r="C62" s="40"/>
      <c r="D62" s="39">
        <v>137</v>
      </c>
      <c r="E62" s="39">
        <v>0</v>
      </c>
      <c r="F62" s="39">
        <v>137</v>
      </c>
      <c r="G62" s="39">
        <v>0</v>
      </c>
      <c r="H62" s="38">
        <v>137</v>
      </c>
    </row>
    <row r="63" spans="2:8" ht="13" customHeight="1" thickBot="1" x14ac:dyDescent="0.4"/>
    <row r="64" spans="2:8" ht="18.5" customHeight="1" thickBot="1" x14ac:dyDescent="0.45">
      <c r="C64" s="150" t="s">
        <v>134</v>
      </c>
      <c r="D64" s="151"/>
      <c r="E64" s="151"/>
      <c r="F64" s="151"/>
      <c r="G64" s="151"/>
      <c r="H64" s="152"/>
    </row>
    <row r="65" spans="2:8" ht="19.5" customHeight="1" thickBot="1" x14ac:dyDescent="0.4"/>
    <row r="66" spans="2:8" ht="20" customHeight="1" thickBot="1" x14ac:dyDescent="0.4">
      <c r="C66" s="106" t="s">
        <v>113</v>
      </c>
      <c r="D66" s="142" t="s">
        <v>131</v>
      </c>
      <c r="E66" s="143"/>
      <c r="F66" s="144"/>
      <c r="G66" s="144"/>
      <c r="H66" s="145"/>
    </row>
    <row r="67" spans="2:8" ht="20" customHeight="1" thickBot="1" x14ac:dyDescent="0.4">
      <c r="C67" s="107" t="s">
        <v>111</v>
      </c>
      <c r="D67" s="139" t="s">
        <v>823</v>
      </c>
      <c r="E67" s="140"/>
      <c r="F67" s="140"/>
      <c r="G67" s="140"/>
      <c r="H67" s="141"/>
    </row>
    <row r="68" spans="2:8" ht="40" customHeight="1" thickBot="1" x14ac:dyDescent="0.4">
      <c r="C68" s="107" t="s">
        <v>110</v>
      </c>
      <c r="D68" s="139" t="s">
        <v>822</v>
      </c>
      <c r="E68" s="140"/>
      <c r="F68" s="140"/>
      <c r="G68" s="140"/>
      <c r="H68" s="141"/>
    </row>
    <row r="69" spans="2:8" ht="5.25" customHeight="1" x14ac:dyDescent="0.35">
      <c r="C69" s="35"/>
      <c r="H69" s="34"/>
    </row>
    <row r="70" spans="2:8" ht="25.4" customHeight="1" thickBot="1" x14ac:dyDescent="0.4">
      <c r="B70" s="33"/>
      <c r="C70" s="108" t="s">
        <v>108</v>
      </c>
      <c r="D70" s="109" t="s">
        <v>107</v>
      </c>
      <c r="E70" s="109" t="s">
        <v>106</v>
      </c>
      <c r="F70" s="110" t="s">
        <v>105</v>
      </c>
      <c r="G70" s="109" t="s">
        <v>96</v>
      </c>
      <c r="H70" s="111" t="s">
        <v>104</v>
      </c>
    </row>
    <row r="71" spans="2:8" ht="20" customHeight="1" thickBot="1" x14ac:dyDescent="0.4">
      <c r="C71" s="28">
        <v>0</v>
      </c>
      <c r="D71" s="27">
        <v>0</v>
      </c>
      <c r="E71" s="27">
        <v>0</v>
      </c>
      <c r="F71" s="27">
        <v>0</v>
      </c>
      <c r="G71" s="27">
        <v>-20</v>
      </c>
      <c r="H71" s="26">
        <v>-20</v>
      </c>
    </row>
    <row r="72" spans="2:8" ht="13" customHeight="1" thickBot="1" x14ac:dyDescent="0.4"/>
    <row r="73" spans="2:8" ht="20" customHeight="1" thickBot="1" x14ac:dyDescent="0.4">
      <c r="C73" s="106" t="s">
        <v>113</v>
      </c>
      <c r="D73" s="142" t="s">
        <v>128</v>
      </c>
      <c r="E73" s="143"/>
      <c r="F73" s="144"/>
      <c r="G73" s="144"/>
      <c r="H73" s="145"/>
    </row>
    <row r="74" spans="2:8" ht="20" customHeight="1" thickBot="1" x14ac:dyDescent="0.4">
      <c r="C74" s="107" t="s">
        <v>111</v>
      </c>
      <c r="D74" s="139" t="s">
        <v>821</v>
      </c>
      <c r="E74" s="140"/>
      <c r="F74" s="140"/>
      <c r="G74" s="140"/>
      <c r="H74" s="141"/>
    </row>
    <row r="75" spans="2:8" ht="60" customHeight="1" thickBot="1" x14ac:dyDescent="0.4">
      <c r="C75" s="107" t="s">
        <v>110</v>
      </c>
      <c r="D75" s="139" t="s">
        <v>820</v>
      </c>
      <c r="E75" s="140"/>
      <c r="F75" s="140"/>
      <c r="G75" s="140"/>
      <c r="H75" s="141"/>
    </row>
    <row r="76" spans="2:8" ht="5.25" customHeight="1" x14ac:dyDescent="0.35">
      <c r="C76" s="35"/>
      <c r="H76" s="34"/>
    </row>
    <row r="77" spans="2:8" ht="25.4" customHeight="1" thickBot="1" x14ac:dyDescent="0.4">
      <c r="B77" s="33"/>
      <c r="C77" s="108" t="s">
        <v>108</v>
      </c>
      <c r="D77" s="109" t="s">
        <v>107</v>
      </c>
      <c r="E77" s="109" t="s">
        <v>106</v>
      </c>
      <c r="F77" s="110" t="s">
        <v>105</v>
      </c>
      <c r="G77" s="109" t="s">
        <v>96</v>
      </c>
      <c r="H77" s="111" t="s">
        <v>104</v>
      </c>
    </row>
    <row r="78" spans="2:8" ht="20" customHeight="1" thickBot="1" x14ac:dyDescent="0.4">
      <c r="C78" s="28">
        <v>0</v>
      </c>
      <c r="D78" s="27">
        <v>0</v>
      </c>
      <c r="E78" s="27">
        <v>0</v>
      </c>
      <c r="F78" s="27">
        <v>0</v>
      </c>
      <c r="G78" s="27">
        <v>-8</v>
      </c>
      <c r="H78" s="26">
        <v>-8</v>
      </c>
    </row>
    <row r="79" spans="2:8" ht="13" customHeight="1" thickBot="1" x14ac:dyDescent="0.4"/>
    <row r="80" spans="2:8" ht="20" customHeight="1" thickBot="1" x14ac:dyDescent="0.4">
      <c r="C80" s="106" t="s">
        <v>113</v>
      </c>
      <c r="D80" s="142" t="s">
        <v>125</v>
      </c>
      <c r="E80" s="143"/>
      <c r="F80" s="144"/>
      <c r="G80" s="144"/>
      <c r="H80" s="145"/>
    </row>
    <row r="81" spans="2:8" ht="20" customHeight="1" thickBot="1" x14ac:dyDescent="0.4">
      <c r="C81" s="107" t="s">
        <v>111</v>
      </c>
      <c r="D81" s="139" t="s">
        <v>819</v>
      </c>
      <c r="E81" s="140"/>
      <c r="F81" s="140"/>
      <c r="G81" s="140"/>
      <c r="H81" s="141"/>
    </row>
    <row r="82" spans="2:8" ht="20" customHeight="1" thickBot="1" x14ac:dyDescent="0.4">
      <c r="C82" s="107" t="s">
        <v>110</v>
      </c>
      <c r="D82" s="139" t="s">
        <v>818</v>
      </c>
      <c r="E82" s="140"/>
      <c r="F82" s="140"/>
      <c r="G82" s="140"/>
      <c r="H82" s="141"/>
    </row>
    <row r="83" spans="2:8" ht="5.25" customHeight="1" x14ac:dyDescent="0.35">
      <c r="C83" s="35"/>
      <c r="H83" s="34"/>
    </row>
    <row r="84" spans="2:8" ht="25.4" customHeight="1" thickBot="1" x14ac:dyDescent="0.4">
      <c r="B84" s="33"/>
      <c r="C84" s="108" t="s">
        <v>108</v>
      </c>
      <c r="D84" s="109" t="s">
        <v>107</v>
      </c>
      <c r="E84" s="109" t="s">
        <v>106</v>
      </c>
      <c r="F84" s="110" t="s">
        <v>105</v>
      </c>
      <c r="G84" s="109" t="s">
        <v>96</v>
      </c>
      <c r="H84" s="111" t="s">
        <v>104</v>
      </c>
    </row>
    <row r="85" spans="2:8" ht="20" customHeight="1" thickBot="1" x14ac:dyDescent="0.4">
      <c r="C85" s="28">
        <v>0</v>
      </c>
      <c r="D85" s="27">
        <v>-100</v>
      </c>
      <c r="E85" s="27">
        <v>0</v>
      </c>
      <c r="F85" s="27">
        <v>-100</v>
      </c>
      <c r="G85" s="27">
        <v>0</v>
      </c>
      <c r="H85" s="26">
        <v>-100</v>
      </c>
    </row>
    <row r="86" spans="2:8" ht="12.5" customHeight="1" x14ac:dyDescent="0.35"/>
    <row r="87" spans="2:8" ht="12.5" customHeight="1" x14ac:dyDescent="0.35"/>
  </sheetData>
  <mergeCells count="37">
    <mergeCell ref="D82:H82"/>
    <mergeCell ref="D68:H68"/>
    <mergeCell ref="D73:H73"/>
    <mergeCell ref="D74:H74"/>
    <mergeCell ref="D75:H75"/>
    <mergeCell ref="D80:H80"/>
    <mergeCell ref="D81:H81"/>
    <mergeCell ref="D39:H39"/>
    <mergeCell ref="C46:H46"/>
    <mergeCell ref="D67:H67"/>
    <mergeCell ref="D49:H49"/>
    <mergeCell ref="D50:H50"/>
    <mergeCell ref="C51:E51"/>
    <mergeCell ref="F51:H51"/>
    <mergeCell ref="D56:H56"/>
    <mergeCell ref="D57:H57"/>
    <mergeCell ref="D58:H58"/>
    <mergeCell ref="D48:H48"/>
    <mergeCell ref="C59:E59"/>
    <mergeCell ref="F59:H59"/>
    <mergeCell ref="C64:H64"/>
    <mergeCell ref="D66:H66"/>
    <mergeCell ref="D31:H31"/>
    <mergeCell ref="D32:H32"/>
    <mergeCell ref="D37:H37"/>
    <mergeCell ref="D38:H38"/>
    <mergeCell ref="D17:H17"/>
    <mergeCell ref="D18:H18"/>
    <mergeCell ref="D23:H23"/>
    <mergeCell ref="D24:H24"/>
    <mergeCell ref="D25:H25"/>
    <mergeCell ref="D30:H30"/>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D84BA-923A-4D9F-9E5F-A920C44DD672}">
  <sheetPr codeName="Sheet61">
    <pageSetUpPr fitToPage="1"/>
  </sheetPr>
  <dimension ref="B2:H111"/>
  <sheetViews>
    <sheetView showGridLines="0" showRowColHeaders="0" zoomScale="80" zoomScaleNormal="80" workbookViewId="0">
      <pane ySplit="5" topLeftCell="A6" activePane="bottomLeft" state="frozen"/>
      <selection activeCell="D9" sqref="D9:F9"/>
      <selection pane="bottomLeft" activeCell="D6" sqref="D6:H6"/>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806</v>
      </c>
      <c r="E2" s="154"/>
      <c r="F2" s="58"/>
    </row>
    <row r="3" spans="3:8" ht="4.5" customHeight="1" x14ac:dyDescent="0.35">
      <c r="C3" s="62"/>
      <c r="D3" s="154"/>
      <c r="E3" s="154"/>
      <c r="F3" s="61"/>
    </row>
    <row r="4" spans="3:8" ht="13" customHeight="1" x14ac:dyDescent="0.35">
      <c r="C4" s="60" t="s">
        <v>169</v>
      </c>
      <c r="D4" s="59" t="s">
        <v>853</v>
      </c>
      <c r="E4" s="59"/>
      <c r="F4" s="58"/>
    </row>
    <row r="5" spans="3:8" ht="12.5" customHeight="1" x14ac:dyDescent="0.35"/>
    <row r="6" spans="3:8" ht="144.75" customHeight="1" x14ac:dyDescent="0.35">
      <c r="C6" s="57" t="s">
        <v>167</v>
      </c>
      <c r="D6" s="155" t="s">
        <v>852</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25524.27</v>
      </c>
      <c r="E9" s="10">
        <v>-11444.769</v>
      </c>
      <c r="F9" s="50">
        <v>14079.300999999999</v>
      </c>
      <c r="H9" s="49">
        <v>187.98000000000002</v>
      </c>
    </row>
    <row r="10" spans="3:8" ht="7.5" customHeight="1" x14ac:dyDescent="0.35">
      <c r="C10" s="48"/>
      <c r="F10" s="47"/>
      <c r="H10" s="46"/>
    </row>
    <row r="11" spans="3:8" ht="12.75" customHeight="1" thickBot="1" x14ac:dyDescent="0.4">
      <c r="C11" s="45" t="s">
        <v>163</v>
      </c>
      <c r="D11" s="44"/>
      <c r="E11" s="42"/>
      <c r="F11" s="43">
        <v>-2710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151</v>
      </c>
      <c r="E16" s="144"/>
      <c r="F16" s="144"/>
      <c r="G16" s="144"/>
      <c r="H16" s="145"/>
    </row>
    <row r="17" spans="2:8" ht="20" customHeight="1" thickBot="1" x14ac:dyDescent="0.4">
      <c r="C17" s="36" t="s">
        <v>111</v>
      </c>
      <c r="D17" s="139" t="s">
        <v>851</v>
      </c>
      <c r="E17" s="140"/>
      <c r="F17" s="140"/>
      <c r="G17" s="140"/>
      <c r="H17" s="141"/>
    </row>
    <row r="18" spans="2:8" ht="52.75" customHeight="1" thickBot="1" x14ac:dyDescent="0.4">
      <c r="C18" s="36" t="s">
        <v>110</v>
      </c>
      <c r="D18" s="139" t="s">
        <v>850</v>
      </c>
      <c r="E18" s="140"/>
      <c r="F18" s="140"/>
      <c r="G18" s="140"/>
      <c r="H18" s="141"/>
    </row>
    <row r="19" spans="2:8" ht="5.25" customHeight="1" x14ac:dyDescent="0.35">
      <c r="C19" s="35"/>
      <c r="H19" s="34"/>
    </row>
    <row r="20" spans="2:8" ht="25.4" customHeight="1" thickBot="1" x14ac:dyDescent="0.4">
      <c r="B20" s="33"/>
      <c r="C20" s="32" t="s">
        <v>108</v>
      </c>
      <c r="D20" s="30" t="s">
        <v>107</v>
      </c>
      <c r="E20" s="30" t="s">
        <v>106</v>
      </c>
      <c r="F20" s="31" t="s">
        <v>105</v>
      </c>
      <c r="G20" s="30" t="s">
        <v>96</v>
      </c>
      <c r="H20" s="29" t="s">
        <v>104</v>
      </c>
    </row>
    <row r="21" spans="2:8" ht="20" customHeight="1" thickBot="1" x14ac:dyDescent="0.4">
      <c r="C21" s="28">
        <v>40</v>
      </c>
      <c r="D21" s="27">
        <v>1804</v>
      </c>
      <c r="E21" s="27">
        <v>2674</v>
      </c>
      <c r="F21" s="27">
        <v>4478</v>
      </c>
      <c r="G21" s="27">
        <v>-1872</v>
      </c>
      <c r="H21" s="26">
        <v>2606</v>
      </c>
    </row>
    <row r="22" spans="2:8" ht="13" customHeight="1" thickBot="1" x14ac:dyDescent="0.4"/>
    <row r="23" spans="2:8" ht="20" customHeight="1" thickBot="1" x14ac:dyDescent="0.4">
      <c r="C23" s="37" t="s">
        <v>113</v>
      </c>
      <c r="D23" s="142" t="s">
        <v>217</v>
      </c>
      <c r="E23" s="144"/>
      <c r="F23" s="144"/>
      <c r="G23" s="144"/>
      <c r="H23" s="145"/>
    </row>
    <row r="24" spans="2:8" ht="20" customHeight="1" thickBot="1" x14ac:dyDescent="0.4">
      <c r="C24" s="36" t="s">
        <v>111</v>
      </c>
      <c r="D24" s="139" t="s">
        <v>849</v>
      </c>
      <c r="E24" s="140"/>
      <c r="F24" s="140"/>
      <c r="G24" s="140"/>
      <c r="H24" s="141"/>
    </row>
    <row r="25" spans="2:8" ht="52.75" customHeight="1" thickBot="1" x14ac:dyDescent="0.4">
      <c r="C25" s="36" t="s">
        <v>110</v>
      </c>
      <c r="D25" s="139" t="s">
        <v>848</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24.85</v>
      </c>
      <c r="D28" s="27">
        <v>1542</v>
      </c>
      <c r="E28" s="27">
        <v>1867.171</v>
      </c>
      <c r="F28" s="27">
        <v>325.17099999999999</v>
      </c>
      <c r="G28" s="27">
        <v>-213</v>
      </c>
      <c r="H28" s="26">
        <v>538.17100000000005</v>
      </c>
    </row>
    <row r="29" spans="2:8" ht="13" customHeight="1" thickBot="1" x14ac:dyDescent="0.4"/>
    <row r="30" spans="2:8" ht="20" customHeight="1" thickBot="1" x14ac:dyDescent="0.4">
      <c r="C30" s="37" t="s">
        <v>113</v>
      </c>
      <c r="D30" s="142" t="s">
        <v>214</v>
      </c>
      <c r="E30" s="144"/>
      <c r="F30" s="144"/>
      <c r="G30" s="144"/>
      <c r="H30" s="145"/>
    </row>
    <row r="31" spans="2:8" ht="20" customHeight="1" thickBot="1" x14ac:dyDescent="0.4">
      <c r="C31" s="36" t="s">
        <v>111</v>
      </c>
      <c r="D31" s="139" t="s">
        <v>847</v>
      </c>
      <c r="E31" s="140"/>
      <c r="F31" s="140"/>
      <c r="G31" s="140"/>
      <c r="H31" s="141"/>
    </row>
    <row r="32" spans="2:8" ht="52.75" customHeight="1" thickBot="1" x14ac:dyDescent="0.4">
      <c r="C32" s="36" t="s">
        <v>110</v>
      </c>
      <c r="D32" s="139" t="s">
        <v>846</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113.83</v>
      </c>
      <c r="D35" s="27">
        <v>4118</v>
      </c>
      <c r="E35" s="27">
        <v>15746.1</v>
      </c>
      <c r="F35" s="27">
        <v>19864.099999999999</v>
      </c>
      <c r="G35" s="27">
        <v>-8986.2000000000007</v>
      </c>
      <c r="H35" s="26">
        <v>10877.9</v>
      </c>
    </row>
    <row r="36" spans="2:8" ht="13" customHeight="1" thickBot="1" x14ac:dyDescent="0.4"/>
    <row r="37" spans="2:8" ht="20" customHeight="1" thickBot="1" x14ac:dyDescent="0.4">
      <c r="C37" s="37" t="s">
        <v>113</v>
      </c>
      <c r="D37" s="142" t="s">
        <v>208</v>
      </c>
      <c r="E37" s="144"/>
      <c r="F37" s="144"/>
      <c r="G37" s="144"/>
      <c r="H37" s="145"/>
    </row>
    <row r="38" spans="2:8" ht="20" customHeight="1" thickBot="1" x14ac:dyDescent="0.4">
      <c r="C38" s="36" t="s">
        <v>111</v>
      </c>
      <c r="D38" s="139" t="s">
        <v>845</v>
      </c>
      <c r="E38" s="140"/>
      <c r="F38" s="140"/>
      <c r="G38" s="140"/>
      <c r="H38" s="141"/>
    </row>
    <row r="39" spans="2:8" ht="143.75" customHeight="1" thickBot="1" x14ac:dyDescent="0.4">
      <c r="C39" s="36" t="s">
        <v>110</v>
      </c>
      <c r="D39" s="139" t="s">
        <v>844</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9.3000000000000007</v>
      </c>
      <c r="D42" s="27">
        <v>484.35</v>
      </c>
      <c r="E42" s="27">
        <v>1022.7910000000001</v>
      </c>
      <c r="F42" s="27">
        <v>1507.1410000000001</v>
      </c>
      <c r="G42" s="27">
        <v>-373.56900000000002</v>
      </c>
      <c r="H42" s="26">
        <v>1133.5720000000001</v>
      </c>
    </row>
    <row r="43" spans="2:8" ht="12.5" customHeight="1" x14ac:dyDescent="0.35"/>
    <row r="44" spans="2:8" ht="12.5" customHeight="1" x14ac:dyDescent="0.35"/>
    <row r="45" spans="2:8" ht="8.25" customHeight="1" x14ac:dyDescent="0.35"/>
    <row r="46" spans="2:8" ht="18" customHeight="1" x14ac:dyDescent="0.4">
      <c r="C46" s="153" t="s">
        <v>148</v>
      </c>
      <c r="D46" s="153"/>
      <c r="E46" s="153"/>
      <c r="F46" s="153"/>
      <c r="G46" s="153"/>
      <c r="H46" s="153"/>
    </row>
    <row r="47" spans="2:8" ht="18.75" customHeight="1" thickBot="1" x14ac:dyDescent="0.4"/>
    <row r="48" spans="2:8" ht="20" customHeight="1" thickBot="1" x14ac:dyDescent="0.4">
      <c r="C48" s="99" t="s">
        <v>113</v>
      </c>
      <c r="D48" s="142" t="s">
        <v>147</v>
      </c>
      <c r="E48" s="143"/>
      <c r="F48" s="144"/>
      <c r="G48" s="144"/>
      <c r="H48" s="145"/>
    </row>
    <row r="49" spans="2:8" ht="20" customHeight="1" thickBot="1" x14ac:dyDescent="0.4">
      <c r="C49" s="100" t="s">
        <v>111</v>
      </c>
      <c r="D49" s="139" t="s">
        <v>139</v>
      </c>
      <c r="E49" s="140"/>
      <c r="F49" s="140"/>
      <c r="G49" s="140"/>
      <c r="H49" s="141"/>
    </row>
    <row r="50" spans="2:8" ht="20" customHeight="1" thickBot="1" x14ac:dyDescent="0.4">
      <c r="C50" s="100" t="s">
        <v>110</v>
      </c>
      <c r="D50" s="139" t="s">
        <v>203</v>
      </c>
      <c r="E50" s="140"/>
      <c r="F50" s="140"/>
      <c r="G50" s="140"/>
      <c r="H50" s="141"/>
    </row>
    <row r="51" spans="2:8" ht="12.5" customHeight="1" x14ac:dyDescent="0.35">
      <c r="C51" s="146"/>
      <c r="D51" s="147"/>
      <c r="E51" s="147"/>
      <c r="F51" s="148"/>
      <c r="G51" s="148"/>
      <c r="H51" s="149"/>
    </row>
    <row r="52" spans="2:8" ht="5.25" customHeight="1" x14ac:dyDescent="0.35">
      <c r="C52" s="35"/>
      <c r="H52" s="34"/>
    </row>
    <row r="53" spans="2:8" ht="25.4" customHeight="1" thickBot="1" x14ac:dyDescent="0.4">
      <c r="B53" s="33"/>
      <c r="C53" s="101" t="s">
        <v>108</v>
      </c>
      <c r="D53" s="102" t="s">
        <v>107</v>
      </c>
      <c r="E53" s="102" t="s">
        <v>106</v>
      </c>
      <c r="F53" s="103" t="s">
        <v>105</v>
      </c>
      <c r="G53" s="102" t="s">
        <v>96</v>
      </c>
      <c r="H53" s="104" t="s">
        <v>104</v>
      </c>
    </row>
    <row r="54" spans="2:8" ht="20" customHeight="1" thickBot="1" x14ac:dyDescent="0.4">
      <c r="C54" s="28">
        <v>0</v>
      </c>
      <c r="D54" s="39">
        <v>194</v>
      </c>
      <c r="E54" s="39">
        <v>0</v>
      </c>
      <c r="F54" s="39">
        <v>194</v>
      </c>
      <c r="G54" s="39">
        <v>0</v>
      </c>
      <c r="H54" s="38">
        <v>194</v>
      </c>
    </row>
    <row r="55" spans="2:8" ht="13" customHeight="1" thickBot="1" x14ac:dyDescent="0.4"/>
    <row r="56" spans="2:8" ht="20" customHeight="1" thickBot="1" x14ac:dyDescent="0.4">
      <c r="C56" s="99" t="s">
        <v>113</v>
      </c>
      <c r="D56" s="142" t="s">
        <v>146</v>
      </c>
      <c r="E56" s="143"/>
      <c r="F56" s="144"/>
      <c r="G56" s="144"/>
      <c r="H56" s="145"/>
    </row>
    <row r="57" spans="2:8" ht="20" customHeight="1" thickBot="1" x14ac:dyDescent="0.4">
      <c r="C57" s="100" t="s">
        <v>111</v>
      </c>
      <c r="D57" s="139" t="s">
        <v>139</v>
      </c>
      <c r="E57" s="140"/>
      <c r="F57" s="140"/>
      <c r="G57" s="140"/>
      <c r="H57" s="141"/>
    </row>
    <row r="58" spans="2:8" ht="20" customHeight="1" thickBot="1" x14ac:dyDescent="0.4">
      <c r="C58" s="100" t="s">
        <v>110</v>
      </c>
      <c r="D58" s="139" t="s">
        <v>397</v>
      </c>
      <c r="E58" s="140"/>
      <c r="F58" s="140"/>
      <c r="G58" s="140"/>
      <c r="H58" s="141"/>
    </row>
    <row r="59" spans="2:8" ht="12.5" customHeight="1" x14ac:dyDescent="0.35">
      <c r="C59" s="146"/>
      <c r="D59" s="147"/>
      <c r="E59" s="147"/>
      <c r="F59" s="148"/>
      <c r="G59" s="148"/>
      <c r="H59" s="149"/>
    </row>
    <row r="60" spans="2:8" ht="5.25" customHeight="1" x14ac:dyDescent="0.35">
      <c r="C60" s="35"/>
      <c r="H60" s="34"/>
    </row>
    <row r="61" spans="2:8" ht="25.4" customHeight="1" x14ac:dyDescent="0.35">
      <c r="B61" s="33"/>
      <c r="C61" s="101" t="s">
        <v>108</v>
      </c>
      <c r="D61" s="102" t="s">
        <v>107</v>
      </c>
      <c r="E61" s="102" t="s">
        <v>106</v>
      </c>
      <c r="F61" s="103" t="s">
        <v>105</v>
      </c>
      <c r="G61" s="102" t="s">
        <v>96</v>
      </c>
      <c r="H61" s="104" t="s">
        <v>104</v>
      </c>
    </row>
    <row r="62" spans="2:8" ht="20" customHeight="1" thickBot="1" x14ac:dyDescent="0.4">
      <c r="C62" s="40"/>
      <c r="D62" s="39">
        <v>0</v>
      </c>
      <c r="E62" s="39">
        <v>1198</v>
      </c>
      <c r="F62" s="39">
        <v>1198</v>
      </c>
      <c r="G62" s="39">
        <v>0</v>
      </c>
      <c r="H62" s="38">
        <v>1198</v>
      </c>
    </row>
    <row r="63" spans="2:8" ht="13" customHeight="1" thickBot="1" x14ac:dyDescent="0.4"/>
    <row r="64" spans="2:8" ht="20" customHeight="1" thickBot="1" x14ac:dyDescent="0.4">
      <c r="C64" s="99" t="s">
        <v>113</v>
      </c>
      <c r="D64" s="142" t="s">
        <v>144</v>
      </c>
      <c r="E64" s="143"/>
      <c r="F64" s="144"/>
      <c r="G64" s="144"/>
      <c r="H64" s="145"/>
    </row>
    <row r="65" spans="2:8" ht="20" customHeight="1" thickBot="1" x14ac:dyDescent="0.4">
      <c r="C65" s="100" t="s">
        <v>111</v>
      </c>
      <c r="D65" s="139" t="s">
        <v>202</v>
      </c>
      <c r="E65" s="140"/>
      <c r="F65" s="140"/>
      <c r="G65" s="140"/>
      <c r="H65" s="141"/>
    </row>
    <row r="66" spans="2:8" ht="20" customHeight="1" thickBot="1" x14ac:dyDescent="0.4">
      <c r="C66" s="100" t="s">
        <v>110</v>
      </c>
      <c r="D66" s="139" t="s">
        <v>843</v>
      </c>
      <c r="E66" s="140"/>
      <c r="F66" s="140"/>
      <c r="G66" s="140"/>
      <c r="H66" s="141"/>
    </row>
    <row r="67" spans="2:8" ht="12.5" customHeight="1" x14ac:dyDescent="0.35">
      <c r="C67" s="146"/>
      <c r="D67" s="147"/>
      <c r="E67" s="147"/>
      <c r="F67" s="148"/>
      <c r="G67" s="148"/>
      <c r="H67" s="149"/>
    </row>
    <row r="68" spans="2:8" ht="5.25" customHeight="1" x14ac:dyDescent="0.35">
      <c r="C68" s="35"/>
      <c r="H68" s="34"/>
    </row>
    <row r="69" spans="2:8" ht="25.4" customHeight="1" thickBot="1" x14ac:dyDescent="0.4">
      <c r="B69" s="33"/>
      <c r="C69" s="101" t="s">
        <v>108</v>
      </c>
      <c r="D69" s="102" t="s">
        <v>107</v>
      </c>
      <c r="E69" s="102" t="s">
        <v>106</v>
      </c>
      <c r="F69" s="103" t="s">
        <v>105</v>
      </c>
      <c r="G69" s="102" t="s">
        <v>96</v>
      </c>
      <c r="H69" s="104" t="s">
        <v>104</v>
      </c>
    </row>
    <row r="70" spans="2:8" ht="20" customHeight="1" thickBot="1" x14ac:dyDescent="0.4">
      <c r="C70" s="28"/>
      <c r="D70" s="39">
        <v>0</v>
      </c>
      <c r="E70" s="39">
        <v>50</v>
      </c>
      <c r="F70" s="39">
        <v>50</v>
      </c>
      <c r="G70" s="39">
        <v>0</v>
      </c>
      <c r="H70" s="38">
        <v>50</v>
      </c>
    </row>
    <row r="71" spans="2:8" ht="13" customHeight="1" thickBot="1" x14ac:dyDescent="0.4"/>
    <row r="72" spans="2:8" ht="20" customHeight="1" thickBot="1" x14ac:dyDescent="0.4">
      <c r="C72" s="99" t="s">
        <v>113</v>
      </c>
      <c r="D72" s="142" t="s">
        <v>142</v>
      </c>
      <c r="E72" s="143"/>
      <c r="F72" s="144"/>
      <c r="G72" s="144"/>
      <c r="H72" s="145"/>
    </row>
    <row r="73" spans="2:8" ht="20" customHeight="1" thickBot="1" x14ac:dyDescent="0.4">
      <c r="C73" s="100" t="s">
        <v>111</v>
      </c>
      <c r="D73" s="139" t="s">
        <v>139</v>
      </c>
      <c r="E73" s="140"/>
      <c r="F73" s="140"/>
      <c r="G73" s="140"/>
      <c r="H73" s="141"/>
    </row>
    <row r="74" spans="2:8" ht="20" customHeight="1" thickBot="1" x14ac:dyDescent="0.4">
      <c r="C74" s="100" t="s">
        <v>110</v>
      </c>
      <c r="D74" s="139" t="s">
        <v>842</v>
      </c>
      <c r="E74" s="140"/>
      <c r="F74" s="140"/>
      <c r="G74" s="140"/>
      <c r="H74" s="141"/>
    </row>
    <row r="75" spans="2:8" ht="12.5" customHeight="1" x14ac:dyDescent="0.35">
      <c r="C75" s="146"/>
      <c r="D75" s="147"/>
      <c r="E75" s="147"/>
      <c r="F75" s="148"/>
      <c r="G75" s="148"/>
      <c r="H75" s="149"/>
    </row>
    <row r="76" spans="2:8" ht="5.25" customHeight="1" x14ac:dyDescent="0.35">
      <c r="C76" s="35"/>
      <c r="H76" s="34"/>
    </row>
    <row r="77" spans="2:8" ht="25.4" customHeight="1" thickBot="1" x14ac:dyDescent="0.4">
      <c r="B77" s="33"/>
      <c r="C77" s="101" t="s">
        <v>108</v>
      </c>
      <c r="D77" s="102" t="s">
        <v>107</v>
      </c>
      <c r="E77" s="102" t="s">
        <v>106</v>
      </c>
      <c r="F77" s="103" t="s">
        <v>105</v>
      </c>
      <c r="G77" s="102" t="s">
        <v>96</v>
      </c>
      <c r="H77" s="104" t="s">
        <v>104</v>
      </c>
    </row>
    <row r="78" spans="2:8" ht="20" customHeight="1" thickBot="1" x14ac:dyDescent="0.4">
      <c r="C78" s="28"/>
      <c r="D78" s="39">
        <v>0</v>
      </c>
      <c r="E78" s="39">
        <v>468</v>
      </c>
      <c r="F78" s="39">
        <v>468</v>
      </c>
      <c r="G78" s="39">
        <v>0</v>
      </c>
      <c r="H78" s="38">
        <v>468</v>
      </c>
    </row>
    <row r="79" spans="2:8" ht="13" customHeight="1" thickBot="1" x14ac:dyDescent="0.4"/>
    <row r="80" spans="2:8" ht="18.5" customHeight="1" thickBot="1" x14ac:dyDescent="0.45">
      <c r="C80" s="150" t="s">
        <v>134</v>
      </c>
      <c r="D80" s="151"/>
      <c r="E80" s="151"/>
      <c r="F80" s="151"/>
      <c r="G80" s="151"/>
      <c r="H80" s="152"/>
    </row>
    <row r="81" spans="2:8" ht="19.5" customHeight="1" thickBot="1" x14ac:dyDescent="0.4"/>
    <row r="82" spans="2:8" ht="20" customHeight="1" thickBot="1" x14ac:dyDescent="0.4">
      <c r="C82" s="106" t="s">
        <v>113</v>
      </c>
      <c r="D82" s="142" t="s">
        <v>128</v>
      </c>
      <c r="E82" s="143"/>
      <c r="F82" s="144"/>
      <c r="G82" s="144"/>
      <c r="H82" s="145"/>
    </row>
    <row r="83" spans="2:8" ht="20" customHeight="1" thickBot="1" x14ac:dyDescent="0.4">
      <c r="C83" s="107" t="s">
        <v>111</v>
      </c>
      <c r="D83" s="139" t="s">
        <v>841</v>
      </c>
      <c r="E83" s="140"/>
      <c r="F83" s="140"/>
      <c r="G83" s="140"/>
      <c r="H83" s="141"/>
    </row>
    <row r="84" spans="2:8" ht="52.75" customHeight="1" thickBot="1" x14ac:dyDescent="0.4">
      <c r="C84" s="107" t="s">
        <v>110</v>
      </c>
      <c r="D84" s="139" t="s">
        <v>840</v>
      </c>
      <c r="E84" s="140"/>
      <c r="F84" s="140"/>
      <c r="G84" s="140"/>
      <c r="H84" s="141"/>
    </row>
    <row r="85" spans="2:8" ht="5.25" customHeight="1" x14ac:dyDescent="0.35">
      <c r="C85" s="35"/>
      <c r="H85" s="34"/>
    </row>
    <row r="86" spans="2:8" ht="25.4" customHeight="1" thickBot="1" x14ac:dyDescent="0.4">
      <c r="B86" s="33"/>
      <c r="C86" s="108" t="s">
        <v>108</v>
      </c>
      <c r="D86" s="109" t="s">
        <v>107</v>
      </c>
      <c r="E86" s="109" t="s">
        <v>106</v>
      </c>
      <c r="F86" s="110" t="s">
        <v>105</v>
      </c>
      <c r="G86" s="109" t="s">
        <v>96</v>
      </c>
      <c r="H86" s="111" t="s">
        <v>104</v>
      </c>
    </row>
    <row r="87" spans="2:8" ht="20" customHeight="1" thickBot="1" x14ac:dyDescent="0.4">
      <c r="C87" s="28">
        <v>0</v>
      </c>
      <c r="D87" s="27">
        <v>0</v>
      </c>
      <c r="E87" s="27">
        <v>-100</v>
      </c>
      <c r="F87" s="27">
        <v>-100</v>
      </c>
      <c r="G87" s="27">
        <v>0</v>
      </c>
      <c r="H87" s="26">
        <v>-100</v>
      </c>
    </row>
    <row r="88" spans="2:8" ht="13" customHeight="1" thickBot="1" x14ac:dyDescent="0.4"/>
    <row r="89" spans="2:8" ht="20" customHeight="1" thickBot="1" x14ac:dyDescent="0.4">
      <c r="C89" s="106" t="s">
        <v>113</v>
      </c>
      <c r="D89" s="142" t="s">
        <v>125</v>
      </c>
      <c r="E89" s="143"/>
      <c r="F89" s="144"/>
      <c r="G89" s="144"/>
      <c r="H89" s="145"/>
    </row>
    <row r="90" spans="2:8" ht="20" customHeight="1" thickBot="1" x14ac:dyDescent="0.4">
      <c r="C90" s="107" t="s">
        <v>111</v>
      </c>
      <c r="D90" s="139" t="s">
        <v>839</v>
      </c>
      <c r="E90" s="140"/>
      <c r="F90" s="140"/>
      <c r="G90" s="140"/>
      <c r="H90" s="141"/>
    </row>
    <row r="91" spans="2:8" ht="52.75" customHeight="1" thickBot="1" x14ac:dyDescent="0.4">
      <c r="C91" s="107" t="s">
        <v>110</v>
      </c>
      <c r="D91" s="139" t="s">
        <v>838</v>
      </c>
      <c r="E91" s="140"/>
      <c r="F91" s="140"/>
      <c r="G91" s="140"/>
      <c r="H91" s="141"/>
    </row>
    <row r="92" spans="2:8" ht="5.25" customHeight="1" x14ac:dyDescent="0.35">
      <c r="C92" s="35"/>
      <c r="H92" s="34"/>
    </row>
    <row r="93" spans="2:8" ht="25.4" customHeight="1" thickBot="1" x14ac:dyDescent="0.4">
      <c r="B93" s="33"/>
      <c r="C93" s="108" t="s">
        <v>108</v>
      </c>
      <c r="D93" s="109" t="s">
        <v>107</v>
      </c>
      <c r="E93" s="109" t="s">
        <v>106</v>
      </c>
      <c r="F93" s="110" t="s">
        <v>105</v>
      </c>
      <c r="G93" s="109" t="s">
        <v>96</v>
      </c>
      <c r="H93" s="111" t="s">
        <v>104</v>
      </c>
    </row>
    <row r="94" spans="2:8" ht="20" customHeight="1" thickBot="1" x14ac:dyDescent="0.4">
      <c r="C94" s="28">
        <v>0</v>
      </c>
      <c r="D94" s="27">
        <v>-50</v>
      </c>
      <c r="E94" s="27">
        <v>0</v>
      </c>
      <c r="F94" s="27">
        <v>-50</v>
      </c>
      <c r="G94" s="27">
        <v>0</v>
      </c>
      <c r="H94" s="26">
        <v>-50</v>
      </c>
    </row>
    <row r="95" spans="2:8" ht="13" customHeight="1" thickBot="1" x14ac:dyDescent="0.4"/>
    <row r="96" spans="2:8" ht="20" customHeight="1" thickBot="1" x14ac:dyDescent="0.4">
      <c r="C96" s="106" t="s">
        <v>113</v>
      </c>
      <c r="D96" s="142" t="s">
        <v>122</v>
      </c>
      <c r="E96" s="143"/>
      <c r="F96" s="144"/>
      <c r="G96" s="144"/>
      <c r="H96" s="145"/>
    </row>
    <row r="97" spans="2:8" ht="20" customHeight="1" thickBot="1" x14ac:dyDescent="0.4">
      <c r="C97" s="107" t="s">
        <v>111</v>
      </c>
      <c r="D97" s="139" t="s">
        <v>837</v>
      </c>
      <c r="E97" s="140"/>
      <c r="F97" s="140"/>
      <c r="G97" s="140"/>
      <c r="H97" s="141"/>
    </row>
    <row r="98" spans="2:8" ht="20" customHeight="1" thickBot="1" x14ac:dyDescent="0.4">
      <c r="C98" s="107" t="s">
        <v>110</v>
      </c>
      <c r="D98" s="139" t="s">
        <v>836</v>
      </c>
      <c r="E98" s="140"/>
      <c r="F98" s="140"/>
      <c r="G98" s="140"/>
      <c r="H98" s="141"/>
    </row>
    <row r="99" spans="2:8" ht="5.25" customHeight="1" x14ac:dyDescent="0.35">
      <c r="C99" s="35"/>
      <c r="H99" s="34"/>
    </row>
    <row r="100" spans="2:8" ht="25.4" customHeight="1" thickBot="1" x14ac:dyDescent="0.4">
      <c r="B100" s="33"/>
      <c r="C100" s="108" t="s">
        <v>108</v>
      </c>
      <c r="D100" s="109" t="s">
        <v>107</v>
      </c>
      <c r="E100" s="109" t="s">
        <v>106</v>
      </c>
      <c r="F100" s="110" t="s">
        <v>105</v>
      </c>
      <c r="G100" s="109" t="s">
        <v>96</v>
      </c>
      <c r="H100" s="111" t="s">
        <v>104</v>
      </c>
    </row>
    <row r="101" spans="2:8" ht="20" customHeight="1" thickBot="1" x14ac:dyDescent="0.4">
      <c r="C101" s="28">
        <v>0</v>
      </c>
      <c r="D101" s="27">
        <v>0</v>
      </c>
      <c r="E101" s="27">
        <v>-60</v>
      </c>
      <c r="F101" s="27">
        <v>-60</v>
      </c>
      <c r="G101" s="27">
        <v>0</v>
      </c>
      <c r="H101" s="26">
        <v>-60</v>
      </c>
    </row>
    <row r="102" spans="2:8" ht="13" customHeight="1" thickBot="1" x14ac:dyDescent="0.4"/>
    <row r="103" spans="2:8" ht="20" customHeight="1" thickBot="1" x14ac:dyDescent="0.4">
      <c r="C103" s="106" t="s">
        <v>113</v>
      </c>
      <c r="D103" s="142" t="s">
        <v>119</v>
      </c>
      <c r="E103" s="143"/>
      <c r="F103" s="144"/>
      <c r="G103" s="144"/>
      <c r="H103" s="145"/>
    </row>
    <row r="104" spans="2:8" ht="20" customHeight="1" thickBot="1" x14ac:dyDescent="0.4">
      <c r="C104" s="107" t="s">
        <v>111</v>
      </c>
      <c r="D104" s="139" t="s">
        <v>835</v>
      </c>
      <c r="E104" s="140"/>
      <c r="F104" s="140"/>
      <c r="G104" s="140"/>
      <c r="H104" s="141"/>
    </row>
    <row r="105" spans="2:8" ht="20" customHeight="1" thickBot="1" x14ac:dyDescent="0.4">
      <c r="C105" s="107" t="s">
        <v>110</v>
      </c>
      <c r="D105" s="139" t="s">
        <v>834</v>
      </c>
      <c r="E105" s="140"/>
      <c r="F105" s="140"/>
      <c r="G105" s="140"/>
      <c r="H105" s="141"/>
    </row>
    <row r="106" spans="2:8" ht="5.25" customHeight="1" x14ac:dyDescent="0.35">
      <c r="C106" s="35"/>
      <c r="H106" s="34"/>
    </row>
    <row r="107" spans="2:8" ht="25.4" customHeight="1" thickBot="1" x14ac:dyDescent="0.4">
      <c r="B107" s="33"/>
      <c r="C107" s="108" t="s">
        <v>108</v>
      </c>
      <c r="D107" s="109" t="s">
        <v>107</v>
      </c>
      <c r="E107" s="109" t="s">
        <v>106</v>
      </c>
      <c r="F107" s="110" t="s">
        <v>105</v>
      </c>
      <c r="G107" s="109" t="s">
        <v>96</v>
      </c>
      <c r="H107" s="111" t="s">
        <v>104</v>
      </c>
    </row>
    <row r="108" spans="2:8" ht="20" customHeight="1" thickBot="1" x14ac:dyDescent="0.4">
      <c r="C108" s="28">
        <v>0</v>
      </c>
      <c r="D108" s="27">
        <v>0</v>
      </c>
      <c r="E108" s="27">
        <v>-2500</v>
      </c>
      <c r="F108" s="27">
        <v>-2500</v>
      </c>
      <c r="G108" s="27">
        <v>0</v>
      </c>
      <c r="H108" s="26">
        <v>-2500</v>
      </c>
    </row>
    <row r="109" spans="2:8" ht="12.5" customHeight="1" x14ac:dyDescent="0.35"/>
    <row r="110" spans="2:8" ht="12.5" customHeight="1" x14ac:dyDescent="0.35"/>
    <row r="111" spans="2:8" ht="12.5" customHeight="1" x14ac:dyDescent="0.35"/>
  </sheetData>
  <mergeCells count="50">
    <mergeCell ref="D89:H89"/>
    <mergeCell ref="D105:H105"/>
    <mergeCell ref="D91:H91"/>
    <mergeCell ref="D96:H96"/>
    <mergeCell ref="D97:H97"/>
    <mergeCell ref="D98:H98"/>
    <mergeCell ref="D103:H103"/>
    <mergeCell ref="D104:H104"/>
    <mergeCell ref="D90:H90"/>
    <mergeCell ref="D84:H84"/>
    <mergeCell ref="C59:E59"/>
    <mergeCell ref="F59:H59"/>
    <mergeCell ref="D64:H64"/>
    <mergeCell ref="D65:H65"/>
    <mergeCell ref="C67:E67"/>
    <mergeCell ref="F67:H67"/>
    <mergeCell ref="D72:H72"/>
    <mergeCell ref="D73:H73"/>
    <mergeCell ref="D74:H74"/>
    <mergeCell ref="C75:E75"/>
    <mergeCell ref="F75:H75"/>
    <mergeCell ref="C80:H80"/>
    <mergeCell ref="D82:H82"/>
    <mergeCell ref="D83:H83"/>
    <mergeCell ref="D39:H39"/>
    <mergeCell ref="C46:H46"/>
    <mergeCell ref="D66:H66"/>
    <mergeCell ref="D49:H49"/>
    <mergeCell ref="D50:H50"/>
    <mergeCell ref="C51:E51"/>
    <mergeCell ref="F51:H51"/>
    <mergeCell ref="D56:H56"/>
    <mergeCell ref="D57:H57"/>
    <mergeCell ref="D58:H58"/>
    <mergeCell ref="D48:H48"/>
    <mergeCell ref="D31:H31"/>
    <mergeCell ref="D32:H32"/>
    <mergeCell ref="D37:H37"/>
    <mergeCell ref="D38:H38"/>
    <mergeCell ref="D17:H17"/>
    <mergeCell ref="D18:H18"/>
    <mergeCell ref="D23:H23"/>
    <mergeCell ref="D24:H24"/>
    <mergeCell ref="D25:H25"/>
    <mergeCell ref="D30:H30"/>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589A2-0433-4D23-899B-9ED317E9B2BF}">
  <sheetPr codeName="Sheet62">
    <pageSetUpPr fitToPage="1"/>
  </sheetPr>
  <dimension ref="B2:H79"/>
  <sheetViews>
    <sheetView showGridLines="0" showRowColHeaders="0" zoomScale="80" zoomScaleNormal="80" workbookViewId="0">
      <pane ySplit="5" topLeftCell="A6" activePane="bottomLeft" state="frozen"/>
      <selection activeCell="D9" sqref="D9:F9"/>
      <selection pane="bottomLeft" activeCell="K62" sqref="K62"/>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806</v>
      </c>
      <c r="E2" s="154"/>
      <c r="F2" s="58"/>
    </row>
    <row r="3" spans="3:8" ht="4.5" customHeight="1" x14ac:dyDescent="0.35">
      <c r="C3" s="62"/>
      <c r="D3" s="154"/>
      <c r="E3" s="154"/>
      <c r="F3" s="61"/>
    </row>
    <row r="4" spans="3:8" ht="13" customHeight="1" x14ac:dyDescent="0.35">
      <c r="C4" s="60" t="s">
        <v>169</v>
      </c>
      <c r="D4" s="59" t="s">
        <v>867</v>
      </c>
      <c r="E4" s="59"/>
      <c r="F4" s="58"/>
    </row>
    <row r="5" spans="3:8" ht="12.5" customHeight="1" x14ac:dyDescent="0.35"/>
    <row r="6" spans="3:8" ht="144.75" customHeight="1" x14ac:dyDescent="0.35">
      <c r="C6" s="57" t="s">
        <v>167</v>
      </c>
      <c r="D6" s="155" t="s">
        <v>866</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61723.994999999995</v>
      </c>
      <c r="E9" s="10">
        <v>-42630.494999999995</v>
      </c>
      <c r="F9" s="50">
        <v>19093.5</v>
      </c>
      <c r="H9" s="49">
        <v>294.41999999999996</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865</v>
      </c>
      <c r="E17" s="140"/>
      <c r="F17" s="140"/>
      <c r="G17" s="140"/>
      <c r="H17" s="141"/>
    </row>
    <row r="18" spans="2:8" ht="20" customHeight="1" thickBot="1" x14ac:dyDescent="0.4">
      <c r="C18" s="36" t="s">
        <v>110</v>
      </c>
      <c r="D18" s="139" t="s">
        <v>864</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15.07</v>
      </c>
      <c r="D21" s="27">
        <v>1157.5999999999999</v>
      </c>
      <c r="E21" s="27">
        <v>146.19999999999999</v>
      </c>
      <c r="F21" s="27">
        <v>1303.8</v>
      </c>
      <c r="G21" s="27">
        <v>-472</v>
      </c>
      <c r="H21" s="26">
        <v>831.8</v>
      </c>
    </row>
    <row r="22" spans="2:8" ht="13" customHeight="1" thickBot="1" x14ac:dyDescent="0.4"/>
    <row r="23" spans="2:8" ht="20" customHeight="1" thickBot="1" x14ac:dyDescent="0.4">
      <c r="C23" s="37" t="s">
        <v>113</v>
      </c>
      <c r="D23" s="142" t="s">
        <v>154</v>
      </c>
      <c r="E23" s="144"/>
      <c r="F23" s="144"/>
      <c r="G23" s="144"/>
      <c r="H23" s="145"/>
    </row>
    <row r="24" spans="2:8" ht="20" customHeight="1" thickBot="1" x14ac:dyDescent="0.4">
      <c r="C24" s="36" t="s">
        <v>111</v>
      </c>
      <c r="D24" s="139" t="s">
        <v>863</v>
      </c>
      <c r="E24" s="140"/>
      <c r="F24" s="140"/>
      <c r="G24" s="140"/>
      <c r="H24" s="141"/>
    </row>
    <row r="25" spans="2:8" ht="151" customHeight="1" thickBot="1" x14ac:dyDescent="0.4">
      <c r="C25" s="36" t="s">
        <v>110</v>
      </c>
      <c r="D25" s="139" t="s">
        <v>862</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145.79</v>
      </c>
      <c r="D28" s="27">
        <v>8480.4</v>
      </c>
      <c r="E28" s="27">
        <v>1145.5</v>
      </c>
      <c r="F28" s="27">
        <v>9625.9</v>
      </c>
      <c r="G28" s="27">
        <v>-527</v>
      </c>
      <c r="H28" s="26">
        <v>9098.9</v>
      </c>
    </row>
    <row r="29" spans="2:8" ht="13" customHeight="1" thickBot="1" x14ac:dyDescent="0.4"/>
    <row r="30" spans="2:8" ht="20" customHeight="1" thickBot="1" x14ac:dyDescent="0.4">
      <c r="C30" s="37" t="s">
        <v>113</v>
      </c>
      <c r="D30" s="142" t="s">
        <v>151</v>
      </c>
      <c r="E30" s="144"/>
      <c r="F30" s="144"/>
      <c r="G30" s="144"/>
      <c r="H30" s="145"/>
    </row>
    <row r="31" spans="2:8" ht="20" customHeight="1" thickBot="1" x14ac:dyDescent="0.4">
      <c r="C31" s="36" t="s">
        <v>111</v>
      </c>
      <c r="D31" s="139" t="s">
        <v>861</v>
      </c>
      <c r="E31" s="140"/>
      <c r="F31" s="140"/>
      <c r="G31" s="140"/>
      <c r="H31" s="141"/>
    </row>
    <row r="32" spans="2:8" ht="40" customHeight="1" thickBot="1" x14ac:dyDescent="0.4">
      <c r="C32" s="36" t="s">
        <v>110</v>
      </c>
      <c r="D32" s="139" t="s">
        <v>860</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35.86</v>
      </c>
      <c r="D35" s="27">
        <v>1855.3</v>
      </c>
      <c r="E35" s="27">
        <v>248.72499999999999</v>
      </c>
      <c r="F35" s="27">
        <v>2104.0250000000001</v>
      </c>
      <c r="G35" s="27">
        <v>-480.32499999999999</v>
      </c>
      <c r="H35" s="26">
        <v>1623.7</v>
      </c>
    </row>
    <row r="36" spans="2:8" ht="13" customHeight="1" thickBot="1" x14ac:dyDescent="0.4"/>
    <row r="37" spans="2:8" ht="20" customHeight="1" thickBot="1" x14ac:dyDescent="0.4">
      <c r="C37" s="37" t="s">
        <v>113</v>
      </c>
      <c r="D37" s="142" t="s">
        <v>214</v>
      </c>
      <c r="E37" s="144"/>
      <c r="F37" s="144"/>
      <c r="G37" s="144"/>
      <c r="H37" s="145"/>
    </row>
    <row r="38" spans="2:8" ht="20" customHeight="1" thickBot="1" x14ac:dyDescent="0.4">
      <c r="C38" s="36" t="s">
        <v>111</v>
      </c>
      <c r="D38" s="139" t="s">
        <v>859</v>
      </c>
      <c r="E38" s="140"/>
      <c r="F38" s="140"/>
      <c r="G38" s="140"/>
      <c r="H38" s="141"/>
    </row>
    <row r="39" spans="2:8" ht="60" customHeight="1" thickBot="1" x14ac:dyDescent="0.4">
      <c r="C39" s="36" t="s">
        <v>110</v>
      </c>
      <c r="D39" s="139" t="s">
        <v>858</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62.02</v>
      </c>
      <c r="D42" s="27">
        <v>3263.93</v>
      </c>
      <c r="E42" s="27">
        <v>192.57</v>
      </c>
      <c r="F42" s="27">
        <v>3456.5</v>
      </c>
      <c r="G42" s="27">
        <v>-513.5</v>
      </c>
      <c r="H42" s="26">
        <v>2943</v>
      </c>
    </row>
    <row r="43" spans="2:8" ht="13" customHeight="1" thickBot="1" x14ac:dyDescent="0.4"/>
    <row r="44" spans="2:8" ht="20" customHeight="1" thickBot="1" x14ac:dyDescent="0.4">
      <c r="C44" s="37" t="s">
        <v>113</v>
      </c>
      <c r="D44" s="142" t="s">
        <v>208</v>
      </c>
      <c r="E44" s="144"/>
      <c r="F44" s="144"/>
      <c r="G44" s="144"/>
      <c r="H44" s="145"/>
    </row>
    <row r="45" spans="2:8" ht="20" customHeight="1" thickBot="1" x14ac:dyDescent="0.4">
      <c r="C45" s="36" t="s">
        <v>111</v>
      </c>
      <c r="D45" s="139" t="s">
        <v>857</v>
      </c>
      <c r="E45" s="140"/>
      <c r="F45" s="140"/>
      <c r="G45" s="140"/>
      <c r="H45" s="141"/>
    </row>
    <row r="46" spans="2:8" ht="80" customHeight="1" thickBot="1" x14ac:dyDescent="0.4">
      <c r="C46" s="36" t="s">
        <v>110</v>
      </c>
      <c r="D46" s="139" t="s">
        <v>856</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32.869999999999997</v>
      </c>
      <c r="D49" s="27">
        <v>2066.9</v>
      </c>
      <c r="E49" s="27">
        <v>43.2</v>
      </c>
      <c r="F49" s="27">
        <v>2110.1</v>
      </c>
      <c r="G49" s="27">
        <v>-409</v>
      </c>
      <c r="H49" s="26">
        <v>1701.1</v>
      </c>
    </row>
    <row r="50" spans="2:8" ht="13" customHeight="1" thickBot="1" x14ac:dyDescent="0.4"/>
    <row r="51" spans="2:8" ht="20" customHeight="1" thickBot="1" x14ac:dyDescent="0.4">
      <c r="C51" s="37" t="s">
        <v>113</v>
      </c>
      <c r="D51" s="142" t="s">
        <v>205</v>
      </c>
      <c r="E51" s="144"/>
      <c r="F51" s="144"/>
      <c r="G51" s="144"/>
      <c r="H51" s="145"/>
    </row>
    <row r="52" spans="2:8" ht="20" customHeight="1" thickBot="1" x14ac:dyDescent="0.4">
      <c r="C52" s="36" t="s">
        <v>111</v>
      </c>
      <c r="D52" s="139" t="s">
        <v>855</v>
      </c>
      <c r="E52" s="140"/>
      <c r="F52" s="140"/>
      <c r="G52" s="140"/>
      <c r="H52" s="141"/>
    </row>
    <row r="53" spans="2:8" ht="20" customHeight="1" thickBot="1" x14ac:dyDescent="0.4">
      <c r="C53" s="36" t="s">
        <v>110</v>
      </c>
      <c r="D53" s="139" t="s">
        <v>854</v>
      </c>
      <c r="E53" s="140"/>
      <c r="F53" s="140"/>
      <c r="G53" s="140"/>
      <c r="H53" s="141"/>
    </row>
    <row r="54" spans="2:8" ht="5.25" customHeight="1" x14ac:dyDescent="0.35">
      <c r="C54" s="35"/>
      <c r="H54" s="34"/>
    </row>
    <row r="55" spans="2:8" ht="25.4" customHeight="1" thickBot="1" x14ac:dyDescent="0.4">
      <c r="B55" s="33"/>
      <c r="C55" s="32" t="s">
        <v>108</v>
      </c>
      <c r="D55" s="30" t="s">
        <v>107</v>
      </c>
      <c r="E55" s="30" t="s">
        <v>106</v>
      </c>
      <c r="F55" s="31" t="s">
        <v>105</v>
      </c>
      <c r="G55" s="30" t="s">
        <v>96</v>
      </c>
      <c r="H55" s="29" t="s">
        <v>104</v>
      </c>
    </row>
    <row r="56" spans="2:8" ht="20" customHeight="1" thickBot="1" x14ac:dyDescent="0.4">
      <c r="C56" s="28">
        <v>2.81</v>
      </c>
      <c r="D56" s="27">
        <v>153</v>
      </c>
      <c r="E56" s="27">
        <v>42970.67</v>
      </c>
      <c r="F56" s="27">
        <v>43123.67</v>
      </c>
      <c r="G56" s="27">
        <v>-40228.67</v>
      </c>
      <c r="H56" s="26">
        <v>2895</v>
      </c>
    </row>
    <row r="57" spans="2:8" ht="12.5" customHeight="1" x14ac:dyDescent="0.35"/>
    <row r="58" spans="2:8" ht="12.5" customHeight="1" x14ac:dyDescent="0.35"/>
    <row r="59" spans="2:8" ht="8.25" customHeight="1" x14ac:dyDescent="0.35"/>
    <row r="60" spans="2:8" ht="18" customHeight="1" x14ac:dyDescent="0.4">
      <c r="C60" s="153" t="s">
        <v>148</v>
      </c>
      <c r="D60" s="153"/>
      <c r="E60" s="153"/>
      <c r="F60" s="153"/>
      <c r="G60" s="153"/>
      <c r="H60" s="153"/>
    </row>
    <row r="61" spans="2:8" ht="18.75" customHeight="1" thickBot="1" x14ac:dyDescent="0.4"/>
    <row r="62" spans="2:8" ht="20" customHeight="1" thickBot="1" x14ac:dyDescent="0.4">
      <c r="C62" s="99" t="s">
        <v>113</v>
      </c>
      <c r="D62" s="142" t="s">
        <v>147</v>
      </c>
      <c r="E62" s="143"/>
      <c r="F62" s="144"/>
      <c r="G62" s="144"/>
      <c r="H62" s="145"/>
    </row>
    <row r="63" spans="2:8" ht="20" customHeight="1" thickBot="1" x14ac:dyDescent="0.4">
      <c r="C63" s="100" t="s">
        <v>111</v>
      </c>
      <c r="D63" s="139" t="s">
        <v>139</v>
      </c>
      <c r="E63" s="140"/>
      <c r="F63" s="140"/>
      <c r="G63" s="140"/>
      <c r="H63" s="141"/>
    </row>
    <row r="64" spans="2:8" ht="20" customHeight="1" thickBot="1" x14ac:dyDescent="0.4">
      <c r="C64" s="100" t="s">
        <v>110</v>
      </c>
      <c r="D64" s="139" t="s">
        <v>203</v>
      </c>
      <c r="E64" s="140"/>
      <c r="F64" s="140"/>
      <c r="G64" s="140"/>
      <c r="H64" s="141"/>
    </row>
    <row r="65" spans="2:8" ht="12.5" customHeight="1" x14ac:dyDescent="0.35">
      <c r="C65" s="146"/>
      <c r="D65" s="147"/>
      <c r="E65" s="147"/>
      <c r="F65" s="148"/>
      <c r="G65" s="148"/>
      <c r="H65" s="149"/>
    </row>
    <row r="66" spans="2:8" ht="5.25" customHeight="1" x14ac:dyDescent="0.35">
      <c r="C66" s="35"/>
      <c r="H66" s="34"/>
    </row>
    <row r="67" spans="2:8" ht="25.4" customHeight="1" thickBot="1" x14ac:dyDescent="0.4">
      <c r="B67" s="33"/>
      <c r="C67" s="101" t="s">
        <v>108</v>
      </c>
      <c r="D67" s="102" t="s">
        <v>107</v>
      </c>
      <c r="E67" s="102" t="s">
        <v>106</v>
      </c>
      <c r="F67" s="103" t="s">
        <v>105</v>
      </c>
      <c r="G67" s="102" t="s">
        <v>96</v>
      </c>
      <c r="H67" s="104" t="s">
        <v>104</v>
      </c>
    </row>
    <row r="68" spans="2:8" ht="20" customHeight="1" thickBot="1" x14ac:dyDescent="0.4">
      <c r="C68" s="28">
        <v>0</v>
      </c>
      <c r="D68" s="39">
        <v>561</v>
      </c>
      <c r="E68" s="39">
        <v>0</v>
      </c>
      <c r="F68" s="39">
        <v>561</v>
      </c>
      <c r="G68" s="39">
        <v>0</v>
      </c>
      <c r="H68" s="38">
        <v>561</v>
      </c>
    </row>
    <row r="69" spans="2:8" ht="13" customHeight="1" thickBot="1" x14ac:dyDescent="0.4"/>
    <row r="70" spans="2:8" ht="20" customHeight="1" thickBot="1" x14ac:dyDescent="0.4">
      <c r="C70" s="99" t="s">
        <v>113</v>
      </c>
      <c r="D70" s="142" t="s">
        <v>146</v>
      </c>
      <c r="E70" s="143"/>
      <c r="F70" s="144"/>
      <c r="G70" s="144"/>
      <c r="H70" s="145"/>
    </row>
    <row r="71" spans="2:8" ht="20" customHeight="1" thickBot="1" x14ac:dyDescent="0.4">
      <c r="C71" s="100" t="s">
        <v>111</v>
      </c>
      <c r="D71" s="139" t="s">
        <v>139</v>
      </c>
      <c r="E71" s="140"/>
      <c r="F71" s="140"/>
      <c r="G71" s="140"/>
      <c r="H71" s="141"/>
    </row>
    <row r="72" spans="2:8" ht="32.75" customHeight="1" thickBot="1" x14ac:dyDescent="0.4">
      <c r="C72" s="100" t="s">
        <v>110</v>
      </c>
      <c r="D72" s="139" t="s">
        <v>824</v>
      </c>
      <c r="E72" s="140"/>
      <c r="F72" s="140"/>
      <c r="G72" s="140"/>
      <c r="H72" s="141"/>
    </row>
    <row r="73" spans="2:8" ht="12.5" customHeight="1" x14ac:dyDescent="0.35">
      <c r="C73" s="146"/>
      <c r="D73" s="147"/>
      <c r="E73" s="147"/>
      <c r="F73" s="148"/>
      <c r="G73" s="148"/>
      <c r="H73" s="149"/>
    </row>
    <row r="74" spans="2:8" ht="5.25" customHeight="1" x14ac:dyDescent="0.35">
      <c r="C74" s="35"/>
      <c r="H74" s="34"/>
    </row>
    <row r="75" spans="2:8" ht="25.4" customHeight="1" x14ac:dyDescent="0.35">
      <c r="B75" s="33"/>
      <c r="C75" s="101" t="s">
        <v>108</v>
      </c>
      <c r="D75" s="102" t="s">
        <v>107</v>
      </c>
      <c r="E75" s="102" t="s">
        <v>106</v>
      </c>
      <c r="F75" s="103" t="s">
        <v>105</v>
      </c>
      <c r="G75" s="102" t="s">
        <v>96</v>
      </c>
      <c r="H75" s="104" t="s">
        <v>104</v>
      </c>
    </row>
    <row r="76" spans="2:8" ht="20" customHeight="1" thickBot="1" x14ac:dyDescent="0.4">
      <c r="C76" s="40"/>
      <c r="D76" s="39">
        <v>46</v>
      </c>
      <c r="E76" s="39">
        <v>0</v>
      </c>
      <c r="F76" s="39">
        <v>46</v>
      </c>
      <c r="G76" s="39">
        <v>0</v>
      </c>
      <c r="H76" s="38">
        <v>46</v>
      </c>
    </row>
    <row r="77" spans="2:8" ht="12.5" customHeight="1" x14ac:dyDescent="0.35"/>
    <row r="78" spans="2:8" ht="12.5" customHeight="1" x14ac:dyDescent="0.35"/>
    <row r="79" spans="2:8" ht="12.5" customHeight="1" x14ac:dyDescent="0.35"/>
  </sheetData>
  <mergeCells count="33">
    <mergeCell ref="D72:H72"/>
    <mergeCell ref="C73:E73"/>
    <mergeCell ref="F73:H73"/>
    <mergeCell ref="D39:H39"/>
    <mergeCell ref="D44:H44"/>
    <mergeCell ref="D71:H71"/>
    <mergeCell ref="D46:H46"/>
    <mergeCell ref="D51:H51"/>
    <mergeCell ref="D52:H52"/>
    <mergeCell ref="D53:H53"/>
    <mergeCell ref="C60:H60"/>
    <mergeCell ref="D62:H62"/>
    <mergeCell ref="D63:H63"/>
    <mergeCell ref="D45:H45"/>
    <mergeCell ref="D64:H64"/>
    <mergeCell ref="C65:E65"/>
    <mergeCell ref="F65:H65"/>
    <mergeCell ref="D70:H70"/>
    <mergeCell ref="D31:H31"/>
    <mergeCell ref="D32:H32"/>
    <mergeCell ref="D37:H37"/>
    <mergeCell ref="D38:H38"/>
    <mergeCell ref="D30:H30"/>
    <mergeCell ref="D2:E2"/>
    <mergeCell ref="D3:E3"/>
    <mergeCell ref="D6:H6"/>
    <mergeCell ref="C14:H14"/>
    <mergeCell ref="D16:H16"/>
    <mergeCell ref="D17:H17"/>
    <mergeCell ref="D18:H18"/>
    <mergeCell ref="D23:H23"/>
    <mergeCell ref="D24:H24"/>
    <mergeCell ref="D25:H25"/>
  </mergeCells>
  <printOptions horizontalCentered="1"/>
  <pageMargins left="0.7" right="0.7" top="0.75" bottom="0.75" header="0.3" footer="0.3"/>
  <pageSetup paperSize="9" fitToHeight="0"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51289-0B75-4F8A-97E8-11105BC59197}">
  <sheetPr codeName="Sheet63">
    <pageSetUpPr fitToPage="1"/>
  </sheetPr>
  <dimension ref="B2:H27"/>
  <sheetViews>
    <sheetView showGridLines="0" showRowColHeaders="0" zoomScale="80" zoomScaleNormal="80" workbookViewId="0">
      <pane ySplit="5" topLeftCell="A6" activePane="bottomLeft" state="frozen"/>
      <selection activeCell="D9" sqref="D9:F9"/>
      <selection pane="bottomLeft" activeCell="M18" sqref="M18"/>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806</v>
      </c>
      <c r="E2" s="154"/>
      <c r="F2" s="58"/>
    </row>
    <row r="3" spans="3:8" ht="4.5" customHeight="1" x14ac:dyDescent="0.35">
      <c r="C3" s="62"/>
      <c r="D3" s="154"/>
      <c r="E3" s="154"/>
      <c r="F3" s="61"/>
    </row>
    <row r="4" spans="3:8" ht="13" customHeight="1" x14ac:dyDescent="0.35">
      <c r="C4" s="60" t="s">
        <v>169</v>
      </c>
      <c r="D4" s="59" t="s">
        <v>870</v>
      </c>
      <c r="E4" s="59"/>
      <c r="F4" s="58"/>
    </row>
    <row r="5" spans="3:8" ht="12.5" customHeight="1" x14ac:dyDescent="0.35"/>
    <row r="6" spans="3:8" ht="144.75" customHeight="1" x14ac:dyDescent="0.35">
      <c r="C6" s="57" t="s">
        <v>167</v>
      </c>
      <c r="D6" s="155" t="s">
        <v>869</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128465</v>
      </c>
      <c r="E9" s="10">
        <v>-128309</v>
      </c>
      <c r="F9" s="50">
        <v>156</v>
      </c>
      <c r="H9" s="49">
        <v>0</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29</v>
      </c>
      <c r="E17" s="140"/>
      <c r="F17" s="140"/>
      <c r="G17" s="140"/>
      <c r="H17" s="141"/>
    </row>
    <row r="18" spans="2:8" ht="20" customHeight="1" thickBot="1" x14ac:dyDescent="0.4">
      <c r="C18" s="36" t="s">
        <v>110</v>
      </c>
      <c r="D18" s="139" t="s">
        <v>868</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0</v>
      </c>
      <c r="D21" s="27"/>
      <c r="E21" s="27">
        <v>128465</v>
      </c>
      <c r="F21" s="27">
        <v>128465</v>
      </c>
      <c r="G21" s="27">
        <v>-128309</v>
      </c>
      <c r="H21" s="26">
        <v>156</v>
      </c>
    </row>
    <row r="22" spans="2:8" ht="12.5" customHeight="1" x14ac:dyDescent="0.35"/>
    <row r="23" spans="2:8" ht="12.5" customHeight="1" x14ac:dyDescent="0.35"/>
    <row r="24" spans="2:8" ht="18" customHeight="1" x14ac:dyDescent="0.4">
      <c r="C24" s="153" t="s">
        <v>433</v>
      </c>
      <c r="D24" s="153"/>
      <c r="E24" s="153"/>
      <c r="F24" s="153"/>
      <c r="G24" s="153"/>
      <c r="H24" s="153"/>
    </row>
    <row r="25" spans="2:8" ht="18.75" customHeight="1" x14ac:dyDescent="0.35"/>
    <row r="26" spans="2:8" ht="12.5" customHeight="1" x14ac:dyDescent="0.35"/>
    <row r="27" spans="2:8" ht="12.5" customHeight="1" x14ac:dyDescent="0.35"/>
  </sheetData>
  <mergeCells count="8">
    <mergeCell ref="D18:H18"/>
    <mergeCell ref="C24:H24"/>
    <mergeCell ref="D2:E2"/>
    <mergeCell ref="D3:E3"/>
    <mergeCell ref="D6:H6"/>
    <mergeCell ref="C14:H14"/>
    <mergeCell ref="D16:H16"/>
    <mergeCell ref="D17:H17"/>
  </mergeCells>
  <printOptions horizontalCentered="1"/>
  <pageMargins left="0.7" right="0.7" top="0.75" bottom="0.75" header="0.3" footer="0.3"/>
  <pageSetup paperSize="9" fitToHeight="0"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33E0D-7B7B-4CC4-9D1C-DE04C37F1716}">
  <sheetPr codeName="Sheet64">
    <pageSetUpPr fitToPage="1"/>
  </sheetPr>
  <dimension ref="B2:H80"/>
  <sheetViews>
    <sheetView showGridLines="0" showRowColHeaders="0" zoomScale="80" zoomScaleNormal="80" workbookViewId="0">
      <pane ySplit="5" topLeftCell="A6" activePane="bottomLeft" state="frozen"/>
      <selection activeCell="D9" sqref="D9:F9"/>
      <selection pane="bottomLeft" activeCell="K6" sqref="K6"/>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806</v>
      </c>
      <c r="E2" s="154"/>
      <c r="F2" s="58"/>
    </row>
    <row r="3" spans="3:8" ht="4.5" customHeight="1" x14ac:dyDescent="0.35">
      <c r="C3" s="62"/>
      <c r="D3" s="154"/>
      <c r="E3" s="154"/>
      <c r="F3" s="61"/>
    </row>
    <row r="4" spans="3:8" ht="13" customHeight="1" x14ac:dyDescent="0.35">
      <c r="C4" s="60" t="s">
        <v>169</v>
      </c>
      <c r="D4" s="59" t="s">
        <v>882</v>
      </c>
      <c r="E4" s="59"/>
      <c r="F4" s="58"/>
    </row>
    <row r="5" spans="3:8" ht="12.5" customHeight="1" x14ac:dyDescent="0.35"/>
    <row r="6" spans="3:8" ht="144.75" customHeight="1" x14ac:dyDescent="0.35">
      <c r="C6" s="57" t="s">
        <v>167</v>
      </c>
      <c r="D6" s="155" t="s">
        <v>881</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6753.9</v>
      </c>
      <c r="E9" s="10">
        <v>-1503.6000000000001</v>
      </c>
      <c r="F9" s="50">
        <v>5249.9999999999991</v>
      </c>
      <c r="H9" s="49">
        <v>122.22</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880</v>
      </c>
      <c r="E17" s="140"/>
      <c r="F17" s="140"/>
      <c r="G17" s="140"/>
      <c r="H17" s="141"/>
    </row>
    <row r="18" spans="2:8" ht="20" customHeight="1" thickBot="1" x14ac:dyDescent="0.4">
      <c r="C18" s="36" t="s">
        <v>110</v>
      </c>
      <c r="D18" s="139" t="s">
        <v>879</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68.459999999999994</v>
      </c>
      <c r="D21" s="27">
        <v>2251.5219999999999</v>
      </c>
      <c r="E21" s="27">
        <v>465.2</v>
      </c>
      <c r="F21" s="27">
        <v>2716.7219999999998</v>
      </c>
      <c r="G21" s="27">
        <v>-141.6</v>
      </c>
      <c r="H21" s="26">
        <v>2575.1219999999998</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878</v>
      </c>
      <c r="E24" s="140"/>
      <c r="F24" s="140"/>
      <c r="G24" s="140"/>
      <c r="H24" s="141"/>
    </row>
    <row r="25" spans="2:8" ht="40" customHeight="1" thickBot="1" x14ac:dyDescent="0.4">
      <c r="C25" s="36" t="s">
        <v>110</v>
      </c>
      <c r="D25" s="139" t="s">
        <v>877</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5</v>
      </c>
      <c r="D28" s="27">
        <v>737.39</v>
      </c>
      <c r="E28" s="27">
        <v>50.5</v>
      </c>
      <c r="F28" s="27">
        <v>787.89</v>
      </c>
      <c r="G28" s="27">
        <v>-0.3</v>
      </c>
      <c r="H28" s="26">
        <v>787.59</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876</v>
      </c>
      <c r="E31" s="140"/>
      <c r="F31" s="140"/>
      <c r="G31" s="140"/>
      <c r="H31" s="141"/>
    </row>
    <row r="32" spans="2:8" ht="40" customHeight="1" thickBot="1" x14ac:dyDescent="0.4">
      <c r="C32" s="36" t="s">
        <v>110</v>
      </c>
      <c r="D32" s="139" t="s">
        <v>875</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47.76</v>
      </c>
      <c r="D35" s="27">
        <v>2679.5509999999999</v>
      </c>
      <c r="E35" s="27">
        <v>236.5</v>
      </c>
      <c r="F35" s="27">
        <v>2916.0509999999999</v>
      </c>
      <c r="G35" s="27">
        <v>-1091.7</v>
      </c>
      <c r="H35" s="26">
        <v>1824.3509999999999</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874</v>
      </c>
      <c r="E38" s="140"/>
      <c r="F38" s="140"/>
      <c r="G38" s="140"/>
      <c r="H38" s="141"/>
    </row>
    <row r="39" spans="2:8" ht="40" customHeight="1" thickBot="1" x14ac:dyDescent="0.4">
      <c r="C39" s="36" t="s">
        <v>110</v>
      </c>
      <c r="D39" s="139" t="s">
        <v>873</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1</v>
      </c>
      <c r="D42" s="27">
        <v>87.936999999999998</v>
      </c>
      <c r="E42" s="27">
        <v>245</v>
      </c>
      <c r="F42" s="27">
        <v>332.93700000000001</v>
      </c>
      <c r="G42" s="27">
        <v>-270</v>
      </c>
      <c r="H42" s="26">
        <v>62.937000000000012</v>
      </c>
    </row>
    <row r="43" spans="2:8" ht="12.5" customHeight="1" x14ac:dyDescent="0.35"/>
    <row r="44" spans="2:8" ht="12.5" customHeight="1" x14ac:dyDescent="0.35"/>
    <row r="45" spans="2:8" ht="8.25" customHeight="1" x14ac:dyDescent="0.35"/>
    <row r="46" spans="2:8" ht="18" customHeight="1" x14ac:dyDescent="0.4">
      <c r="C46" s="153" t="s">
        <v>148</v>
      </c>
      <c r="D46" s="153"/>
      <c r="E46" s="153"/>
      <c r="F46" s="153"/>
      <c r="G46" s="153"/>
      <c r="H46" s="153"/>
    </row>
    <row r="47" spans="2:8" ht="18.75" customHeight="1" thickBot="1" x14ac:dyDescent="0.4"/>
    <row r="48" spans="2:8" ht="20" customHeight="1" thickBot="1" x14ac:dyDescent="0.4">
      <c r="C48" s="99" t="s">
        <v>113</v>
      </c>
      <c r="D48" s="142" t="s">
        <v>147</v>
      </c>
      <c r="E48" s="143"/>
      <c r="F48" s="144"/>
      <c r="G48" s="144"/>
      <c r="H48" s="145"/>
    </row>
    <row r="49" spans="2:8" ht="20" customHeight="1" thickBot="1" x14ac:dyDescent="0.4">
      <c r="C49" s="100" t="s">
        <v>111</v>
      </c>
      <c r="D49" s="139" t="s">
        <v>139</v>
      </c>
      <c r="E49" s="140"/>
      <c r="F49" s="140"/>
      <c r="G49" s="140"/>
      <c r="H49" s="141"/>
    </row>
    <row r="50" spans="2:8" ht="20" customHeight="1" thickBot="1" x14ac:dyDescent="0.4">
      <c r="C50" s="100" t="s">
        <v>110</v>
      </c>
      <c r="D50" s="139" t="s">
        <v>203</v>
      </c>
      <c r="E50" s="140"/>
      <c r="F50" s="140"/>
      <c r="G50" s="140"/>
      <c r="H50" s="141"/>
    </row>
    <row r="51" spans="2:8" ht="12.5" customHeight="1" x14ac:dyDescent="0.35">
      <c r="C51" s="146"/>
      <c r="D51" s="147"/>
      <c r="E51" s="147"/>
      <c r="F51" s="148"/>
      <c r="G51" s="148"/>
      <c r="H51" s="149"/>
    </row>
    <row r="52" spans="2:8" ht="5.25" customHeight="1" x14ac:dyDescent="0.35">
      <c r="C52" s="35"/>
      <c r="H52" s="34"/>
    </row>
    <row r="53" spans="2:8" ht="25.4" customHeight="1" thickBot="1" x14ac:dyDescent="0.4">
      <c r="B53" s="33"/>
      <c r="C53" s="101" t="s">
        <v>108</v>
      </c>
      <c r="D53" s="102" t="s">
        <v>107</v>
      </c>
      <c r="E53" s="102" t="s">
        <v>106</v>
      </c>
      <c r="F53" s="103" t="s">
        <v>105</v>
      </c>
      <c r="G53" s="102" t="s">
        <v>96</v>
      </c>
      <c r="H53" s="104" t="s">
        <v>104</v>
      </c>
    </row>
    <row r="54" spans="2:8" ht="20" customHeight="1" thickBot="1" x14ac:dyDescent="0.4">
      <c r="C54" s="28">
        <v>0</v>
      </c>
      <c r="D54" s="39">
        <v>219</v>
      </c>
      <c r="E54" s="39">
        <v>0</v>
      </c>
      <c r="F54" s="39">
        <v>219</v>
      </c>
      <c r="G54" s="39">
        <v>0</v>
      </c>
      <c r="H54" s="38">
        <v>219</v>
      </c>
    </row>
    <row r="55" spans="2:8" ht="13" customHeight="1" thickBot="1" x14ac:dyDescent="0.4"/>
    <row r="56" spans="2:8" ht="20" customHeight="1" thickBot="1" x14ac:dyDescent="0.4">
      <c r="C56" s="99" t="s">
        <v>113</v>
      </c>
      <c r="D56" s="142" t="s">
        <v>146</v>
      </c>
      <c r="E56" s="143"/>
      <c r="F56" s="144"/>
      <c r="G56" s="144"/>
      <c r="H56" s="145"/>
    </row>
    <row r="57" spans="2:8" ht="20" customHeight="1" thickBot="1" x14ac:dyDescent="0.4">
      <c r="C57" s="100" t="s">
        <v>111</v>
      </c>
      <c r="D57" s="139" t="s">
        <v>139</v>
      </c>
      <c r="E57" s="140"/>
      <c r="F57" s="140"/>
      <c r="G57" s="140"/>
      <c r="H57" s="141"/>
    </row>
    <row r="58" spans="2:8" ht="20" customHeight="1" thickBot="1" x14ac:dyDescent="0.4">
      <c r="C58" s="100" t="s">
        <v>110</v>
      </c>
      <c r="D58" s="139" t="s">
        <v>200</v>
      </c>
      <c r="E58" s="140"/>
      <c r="F58" s="140"/>
      <c r="G58" s="140"/>
      <c r="H58" s="141"/>
    </row>
    <row r="59" spans="2:8" ht="12.5" customHeight="1" x14ac:dyDescent="0.35">
      <c r="C59" s="146"/>
      <c r="D59" s="147"/>
      <c r="E59" s="147"/>
      <c r="F59" s="148"/>
      <c r="G59" s="148"/>
      <c r="H59" s="149"/>
    </row>
    <row r="60" spans="2:8" ht="5.25" customHeight="1" x14ac:dyDescent="0.35">
      <c r="C60" s="35"/>
      <c r="H60" s="34"/>
    </row>
    <row r="61" spans="2:8" ht="25.4" customHeight="1" x14ac:dyDescent="0.35">
      <c r="B61" s="33"/>
      <c r="C61" s="101" t="s">
        <v>108</v>
      </c>
      <c r="D61" s="102" t="s">
        <v>107</v>
      </c>
      <c r="E61" s="102" t="s">
        <v>106</v>
      </c>
      <c r="F61" s="103" t="s">
        <v>105</v>
      </c>
      <c r="G61" s="102" t="s">
        <v>96</v>
      </c>
      <c r="H61" s="104" t="s">
        <v>104</v>
      </c>
    </row>
    <row r="62" spans="2:8" ht="20" customHeight="1" thickBot="1" x14ac:dyDescent="0.4">
      <c r="C62" s="40"/>
      <c r="D62" s="39">
        <v>61</v>
      </c>
      <c r="E62" s="39">
        <v>0</v>
      </c>
      <c r="F62" s="39">
        <v>61</v>
      </c>
      <c r="G62" s="39">
        <v>0</v>
      </c>
      <c r="H62" s="38">
        <v>61</v>
      </c>
    </row>
    <row r="63" spans="2:8" ht="13" customHeight="1" thickBot="1" x14ac:dyDescent="0.4"/>
    <row r="64" spans="2:8" ht="20" customHeight="1" thickBot="1" x14ac:dyDescent="0.4">
      <c r="C64" s="99" t="s">
        <v>113</v>
      </c>
      <c r="D64" s="142" t="s">
        <v>144</v>
      </c>
      <c r="E64" s="143"/>
      <c r="F64" s="144"/>
      <c r="G64" s="144"/>
      <c r="H64" s="145"/>
    </row>
    <row r="65" spans="2:8" ht="20" customHeight="1" thickBot="1" x14ac:dyDescent="0.4">
      <c r="C65" s="100" t="s">
        <v>111</v>
      </c>
      <c r="D65" s="139" t="s">
        <v>136</v>
      </c>
      <c r="E65" s="140"/>
      <c r="F65" s="140"/>
      <c r="G65" s="140"/>
      <c r="H65" s="141"/>
    </row>
    <row r="66" spans="2:8" ht="20" customHeight="1" thickBot="1" x14ac:dyDescent="0.4">
      <c r="C66" s="100" t="s">
        <v>110</v>
      </c>
      <c r="D66" s="139" t="s">
        <v>872</v>
      </c>
      <c r="E66" s="140"/>
      <c r="F66" s="140"/>
      <c r="G66" s="140"/>
      <c r="H66" s="141"/>
    </row>
    <row r="67" spans="2:8" ht="12.5" customHeight="1" x14ac:dyDescent="0.35">
      <c r="C67" s="146"/>
      <c r="D67" s="147"/>
      <c r="E67" s="147"/>
      <c r="F67" s="148"/>
      <c r="G67" s="148"/>
      <c r="H67" s="149"/>
    </row>
    <row r="68" spans="2:8" ht="5.25" customHeight="1" x14ac:dyDescent="0.35">
      <c r="C68" s="35"/>
      <c r="H68" s="34"/>
    </row>
    <row r="69" spans="2:8" ht="25.4" customHeight="1" thickBot="1" x14ac:dyDescent="0.4">
      <c r="B69" s="33"/>
      <c r="C69" s="101" t="s">
        <v>108</v>
      </c>
      <c r="D69" s="102" t="s">
        <v>107</v>
      </c>
      <c r="E69" s="102" t="s">
        <v>106</v>
      </c>
      <c r="F69" s="103" t="s">
        <v>105</v>
      </c>
      <c r="G69" s="102" t="s">
        <v>96</v>
      </c>
      <c r="H69" s="104" t="s">
        <v>104</v>
      </c>
    </row>
    <row r="70" spans="2:8" ht="20" customHeight="1" thickBot="1" x14ac:dyDescent="0.4">
      <c r="C70" s="28"/>
      <c r="D70" s="39">
        <v>100</v>
      </c>
      <c r="E70" s="39">
        <v>0</v>
      </c>
      <c r="F70" s="39">
        <v>100</v>
      </c>
      <c r="G70" s="39">
        <v>0</v>
      </c>
      <c r="H70" s="38">
        <v>100</v>
      </c>
    </row>
    <row r="71" spans="2:8" ht="13" customHeight="1" thickBot="1" x14ac:dyDescent="0.4"/>
    <row r="72" spans="2:8" ht="20" customHeight="1" thickBot="1" x14ac:dyDescent="0.4">
      <c r="C72" s="99" t="s">
        <v>113</v>
      </c>
      <c r="D72" s="142" t="s">
        <v>142</v>
      </c>
      <c r="E72" s="143"/>
      <c r="F72" s="144"/>
      <c r="G72" s="144"/>
      <c r="H72" s="145"/>
    </row>
    <row r="73" spans="2:8" ht="20" customHeight="1" thickBot="1" x14ac:dyDescent="0.4">
      <c r="C73" s="100" t="s">
        <v>111</v>
      </c>
      <c r="D73" s="139" t="s">
        <v>136</v>
      </c>
      <c r="E73" s="140"/>
      <c r="F73" s="140"/>
      <c r="G73" s="140"/>
      <c r="H73" s="141"/>
    </row>
    <row r="74" spans="2:8" ht="20" customHeight="1" thickBot="1" x14ac:dyDescent="0.4">
      <c r="C74" s="100" t="s">
        <v>110</v>
      </c>
      <c r="D74" s="139" t="s">
        <v>871</v>
      </c>
      <c r="E74" s="140"/>
      <c r="F74" s="140"/>
      <c r="G74" s="140"/>
      <c r="H74" s="141"/>
    </row>
    <row r="75" spans="2:8" ht="12.5" customHeight="1" x14ac:dyDescent="0.35">
      <c r="C75" s="146"/>
      <c r="D75" s="147"/>
      <c r="E75" s="147"/>
      <c r="F75" s="148"/>
      <c r="G75" s="148"/>
      <c r="H75" s="149"/>
    </row>
    <row r="76" spans="2:8" ht="5.25" customHeight="1" x14ac:dyDescent="0.35">
      <c r="C76" s="35"/>
      <c r="H76" s="34"/>
    </row>
    <row r="77" spans="2:8" ht="25.4" customHeight="1" thickBot="1" x14ac:dyDescent="0.4">
      <c r="B77" s="33"/>
      <c r="C77" s="101" t="s">
        <v>108</v>
      </c>
      <c r="D77" s="102" t="s">
        <v>107</v>
      </c>
      <c r="E77" s="102" t="s">
        <v>106</v>
      </c>
      <c r="F77" s="103" t="s">
        <v>105</v>
      </c>
      <c r="G77" s="102" t="s">
        <v>96</v>
      </c>
      <c r="H77" s="104" t="s">
        <v>104</v>
      </c>
    </row>
    <row r="78" spans="2:8" ht="20" customHeight="1" thickBot="1" x14ac:dyDescent="0.4">
      <c r="C78" s="28"/>
      <c r="D78" s="39">
        <v>115</v>
      </c>
      <c r="E78" s="39">
        <v>0</v>
      </c>
      <c r="F78" s="39">
        <v>115</v>
      </c>
      <c r="G78" s="39">
        <v>0</v>
      </c>
      <c r="H78" s="38">
        <v>115</v>
      </c>
    </row>
    <row r="79" spans="2:8" ht="12.5" customHeight="1" x14ac:dyDescent="0.35"/>
    <row r="80" spans="2:8" ht="12.5" customHeight="1" x14ac:dyDescent="0.35"/>
  </sheetData>
  <mergeCells count="37">
    <mergeCell ref="C75:E75"/>
    <mergeCell ref="F75:H75"/>
    <mergeCell ref="C67:E67"/>
    <mergeCell ref="F67:H67"/>
    <mergeCell ref="D72:H72"/>
    <mergeCell ref="D73:H73"/>
    <mergeCell ref="D74:H74"/>
    <mergeCell ref="D39:H39"/>
    <mergeCell ref="C46:H46"/>
    <mergeCell ref="D66:H66"/>
    <mergeCell ref="D49:H49"/>
    <mergeCell ref="D50:H50"/>
    <mergeCell ref="C51:E51"/>
    <mergeCell ref="F51:H51"/>
    <mergeCell ref="D56:H56"/>
    <mergeCell ref="D57:H57"/>
    <mergeCell ref="D58:H58"/>
    <mergeCell ref="D48:H48"/>
    <mergeCell ref="C59:E59"/>
    <mergeCell ref="F59:H59"/>
    <mergeCell ref="D64:H64"/>
    <mergeCell ref="D65:H65"/>
    <mergeCell ref="D31:H31"/>
    <mergeCell ref="D32:H32"/>
    <mergeCell ref="D37:H37"/>
    <mergeCell ref="D38:H38"/>
    <mergeCell ref="D17:H17"/>
    <mergeCell ref="D18:H18"/>
    <mergeCell ref="D23:H23"/>
    <mergeCell ref="D24:H24"/>
    <mergeCell ref="D25:H25"/>
    <mergeCell ref="D30:H30"/>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51BD9-54E7-49F7-B2CD-44F0DAE9F135}">
  <sheetPr codeName="Sheet65">
    <pageSetUpPr fitToPage="1"/>
  </sheetPr>
  <dimension ref="B2:H120"/>
  <sheetViews>
    <sheetView showGridLines="0" showRowColHeaders="0" zoomScale="80" zoomScaleNormal="80" workbookViewId="0">
      <pane ySplit="5" topLeftCell="A38" activePane="bottomLeft" state="frozen"/>
      <selection activeCell="D9" sqref="D9:F9"/>
      <selection pane="bottomLeft" activeCell="C53" activeCellId="16" sqref="C116:H116 C111:C113 C108:H108 C103:C105 C100:H100 C95:C97 C92:H92 C87:C89 C84:H84 C79:C81 C76:H76 C71:C73 C68:H68 C63:C65 C60:H60 C55:C57 C53:H53"/>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806</v>
      </c>
      <c r="E2" s="154"/>
      <c r="F2" s="58"/>
    </row>
    <row r="3" spans="3:8" ht="4.5" customHeight="1" x14ac:dyDescent="0.35">
      <c r="C3" s="62"/>
      <c r="D3" s="154"/>
      <c r="E3" s="154"/>
      <c r="F3" s="61"/>
    </row>
    <row r="4" spans="3:8" ht="13" customHeight="1" x14ac:dyDescent="0.35">
      <c r="C4" s="60" t="s">
        <v>169</v>
      </c>
      <c r="D4" s="59" t="s">
        <v>899</v>
      </c>
      <c r="E4" s="59"/>
      <c r="F4" s="58"/>
    </row>
    <row r="5" spans="3:8" ht="12.5" customHeight="1" x14ac:dyDescent="0.35"/>
    <row r="6" spans="3:8" ht="144.75" customHeight="1" x14ac:dyDescent="0.35">
      <c r="C6" s="57" t="s">
        <v>167</v>
      </c>
      <c r="D6" s="155" t="s">
        <v>898</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9244.4660000000003</v>
      </c>
      <c r="E9" s="10">
        <v>-3140.0659999999998</v>
      </c>
      <c r="F9" s="50">
        <v>6104.0000000000009</v>
      </c>
      <c r="H9" s="49">
        <v>117.72999999999999</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897</v>
      </c>
      <c r="E17" s="140"/>
      <c r="F17" s="140"/>
      <c r="G17" s="140"/>
      <c r="H17" s="141"/>
    </row>
    <row r="18" spans="2:8" ht="20" customHeight="1" thickBot="1" x14ac:dyDescent="0.4">
      <c r="C18" s="36" t="s">
        <v>110</v>
      </c>
      <c r="D18" s="139" t="s">
        <v>896</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10.41</v>
      </c>
      <c r="D21" s="27">
        <v>903.33199999999999</v>
      </c>
      <c r="E21" s="27">
        <v>381.65</v>
      </c>
      <c r="F21" s="27">
        <v>1284.982</v>
      </c>
      <c r="G21" s="27">
        <v>-336.2</v>
      </c>
      <c r="H21" s="26">
        <v>948.78199999999993</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895</v>
      </c>
      <c r="E24" s="140"/>
      <c r="F24" s="140"/>
      <c r="G24" s="140"/>
      <c r="H24" s="141"/>
    </row>
    <row r="25" spans="2:8" ht="20" customHeight="1" thickBot="1" x14ac:dyDescent="0.4">
      <c r="C25" s="36" t="s">
        <v>110</v>
      </c>
      <c r="D25" s="139" t="s">
        <v>894</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16.309999999999999</v>
      </c>
      <c r="D28" s="27">
        <v>1061.96</v>
      </c>
      <c r="E28" s="27">
        <v>1729.8</v>
      </c>
      <c r="F28" s="27">
        <v>2791.76</v>
      </c>
      <c r="G28" s="27">
        <v>-262.5</v>
      </c>
      <c r="H28" s="26">
        <v>2529.2600000000002</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893</v>
      </c>
      <c r="E31" s="140"/>
      <c r="F31" s="140"/>
      <c r="G31" s="140"/>
      <c r="H31" s="141"/>
    </row>
    <row r="32" spans="2:8" ht="20" customHeight="1" thickBot="1" x14ac:dyDescent="0.4">
      <c r="C32" s="36" t="s">
        <v>110</v>
      </c>
      <c r="D32" s="139" t="s">
        <v>892</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66.959999999999994</v>
      </c>
      <c r="D35" s="27">
        <v>4090.1610000000001</v>
      </c>
      <c r="E35" s="27">
        <v>3.5</v>
      </c>
      <c r="F35" s="27">
        <v>4093.6610000000001</v>
      </c>
      <c r="G35" s="27">
        <v>-2462.366</v>
      </c>
      <c r="H35" s="26">
        <v>1631.2950000000001</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891</v>
      </c>
      <c r="E38" s="140"/>
      <c r="F38" s="140"/>
      <c r="G38" s="140"/>
      <c r="H38" s="141"/>
    </row>
    <row r="39" spans="2:8" ht="20" customHeight="1" thickBot="1" x14ac:dyDescent="0.4">
      <c r="C39" s="36" t="s">
        <v>110</v>
      </c>
      <c r="D39" s="139" t="s">
        <v>890</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17.05</v>
      </c>
      <c r="D42" s="27">
        <v>674.26300000000003</v>
      </c>
      <c r="E42" s="27">
        <v>73.400000000000006</v>
      </c>
      <c r="F42" s="27">
        <v>747.66300000000001</v>
      </c>
      <c r="G42" s="27">
        <v>0</v>
      </c>
      <c r="H42" s="26">
        <v>747.66300000000001</v>
      </c>
    </row>
    <row r="43" spans="2:8" ht="13" customHeight="1" thickBot="1" x14ac:dyDescent="0.4"/>
    <row r="44" spans="2:8" ht="20" customHeight="1" thickBot="1" x14ac:dyDescent="0.4">
      <c r="C44" s="37" t="s">
        <v>113</v>
      </c>
      <c r="D44" s="142" t="s">
        <v>151</v>
      </c>
      <c r="E44" s="144"/>
      <c r="F44" s="144"/>
      <c r="G44" s="144"/>
      <c r="H44" s="145"/>
    </row>
    <row r="45" spans="2:8" ht="20" customHeight="1" thickBot="1" x14ac:dyDescent="0.4">
      <c r="C45" s="36" t="s">
        <v>111</v>
      </c>
      <c r="D45" s="139" t="s">
        <v>889</v>
      </c>
      <c r="E45" s="140"/>
      <c r="F45" s="140"/>
      <c r="G45" s="140"/>
      <c r="H45" s="141"/>
    </row>
    <row r="46" spans="2:8" ht="20" customHeight="1" thickBot="1" x14ac:dyDescent="0.4">
      <c r="C46" s="36" t="s">
        <v>110</v>
      </c>
      <c r="D46" s="139" t="s">
        <v>888</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7</v>
      </c>
      <c r="D49" s="27">
        <v>319</v>
      </c>
      <c r="E49" s="27">
        <v>7</v>
      </c>
      <c r="F49" s="27">
        <v>326</v>
      </c>
      <c r="G49" s="27">
        <v>-79</v>
      </c>
      <c r="H49" s="26">
        <v>247</v>
      </c>
    </row>
    <row r="50" spans="2:8" ht="12.5" customHeight="1" x14ac:dyDescent="0.35"/>
    <row r="51" spans="2:8" ht="12.5" customHeight="1" x14ac:dyDescent="0.35"/>
    <row r="52" spans="2:8" ht="8.25" customHeight="1" x14ac:dyDescent="0.35"/>
    <row r="53" spans="2:8" ht="18" customHeight="1" x14ac:dyDescent="0.4">
      <c r="C53" s="153" t="s">
        <v>148</v>
      </c>
      <c r="D53" s="153"/>
      <c r="E53" s="153"/>
      <c r="F53" s="153"/>
      <c r="G53" s="153"/>
      <c r="H53" s="153"/>
    </row>
    <row r="54" spans="2:8" ht="18.75" customHeight="1" thickBot="1" x14ac:dyDescent="0.4"/>
    <row r="55" spans="2:8" ht="20" customHeight="1" thickBot="1" x14ac:dyDescent="0.4">
      <c r="C55" s="99" t="s">
        <v>113</v>
      </c>
      <c r="D55" s="142" t="s">
        <v>147</v>
      </c>
      <c r="E55" s="143"/>
      <c r="F55" s="144"/>
      <c r="G55" s="144"/>
      <c r="H55" s="145"/>
    </row>
    <row r="56" spans="2:8" ht="20" customHeight="1" thickBot="1" x14ac:dyDescent="0.4">
      <c r="C56" s="100" t="s">
        <v>111</v>
      </c>
      <c r="D56" s="139" t="s">
        <v>139</v>
      </c>
      <c r="E56" s="140"/>
      <c r="F56" s="140"/>
      <c r="G56" s="140"/>
      <c r="H56" s="141"/>
    </row>
    <row r="57" spans="2:8" ht="20" customHeight="1" thickBot="1" x14ac:dyDescent="0.4">
      <c r="C57" s="100" t="s">
        <v>110</v>
      </c>
      <c r="D57" s="139" t="s">
        <v>203</v>
      </c>
      <c r="E57" s="140"/>
      <c r="F57" s="140"/>
      <c r="G57" s="140"/>
      <c r="H57" s="141"/>
    </row>
    <row r="58" spans="2:8" ht="12.5" customHeight="1" x14ac:dyDescent="0.35">
      <c r="C58" s="146"/>
      <c r="D58" s="147"/>
      <c r="E58" s="147"/>
      <c r="F58" s="148"/>
      <c r="G58" s="148"/>
      <c r="H58" s="149"/>
    </row>
    <row r="59" spans="2:8" ht="5.25" customHeight="1" x14ac:dyDescent="0.35">
      <c r="C59" s="35"/>
      <c r="H59" s="34"/>
    </row>
    <row r="60" spans="2:8" ht="25.4" customHeight="1" thickBot="1" x14ac:dyDescent="0.4">
      <c r="B60" s="33"/>
      <c r="C60" s="101" t="s">
        <v>108</v>
      </c>
      <c r="D60" s="102" t="s">
        <v>107</v>
      </c>
      <c r="E60" s="102" t="s">
        <v>106</v>
      </c>
      <c r="F60" s="103" t="s">
        <v>105</v>
      </c>
      <c r="G60" s="102" t="s">
        <v>96</v>
      </c>
      <c r="H60" s="104" t="s">
        <v>104</v>
      </c>
    </row>
    <row r="61" spans="2:8" ht="20" customHeight="1" thickBot="1" x14ac:dyDescent="0.4">
      <c r="C61" s="28">
        <v>0</v>
      </c>
      <c r="D61" s="39">
        <v>237</v>
      </c>
      <c r="E61" s="39">
        <v>0</v>
      </c>
      <c r="F61" s="39">
        <v>237</v>
      </c>
      <c r="G61" s="39">
        <v>0</v>
      </c>
      <c r="H61" s="38">
        <v>237</v>
      </c>
    </row>
    <row r="62" spans="2:8" ht="13" customHeight="1" thickBot="1" x14ac:dyDescent="0.4"/>
    <row r="63" spans="2:8" ht="20" customHeight="1" thickBot="1" x14ac:dyDescent="0.4">
      <c r="C63" s="99" t="s">
        <v>113</v>
      </c>
      <c r="D63" s="142" t="s">
        <v>146</v>
      </c>
      <c r="E63" s="143"/>
      <c r="F63" s="144"/>
      <c r="G63" s="144"/>
      <c r="H63" s="145"/>
    </row>
    <row r="64" spans="2:8" ht="20" customHeight="1" thickBot="1" x14ac:dyDescent="0.4">
      <c r="C64" s="100" t="s">
        <v>111</v>
      </c>
      <c r="D64" s="139" t="s">
        <v>139</v>
      </c>
      <c r="E64" s="140"/>
      <c r="F64" s="140"/>
      <c r="G64" s="140"/>
      <c r="H64" s="141"/>
    </row>
    <row r="65" spans="2:8" ht="20" customHeight="1" thickBot="1" x14ac:dyDescent="0.4">
      <c r="C65" s="100" t="s">
        <v>110</v>
      </c>
      <c r="D65" s="139" t="s">
        <v>200</v>
      </c>
      <c r="E65" s="140"/>
      <c r="F65" s="140"/>
      <c r="G65" s="140"/>
      <c r="H65" s="141"/>
    </row>
    <row r="66" spans="2:8" ht="12.5" customHeight="1" x14ac:dyDescent="0.35">
      <c r="C66" s="146"/>
      <c r="D66" s="147"/>
      <c r="E66" s="147"/>
      <c r="F66" s="148"/>
      <c r="G66" s="148"/>
      <c r="H66" s="149"/>
    </row>
    <row r="67" spans="2:8" ht="5.25" customHeight="1" x14ac:dyDescent="0.35">
      <c r="C67" s="35"/>
      <c r="H67" s="34"/>
    </row>
    <row r="68" spans="2:8" ht="25.4" customHeight="1" x14ac:dyDescent="0.35">
      <c r="B68" s="33"/>
      <c r="C68" s="101" t="s">
        <v>108</v>
      </c>
      <c r="D68" s="102" t="s">
        <v>107</v>
      </c>
      <c r="E68" s="102" t="s">
        <v>106</v>
      </c>
      <c r="F68" s="103" t="s">
        <v>105</v>
      </c>
      <c r="G68" s="102" t="s">
        <v>96</v>
      </c>
      <c r="H68" s="104" t="s">
        <v>104</v>
      </c>
    </row>
    <row r="69" spans="2:8" ht="20" customHeight="1" thickBot="1" x14ac:dyDescent="0.4">
      <c r="C69" s="40"/>
      <c r="D69" s="39">
        <v>48</v>
      </c>
      <c r="E69" s="39">
        <v>0</v>
      </c>
      <c r="F69" s="39">
        <v>48</v>
      </c>
      <c r="G69" s="39">
        <v>0</v>
      </c>
      <c r="H69" s="38">
        <v>48</v>
      </c>
    </row>
    <row r="70" spans="2:8" ht="13" customHeight="1" thickBot="1" x14ac:dyDescent="0.4"/>
    <row r="71" spans="2:8" ht="20" customHeight="1" thickBot="1" x14ac:dyDescent="0.4">
      <c r="C71" s="99" t="s">
        <v>113</v>
      </c>
      <c r="D71" s="142" t="s">
        <v>144</v>
      </c>
      <c r="E71" s="143"/>
      <c r="F71" s="144"/>
      <c r="G71" s="144"/>
      <c r="H71" s="145"/>
    </row>
    <row r="72" spans="2:8" ht="20" customHeight="1" thickBot="1" x14ac:dyDescent="0.4">
      <c r="C72" s="100" t="s">
        <v>111</v>
      </c>
      <c r="D72" s="139" t="s">
        <v>136</v>
      </c>
      <c r="E72" s="140"/>
      <c r="F72" s="140"/>
      <c r="G72" s="140"/>
      <c r="H72" s="141"/>
    </row>
    <row r="73" spans="2:8" ht="32.75" customHeight="1" thickBot="1" x14ac:dyDescent="0.4">
      <c r="C73" s="100" t="s">
        <v>110</v>
      </c>
      <c r="D73" s="139" t="s">
        <v>887</v>
      </c>
      <c r="E73" s="140"/>
      <c r="F73" s="140"/>
      <c r="G73" s="140"/>
      <c r="H73" s="141"/>
    </row>
    <row r="74" spans="2:8" ht="12.5" customHeight="1" x14ac:dyDescent="0.35">
      <c r="C74" s="146"/>
      <c r="D74" s="147"/>
      <c r="E74" s="147"/>
      <c r="F74" s="148"/>
      <c r="G74" s="148"/>
      <c r="H74" s="149"/>
    </row>
    <row r="75" spans="2:8" ht="5.25" customHeight="1" x14ac:dyDescent="0.35">
      <c r="C75" s="35"/>
      <c r="H75" s="34"/>
    </row>
    <row r="76" spans="2:8" ht="25.4" customHeight="1" thickBot="1" x14ac:dyDescent="0.4">
      <c r="B76" s="33"/>
      <c r="C76" s="101" t="s">
        <v>108</v>
      </c>
      <c r="D76" s="102" t="s">
        <v>107</v>
      </c>
      <c r="E76" s="102" t="s">
        <v>106</v>
      </c>
      <c r="F76" s="103" t="s">
        <v>105</v>
      </c>
      <c r="G76" s="102" t="s">
        <v>96</v>
      </c>
      <c r="H76" s="104" t="s">
        <v>104</v>
      </c>
    </row>
    <row r="77" spans="2:8" ht="20" customHeight="1" thickBot="1" x14ac:dyDescent="0.4">
      <c r="C77" s="28"/>
      <c r="D77" s="39">
        <v>406</v>
      </c>
      <c r="E77" s="39">
        <v>0</v>
      </c>
      <c r="F77" s="39">
        <v>406</v>
      </c>
      <c r="G77" s="39">
        <v>0</v>
      </c>
      <c r="H77" s="38">
        <v>406</v>
      </c>
    </row>
    <row r="78" spans="2:8" ht="13" customHeight="1" thickBot="1" x14ac:dyDescent="0.4"/>
    <row r="79" spans="2:8" ht="20" customHeight="1" thickBot="1" x14ac:dyDescent="0.4">
      <c r="C79" s="99" t="s">
        <v>113</v>
      </c>
      <c r="D79" s="142" t="s">
        <v>142</v>
      </c>
      <c r="E79" s="143"/>
      <c r="F79" s="144"/>
      <c r="G79" s="144"/>
      <c r="H79" s="145"/>
    </row>
    <row r="80" spans="2:8" ht="20" customHeight="1" thickBot="1" x14ac:dyDescent="0.4">
      <c r="C80" s="100" t="s">
        <v>111</v>
      </c>
      <c r="D80" s="139" t="s">
        <v>139</v>
      </c>
      <c r="E80" s="140"/>
      <c r="F80" s="140"/>
      <c r="G80" s="140"/>
      <c r="H80" s="141"/>
    </row>
    <row r="81" spans="2:8" ht="20" customHeight="1" thickBot="1" x14ac:dyDescent="0.4">
      <c r="C81" s="100" t="s">
        <v>110</v>
      </c>
      <c r="D81" s="139" t="s">
        <v>886</v>
      </c>
      <c r="E81" s="140"/>
      <c r="F81" s="140"/>
      <c r="G81" s="140"/>
      <c r="H81" s="141"/>
    </row>
    <row r="82" spans="2:8" ht="12.5" customHeight="1" x14ac:dyDescent="0.35">
      <c r="C82" s="146"/>
      <c r="D82" s="147"/>
      <c r="E82" s="147"/>
      <c r="F82" s="148"/>
      <c r="G82" s="148"/>
      <c r="H82" s="149"/>
    </row>
    <row r="83" spans="2:8" ht="5.25" customHeight="1" x14ac:dyDescent="0.35">
      <c r="C83" s="35"/>
      <c r="H83" s="34"/>
    </row>
    <row r="84" spans="2:8" ht="25.4" customHeight="1" thickBot="1" x14ac:dyDescent="0.4">
      <c r="B84" s="33"/>
      <c r="C84" s="101" t="s">
        <v>108</v>
      </c>
      <c r="D84" s="102" t="s">
        <v>107</v>
      </c>
      <c r="E84" s="102" t="s">
        <v>106</v>
      </c>
      <c r="F84" s="103" t="s">
        <v>105</v>
      </c>
      <c r="G84" s="102" t="s">
        <v>96</v>
      </c>
      <c r="H84" s="104" t="s">
        <v>104</v>
      </c>
    </row>
    <row r="85" spans="2:8" ht="20" customHeight="1" thickBot="1" x14ac:dyDescent="0.4">
      <c r="C85" s="28"/>
      <c r="D85" s="39">
        <v>161</v>
      </c>
      <c r="E85" s="39">
        <v>0</v>
      </c>
      <c r="F85" s="39">
        <v>161</v>
      </c>
      <c r="G85" s="39">
        <v>0</v>
      </c>
      <c r="H85" s="38">
        <v>161</v>
      </c>
    </row>
    <row r="86" spans="2:8" ht="13" customHeight="1" thickBot="1" x14ac:dyDescent="0.4"/>
    <row r="87" spans="2:8" ht="20" customHeight="1" thickBot="1" x14ac:dyDescent="0.4">
      <c r="C87" s="99" t="s">
        <v>113</v>
      </c>
      <c r="D87" s="142" t="s">
        <v>140</v>
      </c>
      <c r="E87" s="143"/>
      <c r="F87" s="144"/>
      <c r="G87" s="144"/>
      <c r="H87" s="145"/>
    </row>
    <row r="88" spans="2:8" ht="20" customHeight="1" thickBot="1" x14ac:dyDescent="0.4">
      <c r="C88" s="100" t="s">
        <v>111</v>
      </c>
      <c r="D88" s="139" t="s">
        <v>139</v>
      </c>
      <c r="E88" s="140"/>
      <c r="F88" s="140"/>
      <c r="G88" s="140"/>
      <c r="H88" s="141"/>
    </row>
    <row r="89" spans="2:8" ht="20" customHeight="1" thickBot="1" x14ac:dyDescent="0.4">
      <c r="C89" s="100" t="s">
        <v>110</v>
      </c>
      <c r="D89" s="139" t="s">
        <v>200</v>
      </c>
      <c r="E89" s="140"/>
      <c r="F89" s="140"/>
      <c r="G89" s="140"/>
      <c r="H89" s="141"/>
    </row>
    <row r="90" spans="2:8" ht="12.5" customHeight="1" x14ac:dyDescent="0.35">
      <c r="C90" s="146"/>
      <c r="D90" s="147"/>
      <c r="E90" s="147"/>
      <c r="F90" s="148"/>
      <c r="G90" s="148"/>
      <c r="H90" s="149"/>
    </row>
    <row r="91" spans="2:8" ht="5.25" customHeight="1" x14ac:dyDescent="0.35">
      <c r="C91" s="35"/>
      <c r="H91" s="34"/>
    </row>
    <row r="92" spans="2:8" ht="25.4" customHeight="1" thickBot="1" x14ac:dyDescent="0.4">
      <c r="B92" s="33"/>
      <c r="C92" s="101" t="s">
        <v>108</v>
      </c>
      <c r="D92" s="102" t="s">
        <v>107</v>
      </c>
      <c r="E92" s="102" t="s">
        <v>106</v>
      </c>
      <c r="F92" s="103" t="s">
        <v>105</v>
      </c>
      <c r="G92" s="102" t="s">
        <v>96</v>
      </c>
      <c r="H92" s="104" t="s">
        <v>104</v>
      </c>
    </row>
    <row r="93" spans="2:8" ht="20" customHeight="1" thickBot="1" x14ac:dyDescent="0.4">
      <c r="C93" s="28">
        <v>0</v>
      </c>
      <c r="D93" s="39">
        <v>10</v>
      </c>
      <c r="E93" s="39">
        <v>0</v>
      </c>
      <c r="F93" s="39">
        <v>10</v>
      </c>
      <c r="G93" s="39">
        <v>0</v>
      </c>
      <c r="H93" s="38">
        <v>10</v>
      </c>
    </row>
    <row r="94" spans="2:8" ht="13" customHeight="1" thickBot="1" x14ac:dyDescent="0.4"/>
    <row r="95" spans="2:8" ht="20" customHeight="1" thickBot="1" x14ac:dyDescent="0.4">
      <c r="C95" s="99" t="s">
        <v>113</v>
      </c>
      <c r="D95" s="142" t="s">
        <v>137</v>
      </c>
      <c r="E95" s="143"/>
      <c r="F95" s="144"/>
      <c r="G95" s="144"/>
      <c r="H95" s="145"/>
    </row>
    <row r="96" spans="2:8" ht="20" customHeight="1" thickBot="1" x14ac:dyDescent="0.4">
      <c r="C96" s="100" t="s">
        <v>111</v>
      </c>
      <c r="D96" s="139" t="s">
        <v>136</v>
      </c>
      <c r="E96" s="140"/>
      <c r="F96" s="140"/>
      <c r="G96" s="140"/>
      <c r="H96" s="141"/>
    </row>
    <row r="97" spans="2:8" ht="20" customHeight="1" thickBot="1" x14ac:dyDescent="0.4">
      <c r="C97" s="100" t="s">
        <v>110</v>
      </c>
      <c r="D97" s="139" t="s">
        <v>885</v>
      </c>
      <c r="E97" s="140"/>
      <c r="F97" s="140"/>
      <c r="G97" s="140"/>
      <c r="H97" s="141"/>
    </row>
    <row r="98" spans="2:8" ht="12.5" customHeight="1" x14ac:dyDescent="0.35">
      <c r="C98" s="146"/>
      <c r="D98" s="147"/>
      <c r="E98" s="147"/>
      <c r="F98" s="148"/>
      <c r="G98" s="148"/>
      <c r="H98" s="149"/>
    </row>
    <row r="99" spans="2:8" ht="5.25" customHeight="1" x14ac:dyDescent="0.35">
      <c r="C99" s="35"/>
      <c r="H99" s="34"/>
    </row>
    <row r="100" spans="2:8" ht="25.4" customHeight="1" thickBot="1" x14ac:dyDescent="0.4">
      <c r="B100" s="33"/>
      <c r="C100" s="101" t="s">
        <v>108</v>
      </c>
      <c r="D100" s="102" t="s">
        <v>107</v>
      </c>
      <c r="E100" s="102" t="s">
        <v>106</v>
      </c>
      <c r="F100" s="103" t="s">
        <v>105</v>
      </c>
      <c r="G100" s="102" t="s">
        <v>96</v>
      </c>
      <c r="H100" s="104" t="s">
        <v>104</v>
      </c>
    </row>
    <row r="101" spans="2:8" ht="20" customHeight="1" thickBot="1" x14ac:dyDescent="0.4">
      <c r="C101" s="28"/>
      <c r="D101" s="39">
        <v>0</v>
      </c>
      <c r="E101" s="39">
        <v>200</v>
      </c>
      <c r="F101" s="39">
        <v>200</v>
      </c>
      <c r="G101" s="39">
        <v>0</v>
      </c>
      <c r="H101" s="38">
        <v>200</v>
      </c>
    </row>
    <row r="102" spans="2:8" ht="13" customHeight="1" thickBot="1" x14ac:dyDescent="0.4"/>
    <row r="103" spans="2:8" ht="20" customHeight="1" thickBot="1" x14ac:dyDescent="0.4">
      <c r="C103" s="99" t="s">
        <v>113</v>
      </c>
      <c r="D103" s="142" t="s">
        <v>578</v>
      </c>
      <c r="E103" s="143"/>
      <c r="F103" s="144"/>
      <c r="G103" s="144"/>
      <c r="H103" s="145"/>
    </row>
    <row r="104" spans="2:8" ht="20" customHeight="1" thickBot="1" x14ac:dyDescent="0.4">
      <c r="C104" s="100" t="s">
        <v>111</v>
      </c>
      <c r="D104" s="139" t="s">
        <v>136</v>
      </c>
      <c r="E104" s="140"/>
      <c r="F104" s="140"/>
      <c r="G104" s="140"/>
      <c r="H104" s="141"/>
    </row>
    <row r="105" spans="2:8" ht="20" customHeight="1" thickBot="1" x14ac:dyDescent="0.4">
      <c r="C105" s="100" t="s">
        <v>110</v>
      </c>
      <c r="D105" s="139" t="s">
        <v>884</v>
      </c>
      <c r="E105" s="140"/>
      <c r="F105" s="140"/>
      <c r="G105" s="140"/>
      <c r="H105" s="141"/>
    </row>
    <row r="106" spans="2:8" ht="12.5" customHeight="1" x14ac:dyDescent="0.35">
      <c r="C106" s="146"/>
      <c r="D106" s="147"/>
      <c r="E106" s="147"/>
      <c r="F106" s="148"/>
      <c r="G106" s="148"/>
      <c r="H106" s="149"/>
    </row>
    <row r="107" spans="2:8" ht="5.25" customHeight="1" x14ac:dyDescent="0.35">
      <c r="C107" s="35"/>
      <c r="H107" s="34"/>
    </row>
    <row r="108" spans="2:8" ht="25.4" customHeight="1" thickBot="1" x14ac:dyDescent="0.4">
      <c r="B108" s="33"/>
      <c r="C108" s="101" t="s">
        <v>108</v>
      </c>
      <c r="D108" s="102" t="s">
        <v>107</v>
      </c>
      <c r="E108" s="102" t="s">
        <v>106</v>
      </c>
      <c r="F108" s="103" t="s">
        <v>105</v>
      </c>
      <c r="G108" s="102" t="s">
        <v>96</v>
      </c>
      <c r="H108" s="104" t="s">
        <v>104</v>
      </c>
    </row>
    <row r="109" spans="2:8" ht="20" customHeight="1" thickBot="1" x14ac:dyDescent="0.4">
      <c r="C109" s="28"/>
      <c r="D109" s="39">
        <v>215</v>
      </c>
      <c r="E109" s="39">
        <v>0</v>
      </c>
      <c r="F109" s="39">
        <v>215</v>
      </c>
      <c r="G109" s="39">
        <v>0</v>
      </c>
      <c r="H109" s="38">
        <v>215</v>
      </c>
    </row>
    <row r="110" spans="2:8" ht="13" customHeight="1" thickBot="1" x14ac:dyDescent="0.4"/>
    <row r="111" spans="2:8" ht="20" customHeight="1" thickBot="1" x14ac:dyDescent="0.4">
      <c r="C111" s="99" t="s">
        <v>113</v>
      </c>
      <c r="D111" s="142" t="s">
        <v>288</v>
      </c>
      <c r="E111" s="143"/>
      <c r="F111" s="144"/>
      <c r="G111" s="144"/>
      <c r="H111" s="145"/>
    </row>
    <row r="112" spans="2:8" ht="20" customHeight="1" thickBot="1" x14ac:dyDescent="0.4">
      <c r="C112" s="100" t="s">
        <v>111</v>
      </c>
      <c r="D112" s="139" t="s">
        <v>136</v>
      </c>
      <c r="E112" s="140"/>
      <c r="F112" s="140"/>
      <c r="G112" s="140"/>
      <c r="H112" s="141"/>
    </row>
    <row r="113" spans="2:8" ht="20" customHeight="1" thickBot="1" x14ac:dyDescent="0.4">
      <c r="C113" s="100" t="s">
        <v>110</v>
      </c>
      <c r="D113" s="139" t="s">
        <v>883</v>
      </c>
      <c r="E113" s="140"/>
      <c r="F113" s="140"/>
      <c r="G113" s="140"/>
      <c r="H113" s="141"/>
    </row>
    <row r="114" spans="2:8" ht="12.5" customHeight="1" x14ac:dyDescent="0.35">
      <c r="C114" s="146"/>
      <c r="D114" s="147"/>
      <c r="E114" s="147"/>
      <c r="F114" s="148"/>
      <c r="G114" s="148"/>
      <c r="H114" s="149"/>
    </row>
    <row r="115" spans="2:8" ht="5.25" customHeight="1" x14ac:dyDescent="0.35">
      <c r="C115" s="35"/>
      <c r="H115" s="34"/>
    </row>
    <row r="116" spans="2:8" ht="25.4" customHeight="1" thickBot="1" x14ac:dyDescent="0.4">
      <c r="B116" s="33"/>
      <c r="C116" s="101" t="s">
        <v>108</v>
      </c>
      <c r="D116" s="102" t="s">
        <v>107</v>
      </c>
      <c r="E116" s="102" t="s">
        <v>106</v>
      </c>
      <c r="F116" s="103" t="s">
        <v>105</v>
      </c>
      <c r="G116" s="102" t="s">
        <v>96</v>
      </c>
      <c r="H116" s="104" t="s">
        <v>104</v>
      </c>
    </row>
    <row r="117" spans="2:8" ht="20" customHeight="1" thickBot="1" x14ac:dyDescent="0.4">
      <c r="C117" s="28"/>
      <c r="D117" s="39">
        <v>0</v>
      </c>
      <c r="E117" s="39">
        <v>0</v>
      </c>
      <c r="F117" s="39">
        <v>0</v>
      </c>
      <c r="G117" s="39">
        <v>345</v>
      </c>
      <c r="H117" s="38">
        <v>345</v>
      </c>
    </row>
    <row r="118" spans="2:8" ht="12.5" customHeight="1" x14ac:dyDescent="0.35"/>
    <row r="119" spans="2:8" ht="12.5" customHeight="1" x14ac:dyDescent="0.35"/>
    <row r="120" spans="2:8" ht="12.5" customHeight="1" x14ac:dyDescent="0.35"/>
  </sheetData>
  <mergeCells count="60">
    <mergeCell ref="D111:H111"/>
    <mergeCell ref="D112:H112"/>
    <mergeCell ref="D113:H113"/>
    <mergeCell ref="C114:E114"/>
    <mergeCell ref="F114:H114"/>
    <mergeCell ref="D103:H103"/>
    <mergeCell ref="D104:H104"/>
    <mergeCell ref="D105:H105"/>
    <mergeCell ref="C106:E106"/>
    <mergeCell ref="F106:H106"/>
    <mergeCell ref="D79:H79"/>
    <mergeCell ref="C98:E98"/>
    <mergeCell ref="F98:H98"/>
    <mergeCell ref="D81:H81"/>
    <mergeCell ref="C82:E82"/>
    <mergeCell ref="F82:H82"/>
    <mergeCell ref="D87:H87"/>
    <mergeCell ref="D88:H88"/>
    <mergeCell ref="D89:H89"/>
    <mergeCell ref="C90:E90"/>
    <mergeCell ref="D80:H80"/>
    <mergeCell ref="F90:H90"/>
    <mergeCell ref="D95:H95"/>
    <mergeCell ref="D96:H96"/>
    <mergeCell ref="D97:H97"/>
    <mergeCell ref="D71:H71"/>
    <mergeCell ref="D72:H72"/>
    <mergeCell ref="D73:H73"/>
    <mergeCell ref="C74:E74"/>
    <mergeCell ref="F74:H74"/>
    <mergeCell ref="F66:H66"/>
    <mergeCell ref="D63:H63"/>
    <mergeCell ref="D64:H64"/>
    <mergeCell ref="D65:H65"/>
    <mergeCell ref="C66:E66"/>
    <mergeCell ref="D25:H25"/>
    <mergeCell ref="D30:H30"/>
    <mergeCell ref="C58:E58"/>
    <mergeCell ref="F58:H58"/>
    <mergeCell ref="D32:H32"/>
    <mergeCell ref="D37:H37"/>
    <mergeCell ref="D38:H38"/>
    <mergeCell ref="D39:H39"/>
    <mergeCell ref="D44:H44"/>
    <mergeCell ref="D45:H45"/>
    <mergeCell ref="D31:H31"/>
    <mergeCell ref="D46:H46"/>
    <mergeCell ref="C53:H53"/>
    <mergeCell ref="D55:H55"/>
    <mergeCell ref="D56:H56"/>
    <mergeCell ref="D57:H57"/>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3532-A6C2-476B-AA15-EFA6946BCFA6}">
  <sheetPr codeName="Sheet66">
    <pageSetUpPr fitToPage="1"/>
  </sheetPr>
  <dimension ref="B2:H59"/>
  <sheetViews>
    <sheetView showGridLines="0" showRowColHeaders="0" zoomScale="80" zoomScaleNormal="80" workbookViewId="0">
      <pane ySplit="5" topLeftCell="A6" activePane="bottomLeft" state="frozen"/>
      <selection activeCell="D9" sqref="D9:F9"/>
      <selection pane="bottomLeft" activeCell="N43" sqref="N43"/>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806</v>
      </c>
      <c r="E2" s="154"/>
      <c r="F2" s="58"/>
    </row>
    <row r="3" spans="3:8" ht="4.5" customHeight="1" x14ac:dyDescent="0.35">
      <c r="C3" s="62"/>
      <c r="D3" s="154"/>
      <c r="E3" s="154"/>
      <c r="F3" s="61"/>
    </row>
    <row r="4" spans="3:8" ht="13" customHeight="1" x14ac:dyDescent="0.35">
      <c r="C4" s="60" t="s">
        <v>169</v>
      </c>
      <c r="D4" s="59" t="s">
        <v>906</v>
      </c>
      <c r="E4" s="59"/>
      <c r="F4" s="58"/>
    </row>
    <row r="5" spans="3:8" ht="12.5" customHeight="1" x14ac:dyDescent="0.35"/>
    <row r="6" spans="3:8" ht="144.75" customHeight="1" x14ac:dyDescent="0.35">
      <c r="C6" s="57" t="s">
        <v>167</v>
      </c>
      <c r="D6" s="155" t="s">
        <v>905</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1450.8</v>
      </c>
      <c r="E9" s="10">
        <v>0</v>
      </c>
      <c r="F9" s="50">
        <v>1450.8</v>
      </c>
      <c r="H9" s="49">
        <v>23.14</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157</v>
      </c>
      <c r="E16" s="144"/>
      <c r="F16" s="144"/>
      <c r="G16" s="144"/>
      <c r="H16" s="145"/>
    </row>
    <row r="17" spans="2:8" ht="20" customHeight="1" thickBot="1" x14ac:dyDescent="0.4">
      <c r="C17" s="36" t="s">
        <v>111</v>
      </c>
      <c r="D17" s="139" t="s">
        <v>904</v>
      </c>
      <c r="E17" s="140"/>
      <c r="F17" s="140"/>
      <c r="G17" s="140"/>
      <c r="H17" s="141"/>
    </row>
    <row r="18" spans="2:8" ht="243.75" customHeight="1" thickBot="1" x14ac:dyDescent="0.4">
      <c r="C18" s="36" t="s">
        <v>110</v>
      </c>
      <c r="D18" s="139" t="s">
        <v>903</v>
      </c>
      <c r="E18" s="140"/>
      <c r="F18" s="140"/>
      <c r="G18" s="140"/>
      <c r="H18" s="141"/>
    </row>
    <row r="19" spans="2:8" ht="5.25" customHeight="1" x14ac:dyDescent="0.35">
      <c r="C19" s="35"/>
      <c r="H19" s="34"/>
    </row>
    <row r="20" spans="2:8" ht="25.4" customHeight="1" thickBot="1" x14ac:dyDescent="0.4">
      <c r="B20" s="33"/>
      <c r="C20" s="32" t="s">
        <v>108</v>
      </c>
      <c r="D20" s="30" t="s">
        <v>107</v>
      </c>
      <c r="E20" s="30" t="s">
        <v>106</v>
      </c>
      <c r="F20" s="31" t="s">
        <v>105</v>
      </c>
      <c r="G20" s="30" t="s">
        <v>96</v>
      </c>
      <c r="H20" s="29" t="s">
        <v>104</v>
      </c>
    </row>
    <row r="21" spans="2:8" ht="20" customHeight="1" thickBot="1" x14ac:dyDescent="0.4">
      <c r="C21" s="28">
        <v>23.14</v>
      </c>
      <c r="D21" s="27">
        <v>1150.8</v>
      </c>
      <c r="E21" s="27">
        <v>70</v>
      </c>
      <c r="F21" s="27">
        <v>1220.8</v>
      </c>
      <c r="G21" s="27">
        <v>0</v>
      </c>
      <c r="H21" s="26">
        <v>1220.8</v>
      </c>
    </row>
    <row r="22" spans="2:8" ht="13" customHeight="1" thickBot="1" x14ac:dyDescent="0.4"/>
    <row r="23" spans="2:8" ht="20" customHeight="1" thickBot="1" x14ac:dyDescent="0.4">
      <c r="C23" s="37" t="s">
        <v>113</v>
      </c>
      <c r="D23" s="142" t="s">
        <v>227</v>
      </c>
      <c r="E23" s="144"/>
      <c r="F23" s="144"/>
      <c r="G23" s="144"/>
      <c r="H23" s="145"/>
    </row>
    <row r="24" spans="2:8" ht="20" customHeight="1" thickBot="1" x14ac:dyDescent="0.4">
      <c r="C24" s="36" t="s">
        <v>111</v>
      </c>
      <c r="D24" s="139" t="s">
        <v>902</v>
      </c>
      <c r="E24" s="140"/>
      <c r="F24" s="140"/>
      <c r="G24" s="140"/>
      <c r="H24" s="141"/>
    </row>
    <row r="25" spans="2:8" ht="138.25" customHeight="1" thickBot="1" x14ac:dyDescent="0.4">
      <c r="C25" s="36" t="s">
        <v>110</v>
      </c>
      <c r="D25" s="139" t="s">
        <v>901</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0</v>
      </c>
      <c r="D28" s="27">
        <v>0</v>
      </c>
      <c r="E28" s="27">
        <v>230</v>
      </c>
      <c r="F28" s="27">
        <v>230</v>
      </c>
      <c r="G28" s="27">
        <v>0</v>
      </c>
      <c r="H28" s="26">
        <v>230</v>
      </c>
    </row>
    <row r="29" spans="2:8" ht="12.5" customHeight="1" x14ac:dyDescent="0.35"/>
    <row r="30" spans="2:8" ht="12.5" customHeight="1" x14ac:dyDescent="0.35"/>
    <row r="31" spans="2:8" ht="8.25" customHeight="1" x14ac:dyDescent="0.35"/>
    <row r="32" spans="2:8" ht="18" customHeight="1" x14ac:dyDescent="0.4">
      <c r="C32" s="153" t="s">
        <v>148</v>
      </c>
      <c r="D32" s="153"/>
      <c r="E32" s="153"/>
      <c r="F32" s="153"/>
      <c r="G32" s="153"/>
      <c r="H32" s="153"/>
    </row>
    <row r="33" spans="2:8" ht="18.75" customHeight="1" thickBot="1" x14ac:dyDescent="0.4"/>
    <row r="34" spans="2:8" ht="20" customHeight="1" thickBot="1" x14ac:dyDescent="0.4">
      <c r="C34" s="99" t="s">
        <v>113</v>
      </c>
      <c r="D34" s="142" t="s">
        <v>147</v>
      </c>
      <c r="E34" s="143"/>
      <c r="F34" s="144"/>
      <c r="G34" s="144"/>
      <c r="H34" s="145"/>
    </row>
    <row r="35" spans="2:8" ht="20" customHeight="1" thickBot="1" x14ac:dyDescent="0.4">
      <c r="C35" s="100" t="s">
        <v>111</v>
      </c>
      <c r="D35" s="139" t="s">
        <v>139</v>
      </c>
      <c r="E35" s="140"/>
      <c r="F35" s="140"/>
      <c r="G35" s="140"/>
      <c r="H35" s="141"/>
    </row>
    <row r="36" spans="2:8" ht="20" customHeight="1" thickBot="1" x14ac:dyDescent="0.4">
      <c r="C36" s="100" t="s">
        <v>110</v>
      </c>
      <c r="D36" s="139" t="s">
        <v>244</v>
      </c>
      <c r="E36" s="140"/>
      <c r="F36" s="140"/>
      <c r="G36" s="140"/>
      <c r="H36" s="141"/>
    </row>
    <row r="37" spans="2:8" ht="12.5" customHeight="1" x14ac:dyDescent="0.35">
      <c r="C37" s="146"/>
      <c r="D37" s="147"/>
      <c r="E37" s="147"/>
      <c r="F37" s="148"/>
      <c r="G37" s="148"/>
      <c r="H37" s="149"/>
    </row>
    <row r="38" spans="2:8" ht="5.25" customHeight="1" x14ac:dyDescent="0.35">
      <c r="C38" s="35"/>
      <c r="H38" s="34"/>
    </row>
    <row r="39" spans="2:8" ht="25.4" customHeight="1" thickBot="1" x14ac:dyDescent="0.4">
      <c r="B39" s="33"/>
      <c r="C39" s="101" t="s">
        <v>108</v>
      </c>
      <c r="D39" s="102" t="s">
        <v>107</v>
      </c>
      <c r="E39" s="102" t="s">
        <v>106</v>
      </c>
      <c r="F39" s="103" t="s">
        <v>105</v>
      </c>
      <c r="G39" s="102" t="s">
        <v>96</v>
      </c>
      <c r="H39" s="104" t="s">
        <v>104</v>
      </c>
    </row>
    <row r="40" spans="2:8" ht="20" customHeight="1" thickBot="1" x14ac:dyDescent="0.4">
      <c r="C40" s="28">
        <v>0</v>
      </c>
      <c r="D40" s="39">
        <v>46</v>
      </c>
      <c r="E40" s="39">
        <v>0</v>
      </c>
      <c r="F40" s="39">
        <v>46</v>
      </c>
      <c r="G40" s="39">
        <v>0</v>
      </c>
      <c r="H40" s="38">
        <v>46</v>
      </c>
    </row>
    <row r="41" spans="2:8" ht="13" customHeight="1" thickBot="1" x14ac:dyDescent="0.4"/>
    <row r="42" spans="2:8" ht="20" customHeight="1" thickBot="1" x14ac:dyDescent="0.4">
      <c r="C42" s="99" t="s">
        <v>113</v>
      </c>
      <c r="D42" s="142" t="s">
        <v>146</v>
      </c>
      <c r="E42" s="143"/>
      <c r="F42" s="144"/>
      <c r="G42" s="144"/>
      <c r="H42" s="145"/>
    </row>
    <row r="43" spans="2:8" ht="20" customHeight="1" thickBot="1" x14ac:dyDescent="0.4">
      <c r="C43" s="100" t="s">
        <v>111</v>
      </c>
      <c r="D43" s="139" t="s">
        <v>136</v>
      </c>
      <c r="E43" s="140"/>
      <c r="F43" s="140"/>
      <c r="G43" s="140"/>
      <c r="H43" s="141"/>
    </row>
    <row r="44" spans="2:8" ht="20" customHeight="1" thickBot="1" x14ac:dyDescent="0.4">
      <c r="C44" s="100" t="s">
        <v>110</v>
      </c>
      <c r="D44" s="139" t="s">
        <v>341</v>
      </c>
      <c r="E44" s="140"/>
      <c r="F44" s="140"/>
      <c r="G44" s="140"/>
      <c r="H44" s="141"/>
    </row>
    <row r="45" spans="2:8" ht="12.5" customHeight="1" x14ac:dyDescent="0.35">
      <c r="C45" s="146"/>
      <c r="D45" s="147"/>
      <c r="E45" s="147"/>
      <c r="F45" s="148"/>
      <c r="G45" s="148"/>
      <c r="H45" s="149"/>
    </row>
    <row r="46" spans="2:8" ht="5.25" customHeight="1" x14ac:dyDescent="0.35">
      <c r="C46" s="35"/>
      <c r="H46" s="34"/>
    </row>
    <row r="47" spans="2:8" ht="25.4" customHeight="1" x14ac:dyDescent="0.35">
      <c r="B47" s="33"/>
      <c r="C47" s="101" t="s">
        <v>108</v>
      </c>
      <c r="D47" s="102" t="s">
        <v>107</v>
      </c>
      <c r="E47" s="102" t="s">
        <v>106</v>
      </c>
      <c r="F47" s="103" t="s">
        <v>105</v>
      </c>
      <c r="G47" s="102" t="s">
        <v>96</v>
      </c>
      <c r="H47" s="104" t="s">
        <v>104</v>
      </c>
    </row>
    <row r="48" spans="2:8" ht="20" customHeight="1" thickBot="1" x14ac:dyDescent="0.4">
      <c r="C48" s="40"/>
      <c r="D48" s="39">
        <v>252</v>
      </c>
      <c r="E48" s="39">
        <v>0</v>
      </c>
      <c r="F48" s="39">
        <v>252</v>
      </c>
      <c r="G48" s="39">
        <v>0</v>
      </c>
      <c r="H48" s="38">
        <v>252</v>
      </c>
    </row>
    <row r="49" spans="2:8" ht="13" customHeight="1" thickBot="1" x14ac:dyDescent="0.4"/>
    <row r="50" spans="2:8" ht="20" customHeight="1" thickBot="1" x14ac:dyDescent="0.4">
      <c r="C50" s="99" t="s">
        <v>113</v>
      </c>
      <c r="D50" s="142" t="s">
        <v>144</v>
      </c>
      <c r="E50" s="143"/>
      <c r="F50" s="144"/>
      <c r="G50" s="144"/>
      <c r="H50" s="145"/>
    </row>
    <row r="51" spans="2:8" ht="20" customHeight="1" thickBot="1" x14ac:dyDescent="0.4">
      <c r="C51" s="100" t="s">
        <v>111</v>
      </c>
      <c r="D51" s="139" t="s">
        <v>136</v>
      </c>
      <c r="E51" s="140"/>
      <c r="F51" s="140"/>
      <c r="G51" s="140"/>
      <c r="H51" s="141"/>
    </row>
    <row r="52" spans="2:8" ht="20" customHeight="1" thickBot="1" x14ac:dyDescent="0.4">
      <c r="C52" s="100" t="s">
        <v>110</v>
      </c>
      <c r="D52" s="139" t="s">
        <v>900</v>
      </c>
      <c r="E52" s="140"/>
      <c r="F52" s="140"/>
      <c r="G52" s="140"/>
      <c r="H52" s="141"/>
    </row>
    <row r="53" spans="2:8" ht="12.5" customHeight="1" x14ac:dyDescent="0.35">
      <c r="C53" s="146"/>
      <c r="D53" s="147"/>
      <c r="E53" s="147"/>
      <c r="F53" s="148"/>
      <c r="G53" s="148"/>
      <c r="H53" s="149"/>
    </row>
    <row r="54" spans="2:8" ht="5.25" customHeight="1" x14ac:dyDescent="0.35">
      <c r="C54" s="35"/>
      <c r="H54" s="34"/>
    </row>
    <row r="55" spans="2:8" ht="25.4" customHeight="1" thickBot="1" x14ac:dyDescent="0.4">
      <c r="B55" s="33"/>
      <c r="C55" s="101" t="s">
        <v>108</v>
      </c>
      <c r="D55" s="102" t="s">
        <v>107</v>
      </c>
      <c r="E55" s="102" t="s">
        <v>106</v>
      </c>
      <c r="F55" s="103" t="s">
        <v>105</v>
      </c>
      <c r="G55" s="102" t="s">
        <v>96</v>
      </c>
      <c r="H55" s="104" t="s">
        <v>104</v>
      </c>
    </row>
    <row r="56" spans="2:8" ht="20" customHeight="1" thickBot="1" x14ac:dyDescent="0.4">
      <c r="C56" s="28"/>
      <c r="D56" s="39">
        <v>0</v>
      </c>
      <c r="E56" s="39">
        <v>70</v>
      </c>
      <c r="F56" s="39">
        <v>70</v>
      </c>
      <c r="G56" s="39">
        <v>0</v>
      </c>
      <c r="H56" s="38">
        <v>70</v>
      </c>
    </row>
    <row r="57" spans="2:8" ht="12.5" customHeight="1" x14ac:dyDescent="0.35"/>
    <row r="58" spans="2:8" ht="12.5" customHeight="1" x14ac:dyDescent="0.35"/>
    <row r="59" spans="2:8" ht="12.5" customHeight="1" x14ac:dyDescent="0.35"/>
  </sheetData>
  <mergeCells count="26">
    <mergeCell ref="D52:H52"/>
    <mergeCell ref="D42:H42"/>
    <mergeCell ref="C53:E53"/>
    <mergeCell ref="F53:H53"/>
    <mergeCell ref="D43:H43"/>
    <mergeCell ref="D44:H44"/>
    <mergeCell ref="C45:E45"/>
    <mergeCell ref="F45:H45"/>
    <mergeCell ref="D50:H50"/>
    <mergeCell ref="D51:H51"/>
    <mergeCell ref="D34:H34"/>
    <mergeCell ref="D35:H35"/>
    <mergeCell ref="D36:H36"/>
    <mergeCell ref="C37:E37"/>
    <mergeCell ref="D17:H17"/>
    <mergeCell ref="D18:H18"/>
    <mergeCell ref="D23:H23"/>
    <mergeCell ref="D24:H24"/>
    <mergeCell ref="D25:H25"/>
    <mergeCell ref="C32:H32"/>
    <mergeCell ref="F37:H3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A209-AF9D-475B-B211-F5F60DC0CA5A}">
  <sheetPr codeName="Sheet67">
    <pageSetUpPr fitToPage="1"/>
  </sheetPr>
  <dimension ref="B2:H85"/>
  <sheetViews>
    <sheetView showGridLines="0" showRowColHeaders="0" zoomScale="80" zoomScaleNormal="80" workbookViewId="0">
      <pane ySplit="5" topLeftCell="A6" activePane="bottomLeft" state="frozen"/>
      <selection activeCell="D9" sqref="D9:F9"/>
      <selection pane="bottomLeft" activeCell="D6" sqref="D6:H6"/>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806</v>
      </c>
      <c r="E2" s="154"/>
      <c r="F2" s="58"/>
    </row>
    <row r="3" spans="3:8" ht="4.5" customHeight="1" x14ac:dyDescent="0.35">
      <c r="C3" s="62"/>
      <c r="D3" s="154"/>
      <c r="E3" s="154"/>
      <c r="F3" s="61"/>
    </row>
    <row r="4" spans="3:8" ht="13" customHeight="1" x14ac:dyDescent="0.35">
      <c r="C4" s="60" t="s">
        <v>169</v>
      </c>
      <c r="D4" s="86" t="s">
        <v>922</v>
      </c>
      <c r="E4" s="86"/>
      <c r="F4" s="58"/>
    </row>
    <row r="5" spans="3:8" ht="12.5" customHeight="1" x14ac:dyDescent="0.35"/>
    <row r="6" spans="3:8" ht="144.75" customHeight="1" x14ac:dyDescent="0.35">
      <c r="C6" s="57" t="s">
        <v>167</v>
      </c>
      <c r="D6" s="155" t="s">
        <v>921</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5887.4620000000004</v>
      </c>
      <c r="E9" s="10">
        <v>-3434.4620000000004</v>
      </c>
      <c r="F9" s="50">
        <v>2453</v>
      </c>
      <c r="H9" s="49">
        <v>66.14</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920</v>
      </c>
      <c r="E17" s="140"/>
      <c r="F17" s="140"/>
      <c r="G17" s="140"/>
      <c r="H17" s="141"/>
    </row>
    <row r="18" spans="2:8" ht="40" customHeight="1" thickBot="1" x14ac:dyDescent="0.4">
      <c r="C18" s="36" t="s">
        <v>110</v>
      </c>
      <c r="D18" s="139" t="s">
        <v>919</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0</v>
      </c>
      <c r="D21" s="27">
        <v>73.88</v>
      </c>
      <c r="E21" s="27">
        <v>24.42</v>
      </c>
      <c r="F21" s="27">
        <v>98.3</v>
      </c>
      <c r="G21" s="27">
        <v>-95.3</v>
      </c>
      <c r="H21" s="26">
        <v>3</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918</v>
      </c>
      <c r="E24" s="140"/>
      <c r="F24" s="140"/>
      <c r="G24" s="140"/>
      <c r="H24" s="141"/>
    </row>
    <row r="25" spans="2:8" ht="20" customHeight="1" thickBot="1" x14ac:dyDescent="0.4">
      <c r="C25" s="36" t="s">
        <v>110</v>
      </c>
      <c r="D25" s="139" t="s">
        <v>917</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1.8</v>
      </c>
      <c r="D28" s="27">
        <v>463.23599999999999</v>
      </c>
      <c r="E28" s="27">
        <v>42.5</v>
      </c>
      <c r="F28" s="27">
        <v>505.73599999999999</v>
      </c>
      <c r="G28" s="27">
        <v>0</v>
      </c>
      <c r="H28" s="26">
        <v>505.73599999999999</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916</v>
      </c>
      <c r="E31" s="140"/>
      <c r="F31" s="140"/>
      <c r="G31" s="140"/>
      <c r="H31" s="141"/>
    </row>
    <row r="32" spans="2:8" ht="100" customHeight="1" thickBot="1" x14ac:dyDescent="0.4">
      <c r="C32" s="36" t="s">
        <v>110</v>
      </c>
      <c r="D32" s="139" t="s">
        <v>915</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29.46</v>
      </c>
      <c r="D35" s="27">
        <v>1519.623</v>
      </c>
      <c r="E35" s="27">
        <v>449.6</v>
      </c>
      <c r="F35" s="27">
        <v>1969.223</v>
      </c>
      <c r="G35" s="27">
        <v>-2524.8000000000002</v>
      </c>
      <c r="H35" s="26">
        <v>-555.57700000000023</v>
      </c>
    </row>
    <row r="36" spans="2:8" ht="13" customHeight="1" thickBot="1" x14ac:dyDescent="0.4"/>
    <row r="37" spans="2:8" ht="20" customHeight="1" thickBot="1" x14ac:dyDescent="0.4">
      <c r="C37" s="37" t="s">
        <v>113</v>
      </c>
      <c r="D37" s="142" t="s">
        <v>151</v>
      </c>
      <c r="E37" s="144"/>
      <c r="F37" s="144"/>
      <c r="G37" s="144"/>
      <c r="H37" s="145"/>
    </row>
    <row r="38" spans="2:8" ht="20" customHeight="1" thickBot="1" x14ac:dyDescent="0.4">
      <c r="C38" s="36" t="s">
        <v>111</v>
      </c>
      <c r="D38" s="139" t="s">
        <v>914</v>
      </c>
      <c r="E38" s="140"/>
      <c r="F38" s="140"/>
      <c r="G38" s="140"/>
      <c r="H38" s="141"/>
    </row>
    <row r="39" spans="2:8" ht="80" customHeight="1" thickBot="1" x14ac:dyDescent="0.4">
      <c r="C39" s="36" t="s">
        <v>110</v>
      </c>
      <c r="D39" s="139" t="s">
        <v>913</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6.8</v>
      </c>
      <c r="D42" s="27">
        <v>391.63600000000002</v>
      </c>
      <c r="E42" s="27">
        <v>636.5</v>
      </c>
      <c r="F42" s="27">
        <v>1028.136</v>
      </c>
      <c r="G42" s="27">
        <v>-208</v>
      </c>
      <c r="H42" s="26">
        <v>820.13599999999997</v>
      </c>
    </row>
    <row r="43" spans="2:8" ht="13" customHeight="1" thickBot="1" x14ac:dyDescent="0.4"/>
    <row r="44" spans="2:8" ht="20" customHeight="1" thickBot="1" x14ac:dyDescent="0.4">
      <c r="C44" s="37" t="s">
        <v>113</v>
      </c>
      <c r="D44" s="142" t="s">
        <v>214</v>
      </c>
      <c r="E44" s="144"/>
      <c r="F44" s="144"/>
      <c r="G44" s="144"/>
      <c r="H44" s="145"/>
    </row>
    <row r="45" spans="2:8" ht="20" customHeight="1" thickBot="1" x14ac:dyDescent="0.4">
      <c r="C45" s="36" t="s">
        <v>111</v>
      </c>
      <c r="D45" s="139" t="s">
        <v>912</v>
      </c>
      <c r="E45" s="140"/>
      <c r="F45" s="140"/>
      <c r="G45" s="140"/>
      <c r="H45" s="141"/>
    </row>
    <row r="46" spans="2:8" ht="40" customHeight="1" thickBot="1" x14ac:dyDescent="0.4">
      <c r="C46" s="36" t="s">
        <v>110</v>
      </c>
      <c r="D46" s="139" t="s">
        <v>911</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6.49</v>
      </c>
      <c r="D49" s="27">
        <v>341.25400000000002</v>
      </c>
      <c r="E49" s="27">
        <v>129.6</v>
      </c>
      <c r="F49" s="27">
        <v>470.85400000000004</v>
      </c>
      <c r="G49" s="27">
        <v>0</v>
      </c>
      <c r="H49" s="26">
        <v>470.85400000000004</v>
      </c>
    </row>
    <row r="50" spans="2:8" ht="13" customHeight="1" thickBot="1" x14ac:dyDescent="0.4"/>
    <row r="51" spans="2:8" ht="20" customHeight="1" thickBot="1" x14ac:dyDescent="0.4">
      <c r="C51" s="37" t="s">
        <v>113</v>
      </c>
      <c r="D51" s="142" t="s">
        <v>211</v>
      </c>
      <c r="E51" s="144"/>
      <c r="F51" s="144"/>
      <c r="G51" s="144"/>
      <c r="H51" s="145"/>
    </row>
    <row r="52" spans="2:8" ht="20" customHeight="1" thickBot="1" x14ac:dyDescent="0.4">
      <c r="C52" s="36" t="s">
        <v>111</v>
      </c>
      <c r="D52" s="139" t="s">
        <v>910</v>
      </c>
      <c r="E52" s="140"/>
      <c r="F52" s="140"/>
      <c r="G52" s="140"/>
      <c r="H52" s="141"/>
    </row>
    <row r="53" spans="2:8" ht="100" customHeight="1" thickBot="1" x14ac:dyDescent="0.4">
      <c r="C53" s="36" t="s">
        <v>110</v>
      </c>
      <c r="D53" s="139" t="s">
        <v>909</v>
      </c>
      <c r="E53" s="140"/>
      <c r="F53" s="140"/>
      <c r="G53" s="140"/>
      <c r="H53" s="141"/>
    </row>
    <row r="54" spans="2:8" ht="5.25" customHeight="1" x14ac:dyDescent="0.35">
      <c r="C54" s="35"/>
      <c r="H54" s="34"/>
    </row>
    <row r="55" spans="2:8" ht="25.4" customHeight="1" thickBot="1" x14ac:dyDescent="0.4">
      <c r="B55" s="33"/>
      <c r="C55" s="32" t="s">
        <v>108</v>
      </c>
      <c r="D55" s="30" t="s">
        <v>107</v>
      </c>
      <c r="E55" s="30" t="s">
        <v>106</v>
      </c>
      <c r="F55" s="31" t="s">
        <v>105</v>
      </c>
      <c r="G55" s="30" t="s">
        <v>96</v>
      </c>
      <c r="H55" s="29" t="s">
        <v>104</v>
      </c>
    </row>
    <row r="56" spans="2:8" ht="20" customHeight="1" thickBot="1" x14ac:dyDescent="0.4">
      <c r="C56" s="28">
        <v>8.8699999999999992</v>
      </c>
      <c r="D56" s="27">
        <v>467.11799999999999</v>
      </c>
      <c r="E56" s="27">
        <v>126.5</v>
      </c>
      <c r="F56" s="27">
        <v>593.61799999999994</v>
      </c>
      <c r="G56" s="27">
        <v>-518.56200000000001</v>
      </c>
      <c r="H56" s="26">
        <v>75.055999999999926</v>
      </c>
    </row>
    <row r="57" spans="2:8" ht="27" customHeight="1" thickBot="1" x14ac:dyDescent="0.4"/>
    <row r="58" spans="2:8" ht="20" customHeight="1" thickBot="1" x14ac:dyDescent="0.4">
      <c r="C58" s="37" t="s">
        <v>113</v>
      </c>
      <c r="D58" s="142" t="s">
        <v>208</v>
      </c>
      <c r="E58" s="144"/>
      <c r="F58" s="144"/>
      <c r="G58" s="144"/>
      <c r="H58" s="145"/>
    </row>
    <row r="59" spans="2:8" ht="20" customHeight="1" thickBot="1" x14ac:dyDescent="0.4">
      <c r="C59" s="36" t="s">
        <v>111</v>
      </c>
      <c r="D59" s="139" t="s">
        <v>908</v>
      </c>
      <c r="E59" s="140"/>
      <c r="F59" s="140"/>
      <c r="G59" s="140"/>
      <c r="H59" s="141"/>
    </row>
    <row r="60" spans="2:8" ht="172.75" customHeight="1" thickBot="1" x14ac:dyDescent="0.4">
      <c r="C60" s="36" t="s">
        <v>110</v>
      </c>
      <c r="D60" s="139" t="s">
        <v>907</v>
      </c>
      <c r="E60" s="140"/>
      <c r="F60" s="140"/>
      <c r="G60" s="140"/>
      <c r="H60" s="141"/>
    </row>
    <row r="61" spans="2:8" ht="5.25" customHeight="1" x14ac:dyDescent="0.35">
      <c r="C61" s="35"/>
      <c r="H61" s="34"/>
    </row>
    <row r="62" spans="2:8" ht="25.4" customHeight="1" thickBot="1" x14ac:dyDescent="0.4">
      <c r="B62" s="33"/>
      <c r="C62" s="32" t="s">
        <v>108</v>
      </c>
      <c r="D62" s="30" t="s">
        <v>107</v>
      </c>
      <c r="E62" s="30" t="s">
        <v>106</v>
      </c>
      <c r="F62" s="31" t="s">
        <v>105</v>
      </c>
      <c r="G62" s="30" t="s">
        <v>96</v>
      </c>
      <c r="H62" s="29" t="s">
        <v>104</v>
      </c>
    </row>
    <row r="63" spans="2:8" ht="20" customHeight="1" thickBot="1" x14ac:dyDescent="0.4">
      <c r="C63" s="28">
        <v>12.72</v>
      </c>
      <c r="D63" s="27">
        <v>1107.095</v>
      </c>
      <c r="E63" s="27">
        <v>114.5</v>
      </c>
      <c r="F63" s="27">
        <v>1221.595</v>
      </c>
      <c r="G63" s="27">
        <v>-87.8</v>
      </c>
      <c r="H63" s="26">
        <v>1133.7950000000001</v>
      </c>
    </row>
    <row r="64" spans="2:8" ht="12.5" customHeight="1" x14ac:dyDescent="0.35"/>
    <row r="65" spans="2:8" ht="12.5" customHeight="1" x14ac:dyDescent="0.35"/>
    <row r="66" spans="2:8" ht="8.25" customHeight="1" x14ac:dyDescent="0.35"/>
    <row r="67" spans="2:8" ht="18" customHeight="1" x14ac:dyDescent="0.4">
      <c r="C67" s="153" t="s">
        <v>148</v>
      </c>
      <c r="D67" s="153"/>
      <c r="E67" s="153"/>
      <c r="F67" s="153"/>
      <c r="G67" s="153"/>
      <c r="H67" s="153"/>
    </row>
    <row r="68" spans="2:8" ht="18.75" customHeight="1" thickBot="1" x14ac:dyDescent="0.4"/>
    <row r="69" spans="2:8" ht="20" customHeight="1" thickBot="1" x14ac:dyDescent="0.4">
      <c r="C69" s="99" t="s">
        <v>113</v>
      </c>
      <c r="D69" s="142" t="s">
        <v>147</v>
      </c>
      <c r="E69" s="143"/>
      <c r="F69" s="144"/>
      <c r="G69" s="144"/>
      <c r="H69" s="145"/>
    </row>
    <row r="70" spans="2:8" ht="20" customHeight="1" thickBot="1" x14ac:dyDescent="0.4">
      <c r="C70" s="100" t="s">
        <v>111</v>
      </c>
      <c r="D70" s="139" t="s">
        <v>139</v>
      </c>
      <c r="E70" s="140"/>
      <c r="F70" s="140"/>
      <c r="G70" s="140"/>
      <c r="H70" s="141"/>
    </row>
    <row r="71" spans="2:8" ht="20" customHeight="1" thickBot="1" x14ac:dyDescent="0.4">
      <c r="C71" s="100" t="s">
        <v>110</v>
      </c>
      <c r="D71" s="139" t="s">
        <v>203</v>
      </c>
      <c r="E71" s="140"/>
      <c r="F71" s="140"/>
      <c r="G71" s="140"/>
      <c r="H71" s="141"/>
    </row>
    <row r="72" spans="2:8" ht="12.5" customHeight="1" x14ac:dyDescent="0.35">
      <c r="C72" s="146"/>
      <c r="D72" s="147"/>
      <c r="E72" s="147"/>
      <c r="F72" s="148"/>
      <c r="G72" s="148"/>
      <c r="H72" s="149"/>
    </row>
    <row r="73" spans="2:8" ht="5.25" customHeight="1" x14ac:dyDescent="0.35">
      <c r="C73" s="35"/>
      <c r="H73" s="34"/>
    </row>
    <row r="74" spans="2:8" ht="25.4" customHeight="1" thickBot="1" x14ac:dyDescent="0.4">
      <c r="B74" s="33"/>
      <c r="C74" s="101" t="s">
        <v>108</v>
      </c>
      <c r="D74" s="102" t="s">
        <v>107</v>
      </c>
      <c r="E74" s="102" t="s">
        <v>106</v>
      </c>
      <c r="F74" s="103" t="s">
        <v>105</v>
      </c>
      <c r="G74" s="102" t="s">
        <v>96</v>
      </c>
      <c r="H74" s="104" t="s">
        <v>104</v>
      </c>
    </row>
    <row r="75" spans="2:8" ht="20" customHeight="1" thickBot="1" x14ac:dyDescent="0.4">
      <c r="C75" s="28">
        <v>0</v>
      </c>
      <c r="D75" s="39">
        <v>152</v>
      </c>
      <c r="E75" s="39">
        <v>0</v>
      </c>
      <c r="F75" s="39">
        <v>152</v>
      </c>
      <c r="G75" s="39">
        <v>0</v>
      </c>
      <c r="H75" s="38">
        <v>152</v>
      </c>
    </row>
    <row r="76" spans="2:8" ht="13" customHeight="1" thickBot="1" x14ac:dyDescent="0.4"/>
    <row r="77" spans="2:8" ht="20" customHeight="1" thickBot="1" x14ac:dyDescent="0.4">
      <c r="C77" s="99" t="s">
        <v>113</v>
      </c>
      <c r="D77" s="142" t="s">
        <v>146</v>
      </c>
      <c r="E77" s="143"/>
      <c r="F77" s="144"/>
      <c r="G77" s="144"/>
      <c r="H77" s="145"/>
    </row>
    <row r="78" spans="2:8" ht="20" customHeight="1" thickBot="1" x14ac:dyDescent="0.4">
      <c r="C78" s="100" t="s">
        <v>111</v>
      </c>
      <c r="D78" s="139" t="s">
        <v>139</v>
      </c>
      <c r="E78" s="140"/>
      <c r="F78" s="140"/>
      <c r="G78" s="140"/>
      <c r="H78" s="141"/>
    </row>
    <row r="79" spans="2:8" ht="20" customHeight="1" thickBot="1" x14ac:dyDescent="0.4">
      <c r="C79" s="100" t="s">
        <v>110</v>
      </c>
      <c r="D79" s="139" t="s">
        <v>200</v>
      </c>
      <c r="E79" s="140"/>
      <c r="F79" s="140"/>
      <c r="G79" s="140"/>
      <c r="H79" s="141"/>
    </row>
    <row r="80" spans="2:8" ht="12.5" customHeight="1" x14ac:dyDescent="0.35">
      <c r="C80" s="146"/>
      <c r="D80" s="147"/>
      <c r="E80" s="147"/>
      <c r="F80" s="148"/>
      <c r="G80" s="148"/>
      <c r="H80" s="149"/>
    </row>
    <row r="81" spans="2:8" ht="5.25" customHeight="1" x14ac:dyDescent="0.35">
      <c r="C81" s="35"/>
      <c r="H81" s="34"/>
    </row>
    <row r="82" spans="2:8" ht="25.4" customHeight="1" x14ac:dyDescent="0.35">
      <c r="B82" s="33"/>
      <c r="C82" s="101" t="s">
        <v>108</v>
      </c>
      <c r="D82" s="102" t="s">
        <v>107</v>
      </c>
      <c r="E82" s="102" t="s">
        <v>106</v>
      </c>
      <c r="F82" s="103" t="s">
        <v>105</v>
      </c>
      <c r="G82" s="102" t="s">
        <v>96</v>
      </c>
      <c r="H82" s="104" t="s">
        <v>104</v>
      </c>
    </row>
    <row r="83" spans="2:8" ht="20" customHeight="1" thickBot="1" x14ac:dyDescent="0.4">
      <c r="C83" s="40"/>
      <c r="D83" s="39">
        <v>24</v>
      </c>
      <c r="E83" s="39">
        <v>0</v>
      </c>
      <c r="F83" s="39">
        <v>24</v>
      </c>
      <c r="G83" s="39">
        <v>0</v>
      </c>
      <c r="H83" s="38">
        <v>24</v>
      </c>
    </row>
    <row r="84" spans="2:8" ht="12.5" customHeight="1" x14ac:dyDescent="0.35"/>
    <row r="85" spans="2:8" ht="12.5" customHeight="1" x14ac:dyDescent="0.35"/>
  </sheetData>
  <mergeCells count="36">
    <mergeCell ref="D77:H77"/>
    <mergeCell ref="D78:H78"/>
    <mergeCell ref="D79:H79"/>
    <mergeCell ref="C80:E80"/>
    <mergeCell ref="F80:H80"/>
    <mergeCell ref="D39:H39"/>
    <mergeCell ref="D44:H44"/>
    <mergeCell ref="C72:E72"/>
    <mergeCell ref="F72:H72"/>
    <mergeCell ref="D46:H46"/>
    <mergeCell ref="D51:H51"/>
    <mergeCell ref="D52:H52"/>
    <mergeCell ref="D53:H53"/>
    <mergeCell ref="D58:H58"/>
    <mergeCell ref="D59:H59"/>
    <mergeCell ref="D45:H45"/>
    <mergeCell ref="D60:H60"/>
    <mergeCell ref="C67:H67"/>
    <mergeCell ref="D69:H69"/>
    <mergeCell ref="D70:H70"/>
    <mergeCell ref="D71:H71"/>
    <mergeCell ref="D31:H31"/>
    <mergeCell ref="D32:H32"/>
    <mergeCell ref="D37:H37"/>
    <mergeCell ref="D38:H38"/>
    <mergeCell ref="D17:H17"/>
    <mergeCell ref="D18:H18"/>
    <mergeCell ref="D23:H23"/>
    <mergeCell ref="D24:H24"/>
    <mergeCell ref="D25:H25"/>
    <mergeCell ref="D30:H30"/>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FF459-619D-42A1-B7AF-3035D501C4EB}">
  <sheetPr codeName="Sheet68">
    <pageSetUpPr fitToPage="1"/>
  </sheetPr>
  <dimension ref="B2:H96"/>
  <sheetViews>
    <sheetView showGridLines="0" showRowColHeaders="0" zoomScale="80" zoomScaleNormal="80" workbookViewId="0">
      <pane ySplit="5" topLeftCell="A6" activePane="bottomLeft" state="frozen"/>
      <selection activeCell="D9" sqref="D9:F9"/>
      <selection pane="bottomLeft" activeCell="N79" sqref="N79"/>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806</v>
      </c>
      <c r="E2" s="154"/>
      <c r="F2" s="58"/>
    </row>
    <row r="3" spans="3:8" ht="4.5" customHeight="1" x14ac:dyDescent="0.35">
      <c r="C3" s="62"/>
      <c r="D3" s="154"/>
      <c r="E3" s="154"/>
      <c r="F3" s="61"/>
    </row>
    <row r="4" spans="3:8" ht="13" customHeight="1" x14ac:dyDescent="0.35">
      <c r="C4" s="60" t="s">
        <v>169</v>
      </c>
      <c r="D4" s="59" t="s">
        <v>939</v>
      </c>
      <c r="E4" s="59"/>
      <c r="F4" s="58"/>
    </row>
    <row r="5" spans="3:8" ht="12.5" customHeight="1" x14ac:dyDescent="0.35"/>
    <row r="6" spans="3:8" ht="144.75" customHeight="1" x14ac:dyDescent="0.35">
      <c r="C6" s="57" t="s">
        <v>167</v>
      </c>
      <c r="D6" s="155" t="s">
        <v>938</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4724.5639999999994</v>
      </c>
      <c r="E9" s="10">
        <v>-9473.5069999999996</v>
      </c>
      <c r="F9" s="50">
        <v>-4748.9430000000002</v>
      </c>
      <c r="H9" s="49">
        <v>22.8</v>
      </c>
    </row>
    <row r="10" spans="3:8" ht="7.5" customHeight="1" x14ac:dyDescent="0.35">
      <c r="C10" s="48"/>
      <c r="F10" s="47"/>
      <c r="H10" s="46"/>
    </row>
    <row r="11" spans="3:8" ht="12.75" customHeight="1" thickBot="1" x14ac:dyDescent="0.4">
      <c r="C11" s="45" t="s">
        <v>163</v>
      </c>
      <c r="D11" s="44"/>
      <c r="E11" s="42"/>
      <c r="F11" s="43">
        <v>-300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937</v>
      </c>
      <c r="E17" s="140"/>
      <c r="F17" s="140"/>
      <c r="G17" s="140"/>
      <c r="H17" s="141"/>
    </row>
    <row r="18" spans="2:8" ht="32.75" customHeight="1" thickBot="1" x14ac:dyDescent="0.4">
      <c r="C18" s="36" t="s">
        <v>110</v>
      </c>
      <c r="D18" s="139" t="s">
        <v>936</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4.8</v>
      </c>
      <c r="D21" s="27">
        <v>302.36099999999999</v>
      </c>
      <c r="E21" s="27"/>
      <c r="F21" s="27">
        <v>302.36099999999999</v>
      </c>
      <c r="G21" s="27"/>
      <c r="H21" s="26">
        <v>302.36099999999999</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935</v>
      </c>
      <c r="E24" s="140"/>
      <c r="F24" s="140"/>
      <c r="G24" s="140"/>
      <c r="H24" s="141"/>
    </row>
    <row r="25" spans="2:8" ht="72.75" customHeight="1" thickBot="1" x14ac:dyDescent="0.4">
      <c r="C25" s="36" t="s">
        <v>110</v>
      </c>
      <c r="D25" s="139" t="s">
        <v>934</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0</v>
      </c>
      <c r="D28" s="27">
        <v>0</v>
      </c>
      <c r="E28" s="27">
        <v>541.47299999999996</v>
      </c>
      <c r="F28" s="27">
        <v>541.47299999999996</v>
      </c>
      <c r="G28" s="27">
        <v>-1943.1510000000001</v>
      </c>
      <c r="H28" s="26">
        <v>-1401.6780000000001</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933</v>
      </c>
      <c r="E31" s="140"/>
      <c r="F31" s="140"/>
      <c r="G31" s="140"/>
      <c r="H31" s="141"/>
    </row>
    <row r="32" spans="2:8" ht="32.75" customHeight="1" thickBot="1" x14ac:dyDescent="0.4">
      <c r="C32" s="36" t="s">
        <v>110</v>
      </c>
      <c r="D32" s="139" t="s">
        <v>932</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0</v>
      </c>
      <c r="D35" s="27">
        <v>0</v>
      </c>
      <c r="E35" s="27">
        <v>1447.4369999999999</v>
      </c>
      <c r="F35" s="27">
        <v>1447.4369999999999</v>
      </c>
      <c r="G35" s="27">
        <v>-1357.4369999999999</v>
      </c>
      <c r="H35" s="26">
        <v>90</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931</v>
      </c>
      <c r="E38" s="140"/>
      <c r="F38" s="140"/>
      <c r="G38" s="140"/>
      <c r="H38" s="141"/>
    </row>
    <row r="39" spans="2:8" ht="52.75" customHeight="1" thickBot="1" x14ac:dyDescent="0.4">
      <c r="C39" s="36" t="s">
        <v>110</v>
      </c>
      <c r="D39" s="139" t="s">
        <v>930</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0</v>
      </c>
      <c r="D42" s="27">
        <v>0</v>
      </c>
      <c r="E42" s="27">
        <v>724.91899999999998</v>
      </c>
      <c r="F42" s="27">
        <v>724.91899999999998</v>
      </c>
      <c r="G42" s="27">
        <v>-5226.9189999999999</v>
      </c>
      <c r="H42" s="26">
        <v>-4502</v>
      </c>
    </row>
    <row r="43" spans="2:8" ht="13" customHeight="1" thickBot="1" x14ac:dyDescent="0.4"/>
    <row r="44" spans="2:8" ht="20" customHeight="1" thickBot="1" x14ac:dyDescent="0.4">
      <c r="C44" s="37" t="s">
        <v>113</v>
      </c>
      <c r="D44" s="142" t="s">
        <v>151</v>
      </c>
      <c r="E44" s="144"/>
      <c r="F44" s="144"/>
      <c r="G44" s="144"/>
      <c r="H44" s="145"/>
    </row>
    <row r="45" spans="2:8" ht="20" customHeight="1" thickBot="1" x14ac:dyDescent="0.4">
      <c r="C45" s="36" t="s">
        <v>111</v>
      </c>
      <c r="D45" s="139" t="s">
        <v>929</v>
      </c>
      <c r="E45" s="140"/>
      <c r="F45" s="140"/>
      <c r="G45" s="140"/>
      <c r="H45" s="141"/>
    </row>
    <row r="46" spans="2:8" ht="92.75" customHeight="1" thickBot="1" x14ac:dyDescent="0.4">
      <c r="C46" s="36" t="s">
        <v>110</v>
      </c>
      <c r="D46" s="139" t="s">
        <v>928</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15</v>
      </c>
      <c r="D49" s="27">
        <v>998.399</v>
      </c>
      <c r="E49" s="27">
        <v>388.6</v>
      </c>
      <c r="F49" s="27">
        <v>1386.999</v>
      </c>
      <c r="G49" s="27">
        <v>-946</v>
      </c>
      <c r="H49" s="26">
        <v>440.99900000000002</v>
      </c>
    </row>
    <row r="50" spans="2:8" ht="13" customHeight="1" thickBot="1" x14ac:dyDescent="0.4"/>
    <row r="51" spans="2:8" ht="20" customHeight="1" thickBot="1" x14ac:dyDescent="0.4">
      <c r="C51" s="37" t="s">
        <v>113</v>
      </c>
      <c r="D51" s="142" t="s">
        <v>217</v>
      </c>
      <c r="E51" s="144"/>
      <c r="F51" s="144"/>
      <c r="G51" s="144"/>
      <c r="H51" s="145"/>
    </row>
    <row r="52" spans="2:8" ht="20" customHeight="1" thickBot="1" x14ac:dyDescent="0.4">
      <c r="C52" s="36" t="s">
        <v>111</v>
      </c>
      <c r="D52" s="139" t="s">
        <v>927</v>
      </c>
      <c r="E52" s="140"/>
      <c r="F52" s="140"/>
      <c r="G52" s="140"/>
      <c r="H52" s="141"/>
    </row>
    <row r="53" spans="2:8" ht="52.75" customHeight="1" thickBot="1" x14ac:dyDescent="0.4">
      <c r="C53" s="36" t="s">
        <v>110</v>
      </c>
      <c r="D53" s="139" t="s">
        <v>926</v>
      </c>
      <c r="E53" s="140"/>
      <c r="F53" s="140"/>
      <c r="G53" s="140"/>
      <c r="H53" s="141"/>
    </row>
    <row r="54" spans="2:8" ht="5.25" customHeight="1" x14ac:dyDescent="0.35">
      <c r="C54" s="35"/>
      <c r="H54" s="34"/>
    </row>
    <row r="55" spans="2:8" ht="25.4" customHeight="1" thickBot="1" x14ac:dyDescent="0.4">
      <c r="B55" s="33"/>
      <c r="C55" s="32" t="s">
        <v>108</v>
      </c>
      <c r="D55" s="30" t="s">
        <v>107</v>
      </c>
      <c r="E55" s="30" t="s">
        <v>106</v>
      </c>
      <c r="F55" s="31" t="s">
        <v>105</v>
      </c>
      <c r="G55" s="30" t="s">
        <v>96</v>
      </c>
      <c r="H55" s="29" t="s">
        <v>104</v>
      </c>
    </row>
    <row r="56" spans="2:8" ht="20" customHeight="1" thickBot="1" x14ac:dyDescent="0.4">
      <c r="C56" s="28">
        <v>3</v>
      </c>
      <c r="D56" s="27">
        <v>183.375</v>
      </c>
      <c r="E56" s="27">
        <v>138</v>
      </c>
      <c r="F56" s="27">
        <v>321.375</v>
      </c>
      <c r="G56" s="27">
        <v>0</v>
      </c>
      <c r="H56" s="26">
        <v>321.375</v>
      </c>
    </row>
    <row r="57" spans="2:8" ht="12.5" customHeight="1" x14ac:dyDescent="0.35"/>
    <row r="58" spans="2:8" ht="12.5" customHeight="1" x14ac:dyDescent="0.35"/>
    <row r="59" spans="2:8" ht="8.25" customHeight="1" x14ac:dyDescent="0.35"/>
    <row r="60" spans="2:8" ht="18" customHeight="1" x14ac:dyDescent="0.4">
      <c r="C60" s="153" t="s">
        <v>148</v>
      </c>
      <c r="D60" s="153"/>
      <c r="E60" s="153"/>
      <c r="F60" s="153"/>
      <c r="G60" s="153"/>
      <c r="H60" s="153"/>
    </row>
    <row r="61" spans="2:8" ht="18.75" customHeight="1" thickBot="1" x14ac:dyDescent="0.4"/>
    <row r="62" spans="2:8" ht="20" customHeight="1" thickBot="1" x14ac:dyDescent="0.4">
      <c r="C62" s="99" t="s">
        <v>113</v>
      </c>
      <c r="D62" s="142" t="s">
        <v>147</v>
      </c>
      <c r="E62" s="143"/>
      <c r="F62" s="144"/>
      <c r="G62" s="144"/>
      <c r="H62" s="145"/>
    </row>
    <row r="63" spans="2:8" ht="20" customHeight="1" thickBot="1" x14ac:dyDescent="0.4">
      <c r="C63" s="100" t="s">
        <v>111</v>
      </c>
      <c r="D63" s="139" t="s">
        <v>139</v>
      </c>
      <c r="E63" s="140"/>
      <c r="F63" s="140"/>
      <c r="G63" s="140"/>
      <c r="H63" s="141"/>
    </row>
    <row r="64" spans="2:8" ht="20" customHeight="1" thickBot="1" x14ac:dyDescent="0.4">
      <c r="C64" s="100" t="s">
        <v>110</v>
      </c>
      <c r="D64" s="139" t="s">
        <v>244</v>
      </c>
      <c r="E64" s="140"/>
      <c r="F64" s="140"/>
      <c r="G64" s="140"/>
      <c r="H64" s="141"/>
    </row>
    <row r="65" spans="2:8" ht="12.5" customHeight="1" x14ac:dyDescent="0.35">
      <c r="C65" s="146"/>
      <c r="D65" s="147"/>
      <c r="E65" s="147"/>
      <c r="F65" s="148"/>
      <c r="G65" s="148"/>
      <c r="H65" s="149"/>
    </row>
    <row r="66" spans="2:8" ht="5.25" customHeight="1" x14ac:dyDescent="0.35">
      <c r="C66" s="35"/>
      <c r="H66" s="34"/>
    </row>
    <row r="67" spans="2:8" ht="25.4" customHeight="1" thickBot="1" x14ac:dyDescent="0.4">
      <c r="B67" s="33"/>
      <c r="C67" s="101" t="s">
        <v>108</v>
      </c>
      <c r="D67" s="102" t="s">
        <v>107</v>
      </c>
      <c r="E67" s="102" t="s">
        <v>106</v>
      </c>
      <c r="F67" s="103" t="s">
        <v>105</v>
      </c>
      <c r="G67" s="102" t="s">
        <v>96</v>
      </c>
      <c r="H67" s="104" t="s">
        <v>104</v>
      </c>
    </row>
    <row r="68" spans="2:8" ht="20" customHeight="1" thickBot="1" x14ac:dyDescent="0.4">
      <c r="C68" s="28">
        <v>0</v>
      </c>
      <c r="D68" s="39">
        <v>54</v>
      </c>
      <c r="E68" s="39">
        <v>0</v>
      </c>
      <c r="F68" s="39">
        <v>54</v>
      </c>
      <c r="G68" s="39">
        <v>0</v>
      </c>
      <c r="H68" s="38">
        <v>54</v>
      </c>
    </row>
    <row r="69" spans="2:8" ht="13" customHeight="1" thickBot="1" x14ac:dyDescent="0.4"/>
    <row r="70" spans="2:8" ht="20" customHeight="1" thickBot="1" x14ac:dyDescent="0.4">
      <c r="C70" s="99" t="s">
        <v>113</v>
      </c>
      <c r="D70" s="142" t="s">
        <v>146</v>
      </c>
      <c r="E70" s="143"/>
      <c r="F70" s="144"/>
      <c r="G70" s="144"/>
      <c r="H70" s="145"/>
    </row>
    <row r="71" spans="2:8" ht="20" customHeight="1" thickBot="1" x14ac:dyDescent="0.4">
      <c r="C71" s="100" t="s">
        <v>111</v>
      </c>
      <c r="D71" s="139" t="s">
        <v>202</v>
      </c>
      <c r="E71" s="140"/>
      <c r="F71" s="140"/>
      <c r="G71" s="140"/>
      <c r="H71" s="141"/>
    </row>
    <row r="72" spans="2:8" ht="20" customHeight="1" thickBot="1" x14ac:dyDescent="0.4">
      <c r="C72" s="100" t="s">
        <v>110</v>
      </c>
      <c r="D72" s="139" t="s">
        <v>925</v>
      </c>
      <c r="E72" s="140"/>
      <c r="F72" s="140"/>
      <c r="G72" s="140"/>
      <c r="H72" s="141"/>
    </row>
    <row r="73" spans="2:8" ht="12.5" customHeight="1" x14ac:dyDescent="0.35">
      <c r="C73" s="146"/>
      <c r="D73" s="147"/>
      <c r="E73" s="147"/>
      <c r="F73" s="148"/>
      <c r="G73" s="148"/>
      <c r="H73" s="149"/>
    </row>
    <row r="74" spans="2:8" ht="5.25" customHeight="1" x14ac:dyDescent="0.35">
      <c r="C74" s="35"/>
      <c r="H74" s="34"/>
    </row>
    <row r="75" spans="2:8" ht="25.4" customHeight="1" x14ac:dyDescent="0.35">
      <c r="B75" s="33"/>
      <c r="C75" s="101" t="s">
        <v>108</v>
      </c>
      <c r="D75" s="102" t="s">
        <v>107</v>
      </c>
      <c r="E75" s="102" t="s">
        <v>106</v>
      </c>
      <c r="F75" s="103" t="s">
        <v>105</v>
      </c>
      <c r="G75" s="102" t="s">
        <v>96</v>
      </c>
      <c r="H75" s="104" t="s">
        <v>104</v>
      </c>
    </row>
    <row r="76" spans="2:8" ht="20" customHeight="1" thickBot="1" x14ac:dyDescent="0.4">
      <c r="C76" s="40"/>
      <c r="D76" s="39">
        <v>0</v>
      </c>
      <c r="E76" s="39">
        <v>0</v>
      </c>
      <c r="F76" s="39">
        <v>0</v>
      </c>
      <c r="G76" s="39">
        <v>400</v>
      </c>
      <c r="H76" s="38">
        <v>400</v>
      </c>
    </row>
    <row r="77" spans="2:8" ht="13" customHeight="1" thickBot="1" x14ac:dyDescent="0.4"/>
    <row r="78" spans="2:8" ht="20" customHeight="1" thickBot="1" x14ac:dyDescent="0.4">
      <c r="C78" s="99" t="s">
        <v>113</v>
      </c>
      <c r="D78" s="142" t="s">
        <v>144</v>
      </c>
      <c r="E78" s="143"/>
      <c r="F78" s="144"/>
      <c r="G78" s="144"/>
      <c r="H78" s="145"/>
    </row>
    <row r="79" spans="2:8" ht="20" customHeight="1" thickBot="1" x14ac:dyDescent="0.4">
      <c r="C79" s="100" t="s">
        <v>111</v>
      </c>
      <c r="D79" s="139" t="s">
        <v>139</v>
      </c>
      <c r="E79" s="140"/>
      <c r="F79" s="140"/>
      <c r="G79" s="140"/>
      <c r="H79" s="141"/>
    </row>
    <row r="80" spans="2:8" ht="20" customHeight="1" thickBot="1" x14ac:dyDescent="0.4">
      <c r="C80" s="100" t="s">
        <v>110</v>
      </c>
      <c r="D80" s="139" t="s">
        <v>397</v>
      </c>
      <c r="E80" s="140"/>
      <c r="F80" s="140"/>
      <c r="G80" s="140"/>
      <c r="H80" s="141"/>
    </row>
    <row r="81" spans="2:8" ht="12.5" customHeight="1" x14ac:dyDescent="0.35">
      <c r="C81" s="146"/>
      <c r="D81" s="147"/>
      <c r="E81" s="147"/>
      <c r="F81" s="148"/>
      <c r="G81" s="148"/>
      <c r="H81" s="149"/>
    </row>
    <row r="82" spans="2:8" ht="5.25" customHeight="1" x14ac:dyDescent="0.35">
      <c r="C82" s="35"/>
      <c r="H82" s="34"/>
    </row>
    <row r="83" spans="2:8" ht="25.4" customHeight="1" thickBot="1" x14ac:dyDescent="0.4">
      <c r="B83" s="33"/>
      <c r="C83" s="101" t="s">
        <v>108</v>
      </c>
      <c r="D83" s="102" t="s">
        <v>107</v>
      </c>
      <c r="E83" s="102" t="s">
        <v>106</v>
      </c>
      <c r="F83" s="103" t="s">
        <v>105</v>
      </c>
      <c r="G83" s="102" t="s">
        <v>96</v>
      </c>
      <c r="H83" s="104" t="s">
        <v>104</v>
      </c>
    </row>
    <row r="84" spans="2:8" ht="20" customHeight="1" thickBot="1" x14ac:dyDescent="0.4">
      <c r="C84" s="28"/>
      <c r="D84" s="39">
        <v>0</v>
      </c>
      <c r="E84" s="39">
        <v>129</v>
      </c>
      <c r="F84" s="39">
        <v>129</v>
      </c>
      <c r="G84" s="39">
        <v>0</v>
      </c>
      <c r="H84" s="38">
        <v>129</v>
      </c>
    </row>
    <row r="85" spans="2:8" ht="13" customHeight="1" thickBot="1" x14ac:dyDescent="0.4"/>
    <row r="86" spans="2:8" ht="18.5" customHeight="1" thickBot="1" x14ac:dyDescent="0.45">
      <c r="C86" s="150" t="s">
        <v>134</v>
      </c>
      <c r="D86" s="151"/>
      <c r="E86" s="151"/>
      <c r="F86" s="151"/>
      <c r="G86" s="151"/>
      <c r="H86" s="152"/>
    </row>
    <row r="87" spans="2:8" ht="19.5" customHeight="1" thickBot="1" x14ac:dyDescent="0.4"/>
    <row r="88" spans="2:8" ht="20" customHeight="1" thickBot="1" x14ac:dyDescent="0.4">
      <c r="C88" s="106" t="s">
        <v>113</v>
      </c>
      <c r="D88" s="142" t="s">
        <v>133</v>
      </c>
      <c r="E88" s="143"/>
      <c r="F88" s="144"/>
      <c r="G88" s="144"/>
      <c r="H88" s="145"/>
    </row>
    <row r="89" spans="2:8" ht="20" customHeight="1" thickBot="1" x14ac:dyDescent="0.4">
      <c r="C89" s="107" t="s">
        <v>111</v>
      </c>
      <c r="D89" s="139" t="s">
        <v>924</v>
      </c>
      <c r="E89" s="140"/>
      <c r="F89" s="140"/>
      <c r="G89" s="140"/>
      <c r="H89" s="141"/>
    </row>
    <row r="90" spans="2:8" ht="20" customHeight="1" thickBot="1" x14ac:dyDescent="0.4">
      <c r="C90" s="107" t="s">
        <v>110</v>
      </c>
      <c r="D90" s="139" t="s">
        <v>923</v>
      </c>
      <c r="E90" s="140"/>
      <c r="F90" s="140"/>
      <c r="G90" s="140"/>
      <c r="H90" s="141"/>
    </row>
    <row r="91" spans="2:8" ht="5.25" customHeight="1" x14ac:dyDescent="0.35">
      <c r="C91" s="35"/>
      <c r="H91" s="34"/>
    </row>
    <row r="92" spans="2:8" ht="25.4" customHeight="1" thickBot="1" x14ac:dyDescent="0.4">
      <c r="B92" s="33"/>
      <c r="C92" s="108" t="s">
        <v>108</v>
      </c>
      <c r="D92" s="109" t="s">
        <v>107</v>
      </c>
      <c r="E92" s="109" t="s">
        <v>106</v>
      </c>
      <c r="F92" s="110" t="s">
        <v>105</v>
      </c>
      <c r="G92" s="109" t="s">
        <v>96</v>
      </c>
      <c r="H92" s="111" t="s">
        <v>104</v>
      </c>
    </row>
    <row r="93" spans="2:8" ht="20" customHeight="1" thickBot="1" x14ac:dyDescent="0.4">
      <c r="C93" s="28">
        <v>0</v>
      </c>
      <c r="D93" s="27">
        <v>0</v>
      </c>
      <c r="E93" s="27">
        <v>0</v>
      </c>
      <c r="F93" s="27">
        <v>0</v>
      </c>
      <c r="G93" s="27">
        <v>-300</v>
      </c>
      <c r="H93" s="26">
        <v>-300</v>
      </c>
    </row>
    <row r="94" spans="2:8" ht="12.5" customHeight="1" x14ac:dyDescent="0.35"/>
    <row r="95" spans="2:8" ht="12.5" customHeight="1" x14ac:dyDescent="0.35"/>
    <row r="96" spans="2:8" ht="12.5" customHeight="1" x14ac:dyDescent="0.35"/>
  </sheetData>
  <mergeCells count="42">
    <mergeCell ref="D90:H90"/>
    <mergeCell ref="C81:E81"/>
    <mergeCell ref="F81:H81"/>
    <mergeCell ref="C86:H86"/>
    <mergeCell ref="D88:H88"/>
    <mergeCell ref="D89:H89"/>
    <mergeCell ref="D80:H80"/>
    <mergeCell ref="D63:H63"/>
    <mergeCell ref="D64:H64"/>
    <mergeCell ref="C65:E65"/>
    <mergeCell ref="F65:H65"/>
    <mergeCell ref="D70:H70"/>
    <mergeCell ref="D79:H79"/>
    <mergeCell ref="D71:H71"/>
    <mergeCell ref="D72:H72"/>
    <mergeCell ref="C73:E73"/>
    <mergeCell ref="F73:H73"/>
    <mergeCell ref="D78:H78"/>
    <mergeCell ref="D25:H25"/>
    <mergeCell ref="D30:H30"/>
    <mergeCell ref="D62:H62"/>
    <mergeCell ref="D32:H32"/>
    <mergeCell ref="D37:H37"/>
    <mergeCell ref="D38:H38"/>
    <mergeCell ref="D39:H39"/>
    <mergeCell ref="D44:H44"/>
    <mergeCell ref="D45:H45"/>
    <mergeCell ref="D46:H46"/>
    <mergeCell ref="D31:H31"/>
    <mergeCell ref="D51:H51"/>
    <mergeCell ref="D52:H52"/>
    <mergeCell ref="D53:H53"/>
    <mergeCell ref="C60:H60"/>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B5C63-82AB-4BBB-9B9D-64333B1F5E51}">
  <sheetPr codeName="Sheet6">
    <pageSetUpPr fitToPage="1"/>
  </sheetPr>
  <dimension ref="B2:H80"/>
  <sheetViews>
    <sheetView showGridLines="0" showRowColHeaders="0" zoomScale="80" zoomScaleNormal="80" workbookViewId="0">
      <pane ySplit="5" topLeftCell="A41" activePane="bottomLeft" state="frozen"/>
      <selection activeCell="D9" sqref="D9:F9"/>
      <selection pane="bottomLeft" activeCell="O75" sqref="O75"/>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170</v>
      </c>
      <c r="E2" s="154"/>
      <c r="F2" s="58"/>
    </row>
    <row r="3" spans="3:8" ht="4.5" customHeight="1" x14ac:dyDescent="0.35">
      <c r="C3" s="62"/>
      <c r="D3" s="154"/>
      <c r="E3" s="154"/>
      <c r="F3" s="61"/>
    </row>
    <row r="4" spans="3:8" ht="13" customHeight="1" x14ac:dyDescent="0.35">
      <c r="C4" s="60" t="s">
        <v>169</v>
      </c>
      <c r="D4" s="59" t="s">
        <v>256</v>
      </c>
      <c r="E4" s="59"/>
      <c r="F4" s="58"/>
    </row>
    <row r="5" spans="3:8" ht="12.5" customHeight="1" x14ac:dyDescent="0.35"/>
    <row r="6" spans="3:8" ht="144.75" customHeight="1" x14ac:dyDescent="0.35">
      <c r="C6" s="57" t="s">
        <v>167</v>
      </c>
      <c r="D6" s="155" t="s">
        <v>255</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5223.7089999999998</v>
      </c>
      <c r="E9" s="10">
        <v>-346.59999999999997</v>
      </c>
      <c r="F9" s="50">
        <v>4877.1089999999995</v>
      </c>
      <c r="H9" s="49">
        <v>136.96</v>
      </c>
    </row>
    <row r="10" spans="3:8" ht="7.5" customHeight="1" x14ac:dyDescent="0.35">
      <c r="C10" s="48"/>
      <c r="F10" s="47"/>
      <c r="H10" s="46"/>
    </row>
    <row r="11" spans="3:8" ht="12.75" customHeight="1" thickBot="1" x14ac:dyDescent="0.4">
      <c r="C11" s="45" t="s">
        <v>163</v>
      </c>
      <c r="D11" s="44"/>
      <c r="E11" s="42"/>
      <c r="F11" s="43">
        <v>-15</v>
      </c>
      <c r="G11" s="42"/>
      <c r="H11" s="41">
        <v>0.5</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254</v>
      </c>
      <c r="E17" s="140"/>
      <c r="F17" s="140"/>
      <c r="G17" s="140"/>
      <c r="H17" s="141"/>
    </row>
    <row r="18" spans="2:8" ht="40" customHeight="1" thickBot="1" x14ac:dyDescent="0.4">
      <c r="C18" s="36" t="s">
        <v>110</v>
      </c>
      <c r="D18" s="139" t="s">
        <v>253</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61.51</v>
      </c>
      <c r="D21" s="27">
        <v>2207</v>
      </c>
      <c r="E21" s="27">
        <v>1.5</v>
      </c>
      <c r="F21" s="27">
        <v>2208.5</v>
      </c>
      <c r="G21" s="27">
        <v>-89</v>
      </c>
      <c r="H21" s="26">
        <v>2119.5</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252</v>
      </c>
      <c r="E24" s="140"/>
      <c r="F24" s="140"/>
      <c r="G24" s="140"/>
      <c r="H24" s="141"/>
    </row>
    <row r="25" spans="2:8" ht="20" customHeight="1" thickBot="1" x14ac:dyDescent="0.4">
      <c r="C25" s="36" t="s">
        <v>110</v>
      </c>
      <c r="D25" s="139" t="s">
        <v>251</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0</v>
      </c>
      <c r="D28" s="27">
        <v>46</v>
      </c>
      <c r="E28" s="27">
        <v>295.39999999999998</v>
      </c>
      <c r="F28" s="27">
        <v>341.4</v>
      </c>
      <c r="G28" s="27">
        <v>0</v>
      </c>
      <c r="H28" s="26">
        <v>341.4</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250</v>
      </c>
      <c r="E31" s="140"/>
      <c r="F31" s="140"/>
      <c r="G31" s="140"/>
      <c r="H31" s="141"/>
    </row>
    <row r="32" spans="2:8" ht="40" customHeight="1" thickBot="1" x14ac:dyDescent="0.4">
      <c r="C32" s="36" t="s">
        <v>110</v>
      </c>
      <c r="D32" s="139" t="s">
        <v>249</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8.4700000000000006</v>
      </c>
      <c r="D35" s="27">
        <v>489.4</v>
      </c>
      <c r="E35" s="27">
        <v>274</v>
      </c>
      <c r="F35" s="27">
        <v>763.4</v>
      </c>
      <c r="G35" s="27">
        <v>0</v>
      </c>
      <c r="H35" s="26">
        <v>763.4</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248</v>
      </c>
      <c r="E38" s="140"/>
      <c r="F38" s="140"/>
      <c r="G38" s="140"/>
      <c r="H38" s="141"/>
    </row>
    <row r="39" spans="2:8" ht="60" customHeight="1" thickBot="1" x14ac:dyDescent="0.4">
      <c r="C39" s="36" t="s">
        <v>110</v>
      </c>
      <c r="D39" s="139" t="s">
        <v>247</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60.98</v>
      </c>
      <c r="D42" s="27">
        <v>2574.509</v>
      </c>
      <c r="E42" s="27">
        <v>68</v>
      </c>
      <c r="F42" s="27">
        <v>2642.509</v>
      </c>
      <c r="G42" s="27">
        <v>-218.2</v>
      </c>
      <c r="H42" s="26">
        <v>2424.3090000000002</v>
      </c>
    </row>
    <row r="43" spans="2:8" ht="13" customHeight="1" thickBot="1" x14ac:dyDescent="0.4"/>
    <row r="44" spans="2:8" ht="20" customHeight="1" thickBot="1" x14ac:dyDescent="0.4">
      <c r="C44" s="37" t="s">
        <v>113</v>
      </c>
      <c r="D44" s="142" t="s">
        <v>151</v>
      </c>
      <c r="E44" s="144"/>
      <c r="F44" s="144"/>
      <c r="G44" s="144"/>
      <c r="H44" s="145"/>
    </row>
    <row r="45" spans="2:8" ht="20" customHeight="1" thickBot="1" x14ac:dyDescent="0.4">
      <c r="C45" s="36" t="s">
        <v>111</v>
      </c>
      <c r="D45" s="139" t="s">
        <v>246</v>
      </c>
      <c r="E45" s="140"/>
      <c r="F45" s="140"/>
      <c r="G45" s="140"/>
      <c r="H45" s="141"/>
    </row>
    <row r="46" spans="2:8" ht="20" customHeight="1" thickBot="1" x14ac:dyDescent="0.4">
      <c r="C46" s="36" t="s">
        <v>110</v>
      </c>
      <c r="D46" s="139" t="s">
        <v>245</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6</v>
      </c>
      <c r="D49" s="27">
        <v>-766.5</v>
      </c>
      <c r="E49" s="27">
        <v>34.4</v>
      </c>
      <c r="F49" s="27">
        <v>-732.1</v>
      </c>
      <c r="G49" s="27">
        <v>-39.4</v>
      </c>
      <c r="H49" s="26">
        <v>-771.5</v>
      </c>
    </row>
    <row r="50" spans="2:8" ht="12.5" customHeight="1" x14ac:dyDescent="0.35"/>
    <row r="51" spans="2:8" ht="12.5" customHeight="1" x14ac:dyDescent="0.35"/>
    <row r="52" spans="2:8" ht="8.25" customHeight="1" x14ac:dyDescent="0.35"/>
    <row r="53" spans="2:8" ht="18" customHeight="1" x14ac:dyDescent="0.4">
      <c r="C53" s="153" t="s">
        <v>148</v>
      </c>
      <c r="D53" s="153"/>
      <c r="E53" s="153"/>
      <c r="F53" s="153"/>
      <c r="G53" s="153"/>
      <c r="H53" s="153"/>
    </row>
    <row r="54" spans="2:8" ht="18.75" customHeight="1" thickBot="1" x14ac:dyDescent="0.4"/>
    <row r="55" spans="2:8" ht="20" customHeight="1" thickBot="1" x14ac:dyDescent="0.4">
      <c r="C55" s="99" t="s">
        <v>113</v>
      </c>
      <c r="D55" s="142" t="s">
        <v>147</v>
      </c>
      <c r="E55" s="143"/>
      <c r="F55" s="144"/>
      <c r="G55" s="144"/>
      <c r="H55" s="145"/>
    </row>
    <row r="56" spans="2:8" ht="20" customHeight="1" thickBot="1" x14ac:dyDescent="0.4">
      <c r="C56" s="100" t="s">
        <v>111</v>
      </c>
      <c r="D56" s="139" t="s">
        <v>139</v>
      </c>
      <c r="E56" s="140"/>
      <c r="F56" s="140"/>
      <c r="G56" s="140"/>
      <c r="H56" s="141"/>
    </row>
    <row r="57" spans="2:8" ht="20" customHeight="1" thickBot="1" x14ac:dyDescent="0.4">
      <c r="C57" s="100" t="s">
        <v>110</v>
      </c>
      <c r="D57" s="139" t="s">
        <v>244</v>
      </c>
      <c r="E57" s="140"/>
      <c r="F57" s="140"/>
      <c r="G57" s="140"/>
      <c r="H57" s="141"/>
    </row>
    <row r="58" spans="2:8" ht="12.5" customHeight="1" x14ac:dyDescent="0.35">
      <c r="C58" s="146"/>
      <c r="D58" s="147"/>
      <c r="E58" s="147"/>
      <c r="F58" s="148"/>
      <c r="G58" s="148"/>
      <c r="H58" s="149"/>
    </row>
    <row r="59" spans="2:8" ht="5.25" customHeight="1" x14ac:dyDescent="0.35">
      <c r="C59" s="35"/>
      <c r="H59" s="34"/>
    </row>
    <row r="60" spans="2:8" ht="25.4" customHeight="1" thickBot="1" x14ac:dyDescent="0.4">
      <c r="B60" s="33"/>
      <c r="C60" s="101" t="s">
        <v>108</v>
      </c>
      <c r="D60" s="102" t="s">
        <v>107</v>
      </c>
      <c r="E60" s="102" t="s">
        <v>106</v>
      </c>
      <c r="F60" s="103" t="s">
        <v>105</v>
      </c>
      <c r="G60" s="102" t="s">
        <v>96</v>
      </c>
      <c r="H60" s="104" t="s">
        <v>104</v>
      </c>
    </row>
    <row r="61" spans="2:8" ht="20" customHeight="1" thickBot="1" x14ac:dyDescent="0.4">
      <c r="C61" s="28">
        <v>0</v>
      </c>
      <c r="D61" s="39">
        <v>192</v>
      </c>
      <c r="E61" s="39">
        <v>0</v>
      </c>
      <c r="F61" s="39">
        <v>192</v>
      </c>
      <c r="G61" s="39">
        <v>0</v>
      </c>
      <c r="H61" s="38">
        <v>192</v>
      </c>
    </row>
    <row r="62" spans="2:8" ht="13" customHeight="1" thickBot="1" x14ac:dyDescent="0.4"/>
    <row r="63" spans="2:8" ht="20" customHeight="1" thickBot="1" x14ac:dyDescent="0.4">
      <c r="C63" s="99" t="s">
        <v>113</v>
      </c>
      <c r="D63" s="142" t="s">
        <v>146</v>
      </c>
      <c r="E63" s="143"/>
      <c r="F63" s="144"/>
      <c r="G63" s="144"/>
      <c r="H63" s="145"/>
    </row>
    <row r="64" spans="2:8" ht="20" customHeight="1" thickBot="1" x14ac:dyDescent="0.4">
      <c r="C64" s="100" t="s">
        <v>111</v>
      </c>
      <c r="D64" s="139" t="s">
        <v>139</v>
      </c>
      <c r="E64" s="140"/>
      <c r="F64" s="140"/>
      <c r="G64" s="140"/>
      <c r="H64" s="141"/>
    </row>
    <row r="65" spans="2:8" ht="20" customHeight="1" thickBot="1" x14ac:dyDescent="0.4">
      <c r="C65" s="100" t="s">
        <v>110</v>
      </c>
      <c r="D65" s="139" t="s">
        <v>200</v>
      </c>
      <c r="E65" s="140"/>
      <c r="F65" s="140"/>
      <c r="G65" s="140"/>
      <c r="H65" s="141"/>
    </row>
    <row r="66" spans="2:8" ht="12.5" customHeight="1" x14ac:dyDescent="0.35">
      <c r="C66" s="146"/>
      <c r="D66" s="147"/>
      <c r="E66" s="147"/>
      <c r="F66" s="148"/>
      <c r="G66" s="148"/>
      <c r="H66" s="149"/>
    </row>
    <row r="67" spans="2:8" ht="5.25" customHeight="1" x14ac:dyDescent="0.35">
      <c r="C67" s="35"/>
      <c r="H67" s="34"/>
    </row>
    <row r="68" spans="2:8" ht="25.4" customHeight="1" x14ac:dyDescent="0.35">
      <c r="B68" s="33"/>
      <c r="C68" s="101" t="s">
        <v>108</v>
      </c>
      <c r="D68" s="102" t="s">
        <v>107</v>
      </c>
      <c r="E68" s="102" t="s">
        <v>106</v>
      </c>
      <c r="F68" s="103" t="s">
        <v>105</v>
      </c>
      <c r="G68" s="102" t="s">
        <v>96</v>
      </c>
      <c r="H68" s="104" t="s">
        <v>104</v>
      </c>
    </row>
    <row r="69" spans="2:8" ht="20" customHeight="1" thickBot="1" x14ac:dyDescent="0.4">
      <c r="C69" s="40"/>
      <c r="D69" s="39">
        <v>95</v>
      </c>
      <c r="E69" s="39">
        <v>0</v>
      </c>
      <c r="F69" s="39">
        <v>95</v>
      </c>
      <c r="G69" s="39">
        <v>0</v>
      </c>
      <c r="H69" s="38">
        <v>95</v>
      </c>
    </row>
    <row r="70" spans="2:8" ht="13" customHeight="1" thickBot="1" x14ac:dyDescent="0.4"/>
    <row r="71" spans="2:8" ht="18.5" customHeight="1" thickBot="1" x14ac:dyDescent="0.45">
      <c r="C71" s="150" t="s">
        <v>134</v>
      </c>
      <c r="D71" s="151"/>
      <c r="E71" s="151"/>
      <c r="F71" s="151"/>
      <c r="G71" s="151"/>
      <c r="H71" s="152"/>
    </row>
    <row r="72" spans="2:8" ht="19.5" customHeight="1" thickBot="1" x14ac:dyDescent="0.4"/>
    <row r="73" spans="2:8" ht="20" customHeight="1" thickBot="1" x14ac:dyDescent="0.4">
      <c r="C73" s="106" t="s">
        <v>113</v>
      </c>
      <c r="D73" s="142" t="s">
        <v>133</v>
      </c>
      <c r="E73" s="143"/>
      <c r="F73" s="144"/>
      <c r="G73" s="144"/>
      <c r="H73" s="145"/>
    </row>
    <row r="74" spans="2:8" ht="20" customHeight="1" thickBot="1" x14ac:dyDescent="0.4">
      <c r="C74" s="107" t="s">
        <v>111</v>
      </c>
      <c r="D74" s="139" t="s">
        <v>235</v>
      </c>
      <c r="E74" s="140"/>
      <c r="F74" s="140"/>
      <c r="G74" s="140"/>
      <c r="H74" s="141"/>
    </row>
    <row r="75" spans="2:8" ht="32.75" customHeight="1" thickBot="1" x14ac:dyDescent="0.4">
      <c r="C75" s="107" t="s">
        <v>110</v>
      </c>
      <c r="D75" s="139" t="s">
        <v>243</v>
      </c>
      <c r="E75" s="140"/>
      <c r="F75" s="140"/>
      <c r="G75" s="140"/>
      <c r="H75" s="141"/>
    </row>
    <row r="76" spans="2:8" ht="5.25" customHeight="1" x14ac:dyDescent="0.35">
      <c r="C76" s="35"/>
      <c r="H76" s="34"/>
    </row>
    <row r="77" spans="2:8" ht="25.4" customHeight="1" thickBot="1" x14ac:dyDescent="0.4">
      <c r="B77" s="33"/>
      <c r="C77" s="108" t="s">
        <v>108</v>
      </c>
      <c r="D77" s="109" t="s">
        <v>107</v>
      </c>
      <c r="E77" s="109" t="s">
        <v>106</v>
      </c>
      <c r="F77" s="110" t="s">
        <v>105</v>
      </c>
      <c r="G77" s="109" t="s">
        <v>96</v>
      </c>
      <c r="H77" s="111" t="s">
        <v>104</v>
      </c>
    </row>
    <row r="78" spans="2:8" ht="20" customHeight="1" thickBot="1" x14ac:dyDescent="0.4">
      <c r="C78" s="28">
        <v>0.5</v>
      </c>
      <c r="D78" s="27">
        <v>-15</v>
      </c>
      <c r="E78" s="27">
        <v>0</v>
      </c>
      <c r="F78" s="27">
        <v>-15</v>
      </c>
      <c r="G78" s="27">
        <v>0</v>
      </c>
      <c r="H78" s="26">
        <v>-15</v>
      </c>
    </row>
    <row r="79" spans="2:8" ht="12.5" customHeight="1" x14ac:dyDescent="0.35"/>
    <row r="80" spans="2:8" ht="12.5" customHeight="1" x14ac:dyDescent="0.35"/>
  </sheetData>
  <mergeCells count="34">
    <mergeCell ref="D74:H74"/>
    <mergeCell ref="D75:H75"/>
    <mergeCell ref="D63:H63"/>
    <mergeCell ref="D64:H64"/>
    <mergeCell ref="D65:H65"/>
    <mergeCell ref="C66:E66"/>
    <mergeCell ref="F66:H66"/>
    <mergeCell ref="D73:H73"/>
    <mergeCell ref="D39:H39"/>
    <mergeCell ref="D44:H44"/>
    <mergeCell ref="C71:H71"/>
    <mergeCell ref="D46:H46"/>
    <mergeCell ref="C53:H53"/>
    <mergeCell ref="D55:H55"/>
    <mergeCell ref="D56:H56"/>
    <mergeCell ref="D57:H57"/>
    <mergeCell ref="C58:E58"/>
    <mergeCell ref="F58:H58"/>
    <mergeCell ref="D45:H45"/>
    <mergeCell ref="D31:H31"/>
    <mergeCell ref="D32:H32"/>
    <mergeCell ref="D37:H37"/>
    <mergeCell ref="D38:H38"/>
    <mergeCell ref="D17:H17"/>
    <mergeCell ref="D18:H18"/>
    <mergeCell ref="D23:H23"/>
    <mergeCell ref="D24:H24"/>
    <mergeCell ref="D25:H25"/>
    <mergeCell ref="D30:H30"/>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E5D63-70CC-478D-BDF7-1D89D8FC955B}">
  <sheetPr codeName="Sheet69">
    <pageSetUpPr fitToPage="1"/>
  </sheetPr>
  <dimension ref="B2:H26"/>
  <sheetViews>
    <sheetView showGridLines="0" showRowColHeaders="0" zoomScale="80" zoomScaleNormal="80" workbookViewId="0">
      <pane ySplit="5" topLeftCell="A6" activePane="bottomLeft" state="frozen"/>
      <selection activeCell="D9" sqref="D9:F9"/>
      <selection pane="bottomLeft" activeCell="I8" sqref="I8"/>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806</v>
      </c>
      <c r="E2" s="154"/>
      <c r="F2" s="58"/>
    </row>
    <row r="3" spans="3:8" ht="4.5" customHeight="1" x14ac:dyDescent="0.35">
      <c r="C3" s="62"/>
      <c r="D3" s="154"/>
      <c r="E3" s="154"/>
      <c r="F3" s="61"/>
    </row>
    <row r="4" spans="3:8" ht="13" customHeight="1" x14ac:dyDescent="0.35">
      <c r="C4" s="60" t="s">
        <v>169</v>
      </c>
      <c r="D4" s="86" t="s">
        <v>943</v>
      </c>
      <c r="E4" s="86"/>
      <c r="F4" s="58"/>
    </row>
    <row r="5" spans="3:8" ht="12.5" customHeight="1" x14ac:dyDescent="0.35"/>
    <row r="6" spans="3:8" ht="144.75" customHeight="1" x14ac:dyDescent="0.35">
      <c r="C6" s="57" t="s">
        <v>167</v>
      </c>
      <c r="D6" s="155" t="s">
        <v>942</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1677.5190000000002</v>
      </c>
      <c r="E9" s="10">
        <v>-1812.519</v>
      </c>
      <c r="F9" s="50">
        <v>-134.99999999999977</v>
      </c>
      <c r="H9" s="49">
        <v>16.87</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941</v>
      </c>
      <c r="E17" s="140"/>
      <c r="F17" s="140"/>
      <c r="G17" s="140"/>
      <c r="H17" s="141"/>
    </row>
    <row r="18" spans="2:8" ht="60" customHeight="1" thickBot="1" x14ac:dyDescent="0.4">
      <c r="C18" s="36" t="s">
        <v>110</v>
      </c>
      <c r="D18" s="139" t="s">
        <v>940</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16.87</v>
      </c>
      <c r="D21" s="27">
        <v>1041.9190000000001</v>
      </c>
      <c r="E21" s="27">
        <v>635.6</v>
      </c>
      <c r="F21" s="27">
        <v>1677.5190000000002</v>
      </c>
      <c r="G21" s="27">
        <v>-1812.519</v>
      </c>
      <c r="H21" s="26">
        <v>-134.99999999999977</v>
      </c>
    </row>
    <row r="22" spans="2:8" ht="12.5" customHeight="1" x14ac:dyDescent="0.35"/>
    <row r="23" spans="2:8" ht="12.5" customHeight="1" x14ac:dyDescent="0.35"/>
    <row r="24" spans="2:8" ht="18" customHeight="1" x14ac:dyDescent="0.4">
      <c r="C24" s="153" t="s">
        <v>433</v>
      </c>
      <c r="D24" s="153"/>
      <c r="E24" s="153"/>
      <c r="F24" s="153"/>
      <c r="G24" s="153"/>
      <c r="H24" s="153"/>
    </row>
    <row r="25" spans="2:8" ht="18.75" customHeight="1" x14ac:dyDescent="0.35"/>
    <row r="26" spans="2:8" ht="12.5" customHeight="1" x14ac:dyDescent="0.35"/>
  </sheetData>
  <mergeCells count="8">
    <mergeCell ref="D18:H18"/>
    <mergeCell ref="C24:H24"/>
    <mergeCell ref="D2:E2"/>
    <mergeCell ref="D3:E3"/>
    <mergeCell ref="D6:H6"/>
    <mergeCell ref="C14:H14"/>
    <mergeCell ref="D16:H16"/>
    <mergeCell ref="D17:H17"/>
  </mergeCells>
  <printOptions horizontalCentered="1"/>
  <pageMargins left="0.7" right="0.7" top="0.75" bottom="0.75" header="0.3" footer="0.3"/>
  <pageSetup paperSize="9" fitToHeight="0"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13F83-AA6C-4226-AEB4-214B174A231B}">
  <sheetPr codeName="Sheet70">
    <pageSetUpPr fitToPage="1"/>
  </sheetPr>
  <dimension ref="B2:H44"/>
  <sheetViews>
    <sheetView showGridLines="0" showRowColHeaders="0" zoomScale="80" zoomScaleNormal="80" workbookViewId="0">
      <pane ySplit="5" topLeftCell="A6" activePane="bottomLeft" state="frozen"/>
      <selection activeCell="D9" sqref="D9:F9"/>
      <selection pane="bottomLeft" activeCell="C25" activeCellId="4" sqref="C40:H40 C35:C37 C32:H32 C27:C29 C25:H25"/>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806</v>
      </c>
      <c r="E2" s="154"/>
      <c r="F2" s="58"/>
    </row>
    <row r="3" spans="3:8" ht="4.5" customHeight="1" x14ac:dyDescent="0.35">
      <c r="C3" s="62"/>
      <c r="D3" s="154"/>
      <c r="E3" s="154"/>
      <c r="F3" s="61"/>
    </row>
    <row r="4" spans="3:8" ht="13" customHeight="1" x14ac:dyDescent="0.35">
      <c r="C4" s="60" t="s">
        <v>169</v>
      </c>
      <c r="D4" s="59" t="s">
        <v>947</v>
      </c>
      <c r="E4" s="59"/>
      <c r="F4" s="58"/>
    </row>
    <row r="5" spans="3:8" ht="12.5" customHeight="1" x14ac:dyDescent="0.35"/>
    <row r="6" spans="3:8" ht="144.75" customHeight="1" x14ac:dyDescent="0.35">
      <c r="C6" s="57" t="s">
        <v>167</v>
      </c>
      <c r="D6" s="155" t="s">
        <v>945</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283</v>
      </c>
      <c r="E9" s="10">
        <v>0</v>
      </c>
      <c r="F9" s="50">
        <v>283</v>
      </c>
      <c r="H9" s="49">
        <v>1</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946</v>
      </c>
      <c r="E17" s="140"/>
      <c r="F17" s="140"/>
      <c r="G17" s="140"/>
      <c r="H17" s="141"/>
    </row>
    <row r="18" spans="2:8" ht="40" customHeight="1" thickBot="1" x14ac:dyDescent="0.4">
      <c r="C18" s="36" t="s">
        <v>110</v>
      </c>
      <c r="D18" s="139" t="s">
        <v>945</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v>
      </c>
      <c r="D21" s="27">
        <v>236</v>
      </c>
      <c r="E21" s="27">
        <v>47</v>
      </c>
      <c r="F21" s="27">
        <v>283</v>
      </c>
      <c r="G21" s="27">
        <v>0</v>
      </c>
      <c r="H21" s="26">
        <v>283</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203</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2:8" ht="20" customHeight="1" thickBot="1" x14ac:dyDescent="0.4">
      <c r="C33" s="28">
        <v>0</v>
      </c>
      <c r="D33" s="39">
        <v>9</v>
      </c>
      <c r="E33" s="39">
        <v>0</v>
      </c>
      <c r="F33" s="39">
        <v>9</v>
      </c>
      <c r="G33" s="39">
        <v>0</v>
      </c>
      <c r="H33" s="38">
        <v>9</v>
      </c>
    </row>
    <row r="34" spans="2:8" ht="13" customHeight="1" thickBot="1" x14ac:dyDescent="0.4"/>
    <row r="35" spans="2:8" ht="20" customHeight="1" thickBot="1" x14ac:dyDescent="0.4">
      <c r="C35" s="99" t="s">
        <v>113</v>
      </c>
      <c r="D35" s="142" t="s">
        <v>146</v>
      </c>
      <c r="E35" s="143"/>
      <c r="F35" s="144"/>
      <c r="G35" s="144"/>
      <c r="H35" s="145"/>
    </row>
    <row r="36" spans="2:8" ht="20" customHeight="1" thickBot="1" x14ac:dyDescent="0.4">
      <c r="C36" s="100" t="s">
        <v>111</v>
      </c>
      <c r="D36" s="139" t="s">
        <v>139</v>
      </c>
      <c r="E36" s="140"/>
      <c r="F36" s="140"/>
      <c r="G36" s="140"/>
      <c r="H36" s="141"/>
    </row>
    <row r="37" spans="2:8" ht="20" customHeight="1" thickBot="1" x14ac:dyDescent="0.4">
      <c r="C37" s="100" t="s">
        <v>110</v>
      </c>
      <c r="D37" s="139" t="s">
        <v>944</v>
      </c>
      <c r="E37" s="140"/>
      <c r="F37" s="140"/>
      <c r="G37" s="140"/>
      <c r="H37" s="141"/>
    </row>
    <row r="38" spans="2:8" ht="12.5" customHeight="1" x14ac:dyDescent="0.35">
      <c r="C38" s="146"/>
      <c r="D38" s="147"/>
      <c r="E38" s="147"/>
      <c r="F38" s="148"/>
      <c r="G38" s="148"/>
      <c r="H38" s="149"/>
    </row>
    <row r="39" spans="2:8" ht="5.25" customHeight="1" x14ac:dyDescent="0.35">
      <c r="C39" s="35"/>
      <c r="H39" s="34"/>
    </row>
    <row r="40" spans="2:8" ht="25.4" customHeight="1" x14ac:dyDescent="0.35">
      <c r="B40" s="33"/>
      <c r="C40" s="101" t="s">
        <v>108</v>
      </c>
      <c r="D40" s="102" t="s">
        <v>107</v>
      </c>
      <c r="E40" s="102" t="s">
        <v>106</v>
      </c>
      <c r="F40" s="103" t="s">
        <v>105</v>
      </c>
      <c r="G40" s="102" t="s">
        <v>96</v>
      </c>
      <c r="H40" s="104" t="s">
        <v>104</v>
      </c>
    </row>
    <row r="41" spans="2:8" ht="20" customHeight="1" thickBot="1" x14ac:dyDescent="0.4">
      <c r="C41" s="40"/>
      <c r="D41" s="39">
        <v>1</v>
      </c>
      <c r="E41" s="39">
        <v>0</v>
      </c>
      <c r="F41" s="39">
        <v>1</v>
      </c>
      <c r="G41" s="39">
        <v>0</v>
      </c>
      <c r="H41" s="38">
        <v>1</v>
      </c>
    </row>
    <row r="42" spans="2:8" ht="12.5" customHeight="1" x14ac:dyDescent="0.35"/>
    <row r="43" spans="2:8" ht="12.5" customHeight="1" x14ac:dyDescent="0.35"/>
    <row r="44" spans="2:8" ht="12.5" customHeight="1" x14ac:dyDescent="0.35"/>
  </sheetData>
  <mergeCells count="18">
    <mergeCell ref="D37:H37"/>
    <mergeCell ref="C38:E38"/>
    <mergeCell ref="F38:H38"/>
    <mergeCell ref="C30:E30"/>
    <mergeCell ref="F30:H30"/>
    <mergeCell ref="D27:H27"/>
    <mergeCell ref="D28:H28"/>
    <mergeCell ref="D29:H29"/>
    <mergeCell ref="D35:H35"/>
    <mergeCell ref="D36:H36"/>
    <mergeCell ref="D17:H17"/>
    <mergeCell ref="D18:H18"/>
    <mergeCell ref="C25:H25"/>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2468E-B51E-477D-9DE3-7529AA38F8D2}">
  <sheetPr codeName="Sheet71">
    <pageSetUpPr fitToPage="1"/>
  </sheetPr>
  <dimension ref="B2:H50"/>
  <sheetViews>
    <sheetView showGridLines="0" showRowColHeaders="0" zoomScale="80" zoomScaleNormal="80" workbookViewId="0">
      <pane ySplit="5" topLeftCell="A6" activePane="bottomLeft" state="frozen"/>
      <selection activeCell="D9" sqref="D9:F9"/>
      <selection pane="bottomLeft" activeCell="C39" activeCellId="2" sqref="C46:H46 C41:C43 C39:H39"/>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806</v>
      </c>
      <c r="E2" s="154"/>
      <c r="F2" s="58"/>
    </row>
    <row r="3" spans="3:8" ht="4.5" customHeight="1" x14ac:dyDescent="0.35">
      <c r="C3" s="62"/>
      <c r="D3" s="154"/>
      <c r="E3" s="154"/>
      <c r="F3" s="61"/>
    </row>
    <row r="4" spans="3:8" ht="13" customHeight="1" x14ac:dyDescent="0.35">
      <c r="C4" s="60" t="s">
        <v>169</v>
      </c>
      <c r="D4" s="59" t="s">
        <v>955</v>
      </c>
      <c r="E4" s="59"/>
      <c r="F4" s="58"/>
    </row>
    <row r="5" spans="3:8" ht="12.5" customHeight="1" x14ac:dyDescent="0.35"/>
    <row r="6" spans="3:8" ht="144.75" customHeight="1" x14ac:dyDescent="0.35">
      <c r="C6" s="57" t="s">
        <v>167</v>
      </c>
      <c r="D6" s="155" t="s">
        <v>954</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15196.5</v>
      </c>
      <c r="E9" s="10">
        <v>-14325.5</v>
      </c>
      <c r="F9" s="50">
        <v>871</v>
      </c>
      <c r="H9" s="49">
        <v>162</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953</v>
      </c>
      <c r="E17" s="140"/>
      <c r="F17" s="140"/>
      <c r="G17" s="140"/>
      <c r="H17" s="141"/>
    </row>
    <row r="18" spans="2:8" ht="32.75" customHeight="1" thickBot="1" x14ac:dyDescent="0.4">
      <c r="C18" s="36" t="s">
        <v>110</v>
      </c>
      <c r="D18" s="139" t="s">
        <v>952</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128.79</v>
      </c>
      <c r="D21" s="27">
        <v>5986.1</v>
      </c>
      <c r="E21" s="27">
        <v>934.4</v>
      </c>
      <c r="F21" s="27">
        <v>6920.5</v>
      </c>
      <c r="G21" s="27">
        <v>-7203.5</v>
      </c>
      <c r="H21" s="26">
        <v>-283</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951</v>
      </c>
      <c r="E24" s="140"/>
      <c r="F24" s="140"/>
      <c r="G24" s="140"/>
      <c r="H24" s="141"/>
    </row>
    <row r="25" spans="2:8" ht="32.75" customHeight="1" thickBot="1" x14ac:dyDescent="0.4">
      <c r="C25" s="36" t="s">
        <v>110</v>
      </c>
      <c r="D25" s="139" t="s">
        <v>950</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10.81</v>
      </c>
      <c r="D28" s="27">
        <v>1008</v>
      </c>
      <c r="E28" s="27">
        <v>4649</v>
      </c>
      <c r="F28" s="27">
        <v>5657</v>
      </c>
      <c r="G28" s="27">
        <v>-6055</v>
      </c>
      <c r="H28" s="26">
        <v>-398</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949</v>
      </c>
      <c r="E31" s="140"/>
      <c r="F31" s="140"/>
      <c r="G31" s="140"/>
      <c r="H31" s="141"/>
    </row>
    <row r="32" spans="2:8" ht="32.75" customHeight="1" thickBot="1" x14ac:dyDescent="0.4">
      <c r="C32" s="36" t="s">
        <v>110</v>
      </c>
      <c r="D32" s="139" t="s">
        <v>948</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22.4</v>
      </c>
      <c r="D35" s="27">
        <v>1340</v>
      </c>
      <c r="E35" s="27">
        <v>1279</v>
      </c>
      <c r="F35" s="27">
        <v>2619</v>
      </c>
      <c r="G35" s="27">
        <v>-1067</v>
      </c>
      <c r="H35" s="26">
        <v>1552</v>
      </c>
    </row>
    <row r="36" spans="2:8" ht="12.5" customHeight="1" x14ac:dyDescent="0.35"/>
    <row r="37" spans="2:8" ht="12.5" customHeight="1" x14ac:dyDescent="0.35"/>
    <row r="38" spans="2:8" ht="8.25" customHeight="1" x14ac:dyDescent="0.35"/>
    <row r="39" spans="2:8" ht="18" customHeight="1" x14ac:dyDescent="0.4">
      <c r="C39" s="153" t="s">
        <v>148</v>
      </c>
      <c r="D39" s="153"/>
      <c r="E39" s="153"/>
      <c r="F39" s="153"/>
      <c r="G39" s="153"/>
      <c r="H39" s="153"/>
    </row>
    <row r="40" spans="2:8" ht="18.75" customHeight="1" thickBot="1" x14ac:dyDescent="0.4"/>
    <row r="41" spans="2:8" ht="20" customHeight="1" thickBot="1" x14ac:dyDescent="0.4">
      <c r="C41" s="99" t="s">
        <v>113</v>
      </c>
      <c r="D41" s="142" t="s">
        <v>147</v>
      </c>
      <c r="E41" s="143"/>
      <c r="F41" s="144"/>
      <c r="G41" s="144"/>
      <c r="H41" s="145"/>
    </row>
    <row r="42" spans="2:8" ht="20" customHeight="1" thickBot="1" x14ac:dyDescent="0.4">
      <c r="C42" s="100" t="s">
        <v>111</v>
      </c>
      <c r="D42" s="139" t="s">
        <v>139</v>
      </c>
      <c r="E42" s="140"/>
      <c r="F42" s="140"/>
      <c r="G42" s="140"/>
      <c r="H42" s="141"/>
    </row>
    <row r="43" spans="2:8" ht="20" customHeight="1" thickBot="1" x14ac:dyDescent="0.4">
      <c r="C43" s="100" t="s">
        <v>110</v>
      </c>
      <c r="D43" s="139" t="s">
        <v>203</v>
      </c>
      <c r="E43" s="140"/>
      <c r="F43" s="140"/>
      <c r="G43" s="140"/>
      <c r="H43" s="141"/>
    </row>
    <row r="44" spans="2:8" ht="12.5" customHeight="1" x14ac:dyDescent="0.35">
      <c r="C44" s="146"/>
      <c r="D44" s="147"/>
      <c r="E44" s="147"/>
      <c r="F44" s="148"/>
      <c r="G44" s="148"/>
      <c r="H44" s="149"/>
    </row>
    <row r="45" spans="2:8" ht="5.25" customHeight="1" x14ac:dyDescent="0.35">
      <c r="C45" s="35"/>
      <c r="H45" s="34"/>
    </row>
    <row r="46" spans="2:8" ht="25.4" customHeight="1" thickBot="1" x14ac:dyDescent="0.4">
      <c r="B46" s="33"/>
      <c r="C46" s="101" t="s">
        <v>108</v>
      </c>
      <c r="D46" s="102" t="s">
        <v>107</v>
      </c>
      <c r="E46" s="102" t="s">
        <v>106</v>
      </c>
      <c r="F46" s="103" t="s">
        <v>105</v>
      </c>
      <c r="G46" s="102" t="s">
        <v>96</v>
      </c>
      <c r="H46" s="104" t="s">
        <v>104</v>
      </c>
    </row>
    <row r="47" spans="2:8" ht="20" customHeight="1" thickBot="1" x14ac:dyDescent="0.4">
      <c r="C47" s="28">
        <v>0</v>
      </c>
      <c r="D47" s="39">
        <v>487</v>
      </c>
      <c r="E47" s="39">
        <v>0</v>
      </c>
      <c r="F47" s="39">
        <v>487</v>
      </c>
      <c r="G47" s="39">
        <v>0</v>
      </c>
      <c r="H47" s="38">
        <v>487</v>
      </c>
    </row>
    <row r="48" spans="2:8" ht="12.5" customHeight="1" x14ac:dyDescent="0.35"/>
    <row r="49" ht="12.5" customHeight="1" x14ac:dyDescent="0.35"/>
    <row r="50" ht="12.5" customHeight="1" x14ac:dyDescent="0.35"/>
  </sheetData>
  <mergeCells count="19">
    <mergeCell ref="F44:H44"/>
    <mergeCell ref="D25:H25"/>
    <mergeCell ref="D30:H30"/>
    <mergeCell ref="D32:H32"/>
    <mergeCell ref="C39:H39"/>
    <mergeCell ref="D41:H41"/>
    <mergeCell ref="D42:H42"/>
    <mergeCell ref="D43:H43"/>
    <mergeCell ref="C44:E44"/>
    <mergeCell ref="D31:H31"/>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1CB2E-8ED7-4465-84AC-AAF41B3D6ABE}">
  <sheetPr codeName="Sheet72">
    <pageSetUpPr fitToPage="1"/>
  </sheetPr>
  <dimension ref="B2:H26"/>
  <sheetViews>
    <sheetView showGridLines="0" showRowColHeaders="0" topLeftCell="B1" zoomScale="80" zoomScaleNormal="80" workbookViewId="0">
      <pane ySplit="5" topLeftCell="A6" activePane="bottomLeft" state="frozen"/>
      <selection activeCell="D9" sqref="D9:F9"/>
      <selection pane="bottomLeft" activeCell="J20" sqref="J20"/>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959</v>
      </c>
      <c r="E2" s="154"/>
      <c r="F2" s="58"/>
    </row>
    <row r="3" spans="3:8" ht="4.5" customHeight="1" x14ac:dyDescent="0.35">
      <c r="C3" s="62"/>
      <c r="D3" s="154"/>
      <c r="E3" s="154"/>
      <c r="F3" s="61"/>
    </row>
    <row r="4" spans="3:8" ht="13" customHeight="1" x14ac:dyDescent="0.35">
      <c r="C4" s="60" t="s">
        <v>169</v>
      </c>
      <c r="D4" s="59" t="s">
        <v>958</v>
      </c>
      <c r="E4" s="59"/>
      <c r="F4" s="58"/>
    </row>
    <row r="5" spans="3:8" ht="12.5" customHeight="1" x14ac:dyDescent="0.35"/>
    <row r="6" spans="3:8" ht="144.75" customHeight="1" x14ac:dyDescent="0.35">
      <c r="C6" s="57" t="s">
        <v>167</v>
      </c>
      <c r="D6" s="155" t="s">
        <v>957</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5563.7129999999997</v>
      </c>
      <c r="E9" s="10">
        <v>-5563.7129999999997</v>
      </c>
      <c r="F9" s="50">
        <v>0</v>
      </c>
      <c r="H9" s="49">
        <v>83.24</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19</v>
      </c>
      <c r="E17" s="140"/>
      <c r="F17" s="140"/>
      <c r="G17" s="140"/>
      <c r="H17" s="141"/>
    </row>
    <row r="18" spans="2:8" ht="100" customHeight="1" thickBot="1" x14ac:dyDescent="0.4">
      <c r="C18" s="36" t="s">
        <v>110</v>
      </c>
      <c r="D18" s="139" t="s">
        <v>956</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83.24</v>
      </c>
      <c r="D21" s="27">
        <v>4561.7179999999998</v>
      </c>
      <c r="E21" s="27">
        <v>1001.995</v>
      </c>
      <c r="F21" s="27">
        <v>5563.7129999999997</v>
      </c>
      <c r="G21" s="27">
        <v>-5563.7129999999997</v>
      </c>
      <c r="H21" s="26">
        <v>0</v>
      </c>
    </row>
    <row r="22" spans="2:8" ht="12.5" customHeight="1" x14ac:dyDescent="0.35"/>
    <row r="23" spans="2:8" ht="12.5" customHeight="1" x14ac:dyDescent="0.35"/>
    <row r="24" spans="2:8" ht="18" customHeight="1" x14ac:dyDescent="0.4">
      <c r="C24" s="153" t="s">
        <v>433</v>
      </c>
      <c r="D24" s="153"/>
      <c r="E24" s="153"/>
      <c r="F24" s="153"/>
      <c r="G24" s="153"/>
      <c r="H24" s="153"/>
    </row>
    <row r="25" spans="2:8" ht="18.75" customHeight="1" x14ac:dyDescent="0.35"/>
    <row r="26" spans="2:8" ht="12.5" customHeight="1" x14ac:dyDescent="0.35"/>
  </sheetData>
  <mergeCells count="8">
    <mergeCell ref="D18:H18"/>
    <mergeCell ref="C24:H24"/>
    <mergeCell ref="D2:E2"/>
    <mergeCell ref="D3:E3"/>
    <mergeCell ref="D6:H6"/>
    <mergeCell ref="C14:H14"/>
    <mergeCell ref="D16:H16"/>
    <mergeCell ref="D17:H17"/>
  </mergeCells>
  <printOptions horizontalCentered="1"/>
  <pageMargins left="0.7" right="0.7" top="0.75" bottom="0.75" header="0.3" footer="0.3"/>
  <pageSetup paperSize="9" fitToHeight="0"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E5200-F6CD-425E-BAF5-1A010D5FFFDA}">
  <sheetPr codeName="Sheet73">
    <pageSetUpPr fitToPage="1"/>
  </sheetPr>
  <dimension ref="B2:H35"/>
  <sheetViews>
    <sheetView showGridLines="0" showRowColHeaders="0" topLeftCell="B1" zoomScale="80" zoomScaleNormal="80" workbookViewId="0">
      <pane ySplit="5" topLeftCell="A6" activePane="bottomLeft" state="frozen"/>
      <selection activeCell="D9" sqref="D9:F9"/>
      <selection pane="bottomLeft" activeCell="M27" sqref="M27"/>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959</v>
      </c>
      <c r="E2" s="154"/>
      <c r="F2" s="58"/>
    </row>
    <row r="3" spans="3:8" ht="4.5" customHeight="1" x14ac:dyDescent="0.35">
      <c r="C3" s="62"/>
      <c r="D3" s="154"/>
      <c r="E3" s="154"/>
      <c r="F3" s="61"/>
    </row>
    <row r="4" spans="3:8" ht="13" customHeight="1" x14ac:dyDescent="0.35">
      <c r="C4" s="60" t="s">
        <v>169</v>
      </c>
      <c r="D4" s="59" t="s">
        <v>962</v>
      </c>
      <c r="E4" s="59"/>
      <c r="F4" s="58"/>
    </row>
    <row r="5" spans="3:8" ht="12.5" customHeight="1" x14ac:dyDescent="0.35"/>
    <row r="6" spans="3:8" ht="144.75" customHeight="1" x14ac:dyDescent="0.35">
      <c r="C6" s="57" t="s">
        <v>167</v>
      </c>
      <c r="D6" s="155" t="s">
        <v>961</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1297</v>
      </c>
      <c r="E9" s="10">
        <v>-1297</v>
      </c>
      <c r="F9" s="50">
        <v>0</v>
      </c>
      <c r="H9" s="49">
        <v>0</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18</v>
      </c>
      <c r="E17" s="140"/>
      <c r="F17" s="140"/>
      <c r="G17" s="140"/>
      <c r="H17" s="141"/>
    </row>
    <row r="18" spans="2:8" ht="40" customHeight="1" thickBot="1" x14ac:dyDescent="0.4">
      <c r="C18" s="36" t="s">
        <v>110</v>
      </c>
      <c r="D18" s="139" t="s">
        <v>961</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0</v>
      </c>
      <c r="D21" s="27">
        <v>398</v>
      </c>
      <c r="E21" s="27">
        <v>899</v>
      </c>
      <c r="F21" s="27">
        <v>1297</v>
      </c>
      <c r="G21" s="27">
        <v>-1297</v>
      </c>
      <c r="H21" s="26">
        <v>0</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202</v>
      </c>
      <c r="E28" s="140"/>
      <c r="F28" s="140"/>
      <c r="G28" s="140"/>
      <c r="H28" s="141"/>
    </row>
    <row r="29" spans="2:8" ht="20" customHeight="1" thickBot="1" x14ac:dyDescent="0.4">
      <c r="C29" s="100" t="s">
        <v>110</v>
      </c>
      <c r="D29" s="139" t="s">
        <v>960</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3:8" ht="20" customHeight="1" thickBot="1" x14ac:dyDescent="0.4">
      <c r="C33" s="28">
        <v>0</v>
      </c>
      <c r="D33" s="39">
        <v>0</v>
      </c>
      <c r="E33" s="39">
        <v>0</v>
      </c>
      <c r="F33" s="39">
        <v>0</v>
      </c>
      <c r="G33" s="39">
        <v>2081</v>
      </c>
      <c r="H33" s="38">
        <v>2081</v>
      </c>
    </row>
    <row r="34" spans="3:8" ht="12.5" customHeight="1" x14ac:dyDescent="0.35"/>
    <row r="35" spans="3:8" ht="12.5" customHeight="1" x14ac:dyDescent="0.35"/>
  </sheetData>
  <mergeCells count="13">
    <mergeCell ref="C30:E30"/>
    <mergeCell ref="F30:H30"/>
    <mergeCell ref="D18:H18"/>
    <mergeCell ref="C25:H25"/>
    <mergeCell ref="D27:H27"/>
    <mergeCell ref="D28:H28"/>
    <mergeCell ref="D29:H29"/>
    <mergeCell ref="D17:H1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862D2-9451-467F-8527-A9B8DEBFDC1E}">
  <sheetPr>
    <pageSetUpPr fitToPage="1"/>
  </sheetPr>
  <dimension ref="B2:H35"/>
  <sheetViews>
    <sheetView showGridLines="0" showRowColHeaders="0" workbookViewId="0">
      <pane ySplit="5" topLeftCell="A6" activePane="bottomLeft" state="frozen"/>
      <selection pane="bottomLeft" activeCell="J6" sqref="J6"/>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959</v>
      </c>
      <c r="E2" s="154"/>
      <c r="F2" s="58"/>
    </row>
    <row r="3" spans="3:8" ht="4.5" customHeight="1" x14ac:dyDescent="0.35">
      <c r="C3" s="62"/>
      <c r="D3" s="154"/>
      <c r="E3" s="154"/>
      <c r="F3" s="61"/>
    </row>
    <row r="4" spans="3:8" ht="13" customHeight="1" x14ac:dyDescent="0.35">
      <c r="C4" s="60" t="s">
        <v>169</v>
      </c>
      <c r="D4" s="81" t="s">
        <v>1119</v>
      </c>
      <c r="E4" s="81"/>
      <c r="F4" s="58"/>
    </row>
    <row r="5" spans="3:8" ht="12.5" customHeight="1" x14ac:dyDescent="0.35"/>
    <row r="6" spans="3:8" ht="144.75" customHeight="1" x14ac:dyDescent="0.35">
      <c r="C6" s="57" t="s">
        <v>167</v>
      </c>
      <c r="D6" s="155" t="s">
        <v>1118</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142.1</v>
      </c>
      <c r="E9" s="10">
        <v>-39.1</v>
      </c>
      <c r="F9" s="50">
        <v>103</v>
      </c>
      <c r="H9" s="49">
        <v>0</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1116</v>
      </c>
      <c r="E17" s="140"/>
      <c r="F17" s="140"/>
      <c r="G17" s="140"/>
      <c r="H17" s="141"/>
    </row>
    <row r="18" spans="2:8" ht="20" customHeight="1" thickBot="1" x14ac:dyDescent="0.4">
      <c r="C18" s="36" t="s">
        <v>110</v>
      </c>
      <c r="D18" s="139" t="s">
        <v>1115</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0</v>
      </c>
      <c r="D21" s="27">
        <v>139</v>
      </c>
      <c r="E21" s="27">
        <v>3.1</v>
      </c>
      <c r="F21" s="27">
        <v>142.1</v>
      </c>
      <c r="G21" s="27">
        <v>-39.1</v>
      </c>
      <c r="H21" s="26">
        <v>103</v>
      </c>
    </row>
    <row r="22" spans="2:8" ht="12.5" customHeight="1" x14ac:dyDescent="0.35"/>
    <row r="23" spans="2:8" ht="12.5" customHeight="1" x14ac:dyDescent="0.35"/>
    <row r="24" spans="2:8" ht="18" customHeight="1" x14ac:dyDescent="0.4">
      <c r="C24" s="172" t="s">
        <v>433</v>
      </c>
      <c r="D24" s="172"/>
      <c r="E24" s="172"/>
      <c r="F24" s="172"/>
      <c r="G24" s="172"/>
      <c r="H24" s="172"/>
    </row>
    <row r="25" spans="2:8" ht="18.75" customHeight="1" x14ac:dyDescent="0.35"/>
    <row r="26" spans="2:8" ht="13" customHeight="1" thickBot="1" x14ac:dyDescent="0.4"/>
    <row r="27" spans="2:8" ht="18.5" customHeight="1" thickBot="1" x14ac:dyDescent="0.45">
      <c r="C27" s="173" t="s">
        <v>103</v>
      </c>
      <c r="D27" s="174"/>
      <c r="E27" s="174"/>
      <c r="F27" s="174"/>
      <c r="G27" s="174"/>
      <c r="H27" s="175"/>
    </row>
    <row r="28" spans="2:8" ht="19.5" customHeight="1" x14ac:dyDescent="0.35"/>
    <row r="29" spans="2:8" ht="13" customHeight="1" thickBot="1" x14ac:dyDescent="0.4"/>
    <row r="30" spans="2:8" ht="18.5" customHeight="1" thickBot="1" x14ac:dyDescent="0.45">
      <c r="C30" s="173" t="s">
        <v>102</v>
      </c>
      <c r="D30" s="174"/>
      <c r="E30" s="174"/>
      <c r="F30" s="174"/>
      <c r="G30" s="174"/>
      <c r="H30" s="175"/>
    </row>
    <row r="31" spans="2:8" ht="19.5" customHeight="1" x14ac:dyDescent="0.35"/>
    <row r="32" spans="2:8" ht="12.5" customHeight="1" x14ac:dyDescent="0.35"/>
    <row r="33" spans="3:8" ht="12.5" customHeight="1" x14ac:dyDescent="0.35">
      <c r="C33" s="25"/>
      <c r="D33" s="25"/>
      <c r="E33" s="25"/>
      <c r="F33" s="25"/>
      <c r="G33" s="25"/>
      <c r="H33" s="25"/>
    </row>
    <row r="34" spans="3:8" ht="12.5" customHeight="1" x14ac:dyDescent="0.35"/>
    <row r="35" spans="3:8" ht="12.5" customHeight="1" x14ac:dyDescent="0.35"/>
  </sheetData>
  <mergeCells count="10">
    <mergeCell ref="D18:H18"/>
    <mergeCell ref="C24:H24"/>
    <mergeCell ref="C27:H27"/>
    <mergeCell ref="C30:H30"/>
    <mergeCell ref="D2:E2"/>
    <mergeCell ref="D3:E3"/>
    <mergeCell ref="D6:H6"/>
    <mergeCell ref="C14:H14"/>
    <mergeCell ref="D16:H16"/>
    <mergeCell ref="D17:H17"/>
  </mergeCells>
  <printOptions horizontalCentered="1"/>
  <pageMargins left="0.7" right="0.7" top="0.75" bottom="0.75" header="0.3" footer="0.3"/>
  <pageSetup paperSize="9" fitToHeight="0"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0A706-BEC5-4CA8-B482-400FC824EA39}">
  <sheetPr codeName="Sheet74">
    <pageSetUpPr fitToPage="1"/>
  </sheetPr>
  <dimension ref="B2:H36"/>
  <sheetViews>
    <sheetView showGridLines="0" showRowColHeaders="0" zoomScale="80" zoomScaleNormal="80" workbookViewId="0">
      <pane ySplit="5" topLeftCell="A7" activePane="bottomLeft" state="frozen"/>
      <selection activeCell="D9" sqref="D9:F9"/>
      <selection pane="bottomLeft" activeCell="E22" sqref="E22"/>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959</v>
      </c>
      <c r="E2" s="154"/>
      <c r="F2" s="58"/>
    </row>
    <row r="3" spans="3:8" ht="4.5" customHeight="1" x14ac:dyDescent="0.35">
      <c r="C3" s="62"/>
      <c r="D3" s="154"/>
      <c r="E3" s="154"/>
      <c r="F3" s="61"/>
    </row>
    <row r="4" spans="3:8" ht="13" customHeight="1" x14ac:dyDescent="0.35">
      <c r="C4" s="60" t="s">
        <v>169</v>
      </c>
      <c r="D4" s="59" t="s">
        <v>965</v>
      </c>
      <c r="E4" s="59"/>
      <c r="F4" s="58"/>
    </row>
    <row r="5" spans="3:8" ht="12.5" customHeight="1" x14ac:dyDescent="0.35"/>
    <row r="6" spans="3:8" ht="144.75" customHeight="1" x14ac:dyDescent="0.35">
      <c r="C6" s="57" t="s">
        <v>167</v>
      </c>
      <c r="D6" s="155" t="s">
        <v>964</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134</v>
      </c>
      <c r="E9" s="10">
        <v>0</v>
      </c>
      <c r="F9" s="50">
        <v>134</v>
      </c>
      <c r="H9" s="49">
        <v>1</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17</v>
      </c>
      <c r="E17" s="140"/>
      <c r="F17" s="140"/>
      <c r="G17" s="140"/>
      <c r="H17" s="141"/>
    </row>
    <row r="18" spans="2:8" ht="20" customHeight="1" thickBot="1" x14ac:dyDescent="0.4">
      <c r="C18" s="36" t="s">
        <v>110</v>
      </c>
      <c r="D18" s="139" t="s">
        <v>963</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v>
      </c>
      <c r="D21" s="27">
        <v>134</v>
      </c>
      <c r="E21" s="27">
        <v>0</v>
      </c>
      <c r="F21" s="27">
        <v>134</v>
      </c>
      <c r="G21" s="27">
        <v>0</v>
      </c>
      <c r="H21" s="26">
        <v>134</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203</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3:8" ht="20" customHeight="1" thickBot="1" x14ac:dyDescent="0.4">
      <c r="C33" s="28">
        <v>0</v>
      </c>
      <c r="D33" s="39">
        <v>8</v>
      </c>
      <c r="E33" s="39">
        <v>0</v>
      </c>
      <c r="F33" s="39">
        <v>8</v>
      </c>
      <c r="G33" s="39">
        <v>0</v>
      </c>
      <c r="H33" s="38">
        <v>8</v>
      </c>
    </row>
    <row r="34" spans="3:8" ht="12.5" customHeight="1" x14ac:dyDescent="0.35"/>
    <row r="35" spans="3:8" ht="12.5" customHeight="1" x14ac:dyDescent="0.35"/>
    <row r="36" spans="3:8" ht="12.5" customHeight="1" x14ac:dyDescent="0.35"/>
  </sheetData>
  <mergeCells count="13">
    <mergeCell ref="C30:E30"/>
    <mergeCell ref="F30:H30"/>
    <mergeCell ref="D18:H18"/>
    <mergeCell ref="C25:H25"/>
    <mergeCell ref="D27:H27"/>
    <mergeCell ref="D28:H28"/>
    <mergeCell ref="D29:H29"/>
    <mergeCell ref="D17:H1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48626-9927-471E-B4ED-FB1508DEF90F}">
  <sheetPr codeName="Sheet75">
    <pageSetUpPr fitToPage="1"/>
  </sheetPr>
  <dimension ref="B2:H94"/>
  <sheetViews>
    <sheetView showGridLines="0" showRowColHeaders="0" zoomScale="80" zoomScaleNormal="80" workbookViewId="0">
      <pane ySplit="5" topLeftCell="A6" activePane="bottomLeft" state="frozen"/>
      <selection activeCell="D9" sqref="D9:F9"/>
      <selection pane="bottomLeft" activeCell="M70" sqref="M70"/>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959</v>
      </c>
      <c r="E2" s="154"/>
      <c r="F2" s="58"/>
    </row>
    <row r="3" spans="3:8" ht="4.5" customHeight="1" x14ac:dyDescent="0.35">
      <c r="C3" s="62"/>
      <c r="D3" s="154"/>
      <c r="E3" s="154"/>
      <c r="F3" s="61"/>
    </row>
    <row r="4" spans="3:8" ht="13" customHeight="1" x14ac:dyDescent="0.35">
      <c r="C4" s="60" t="s">
        <v>169</v>
      </c>
      <c r="D4" s="59" t="s">
        <v>984</v>
      </c>
      <c r="E4" s="59"/>
      <c r="F4" s="58"/>
    </row>
    <row r="5" spans="3:8" ht="12.5" customHeight="1" x14ac:dyDescent="0.35"/>
    <row r="6" spans="3:8" ht="144.75" customHeight="1" x14ac:dyDescent="0.35">
      <c r="C6" s="57" t="s">
        <v>167</v>
      </c>
      <c r="D6" s="155" t="s">
        <v>983</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4214.3220000000001</v>
      </c>
      <c r="E9" s="10">
        <v>-3992.8310000000001</v>
      </c>
      <c r="F9" s="50">
        <v>221.49099999999999</v>
      </c>
      <c r="H9" s="49">
        <v>60.300000000000004</v>
      </c>
    </row>
    <row r="10" spans="3:8" ht="7.5" customHeight="1" x14ac:dyDescent="0.35">
      <c r="C10" s="48"/>
      <c r="F10" s="47"/>
      <c r="H10" s="46"/>
    </row>
    <row r="11" spans="3:8" ht="12.75" customHeight="1" thickBot="1" x14ac:dyDescent="0.4">
      <c r="C11" s="45" t="s">
        <v>163</v>
      </c>
      <c r="D11" s="44"/>
      <c r="E11" s="42"/>
      <c r="F11" s="43">
        <v>-235</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982</v>
      </c>
      <c r="E17" s="140"/>
      <c r="F17" s="140"/>
      <c r="G17" s="140"/>
      <c r="H17" s="141"/>
    </row>
    <row r="18" spans="2:8" ht="20" customHeight="1" thickBot="1" x14ac:dyDescent="0.4">
      <c r="C18" s="36" t="s">
        <v>110</v>
      </c>
      <c r="D18" s="139" t="s">
        <v>981</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11.6</v>
      </c>
      <c r="D21" s="27">
        <v>731.49800000000005</v>
      </c>
      <c r="E21" s="27">
        <v>157.93700000000001</v>
      </c>
      <c r="F21" s="27">
        <v>889.43500000000006</v>
      </c>
      <c r="G21" s="27">
        <v>-1087.4839999999999</v>
      </c>
      <c r="H21" s="26">
        <v>-198.04899999999986</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980</v>
      </c>
      <c r="E24" s="140"/>
      <c r="F24" s="140"/>
      <c r="G24" s="140"/>
      <c r="H24" s="141"/>
    </row>
    <row r="25" spans="2:8" ht="60" customHeight="1" thickBot="1" x14ac:dyDescent="0.4">
      <c r="C25" s="36" t="s">
        <v>110</v>
      </c>
      <c r="D25" s="139" t="s">
        <v>979</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29.8</v>
      </c>
      <c r="D28" s="27">
        <v>1670.604</v>
      </c>
      <c r="E28" s="27">
        <v>64.632999999999996</v>
      </c>
      <c r="F28" s="27">
        <v>1735.2370000000001</v>
      </c>
      <c r="G28" s="27">
        <v>-2680</v>
      </c>
      <c r="H28" s="26">
        <v>-944.76299999999992</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978</v>
      </c>
      <c r="E31" s="140"/>
      <c r="F31" s="140"/>
      <c r="G31" s="140"/>
      <c r="H31" s="141"/>
    </row>
    <row r="32" spans="2:8" ht="20" customHeight="1" thickBot="1" x14ac:dyDescent="0.4">
      <c r="C32" s="36" t="s">
        <v>110</v>
      </c>
      <c r="D32" s="139" t="s">
        <v>977</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9.8000000000000007</v>
      </c>
      <c r="D35" s="27">
        <v>549.005</v>
      </c>
      <c r="E35" s="27">
        <v>111.791</v>
      </c>
      <c r="F35" s="27">
        <v>660.79600000000005</v>
      </c>
      <c r="G35" s="27">
        <v>-80</v>
      </c>
      <c r="H35" s="26">
        <v>580.79600000000005</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976</v>
      </c>
      <c r="E38" s="140"/>
      <c r="F38" s="140"/>
      <c r="G38" s="140"/>
      <c r="H38" s="141"/>
    </row>
    <row r="39" spans="2:8" ht="20" customHeight="1" thickBot="1" x14ac:dyDescent="0.4">
      <c r="C39" s="36" t="s">
        <v>110</v>
      </c>
      <c r="D39" s="139" t="s">
        <v>975</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1</v>
      </c>
      <c r="D42" s="27">
        <v>327.63200000000001</v>
      </c>
      <c r="E42" s="27">
        <v>41.3</v>
      </c>
      <c r="F42" s="27">
        <v>368.93200000000002</v>
      </c>
      <c r="G42" s="27">
        <v>-1.5980000000000001</v>
      </c>
      <c r="H42" s="26">
        <v>367.334</v>
      </c>
    </row>
    <row r="43" spans="2:8" ht="13" customHeight="1" thickBot="1" x14ac:dyDescent="0.4"/>
    <row r="44" spans="2:8" ht="20" customHeight="1" thickBot="1" x14ac:dyDescent="0.4">
      <c r="C44" s="37" t="s">
        <v>113</v>
      </c>
      <c r="D44" s="142" t="s">
        <v>296</v>
      </c>
      <c r="E44" s="144"/>
      <c r="F44" s="144"/>
      <c r="G44" s="144"/>
      <c r="H44" s="145"/>
    </row>
    <row r="45" spans="2:8" ht="20" customHeight="1" thickBot="1" x14ac:dyDescent="0.4">
      <c r="C45" s="36" t="s">
        <v>111</v>
      </c>
      <c r="D45" s="139" t="s">
        <v>974</v>
      </c>
      <c r="E45" s="140"/>
      <c r="F45" s="140"/>
      <c r="G45" s="140"/>
      <c r="H45" s="141"/>
    </row>
    <row r="46" spans="2:8" ht="20" customHeight="1" thickBot="1" x14ac:dyDescent="0.4">
      <c r="C46" s="36" t="s">
        <v>110</v>
      </c>
      <c r="D46" s="139" t="s">
        <v>973</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3.9</v>
      </c>
      <c r="D49" s="27">
        <v>115.849</v>
      </c>
      <c r="E49" s="27">
        <v>16.675999999999998</v>
      </c>
      <c r="F49" s="27">
        <v>132.52500000000001</v>
      </c>
      <c r="G49" s="27">
        <v>-69.772999999999996</v>
      </c>
      <c r="H49" s="26">
        <v>62.75200000000001</v>
      </c>
    </row>
    <row r="50" spans="2:8" ht="13" customHeight="1" thickBot="1" x14ac:dyDescent="0.4"/>
    <row r="51" spans="2:8" ht="20" customHeight="1" thickBot="1" x14ac:dyDescent="0.4">
      <c r="C51" s="37" t="s">
        <v>113</v>
      </c>
      <c r="D51" s="142" t="s">
        <v>217</v>
      </c>
      <c r="E51" s="144"/>
      <c r="F51" s="144"/>
      <c r="G51" s="144"/>
      <c r="H51" s="145"/>
    </row>
    <row r="52" spans="2:8" ht="20" customHeight="1" thickBot="1" x14ac:dyDescent="0.4">
      <c r="C52" s="36" t="s">
        <v>111</v>
      </c>
      <c r="D52" s="139" t="s">
        <v>972</v>
      </c>
      <c r="E52" s="140"/>
      <c r="F52" s="140"/>
      <c r="G52" s="140"/>
      <c r="H52" s="141"/>
    </row>
    <row r="53" spans="2:8" ht="40" customHeight="1" thickBot="1" x14ac:dyDescent="0.4">
      <c r="C53" s="36" t="s">
        <v>110</v>
      </c>
      <c r="D53" s="139" t="s">
        <v>971</v>
      </c>
      <c r="E53" s="140"/>
      <c r="F53" s="140"/>
      <c r="G53" s="140"/>
      <c r="H53" s="141"/>
    </row>
    <row r="54" spans="2:8" ht="5.25" customHeight="1" x14ac:dyDescent="0.35">
      <c r="C54" s="35"/>
      <c r="H54" s="34"/>
    </row>
    <row r="55" spans="2:8" ht="25.4" customHeight="1" thickBot="1" x14ac:dyDescent="0.4">
      <c r="B55" s="33"/>
      <c r="C55" s="32" t="s">
        <v>108</v>
      </c>
      <c r="D55" s="30" t="s">
        <v>107</v>
      </c>
      <c r="E55" s="30" t="s">
        <v>106</v>
      </c>
      <c r="F55" s="31" t="s">
        <v>105</v>
      </c>
      <c r="G55" s="30" t="s">
        <v>96</v>
      </c>
      <c r="H55" s="29" t="s">
        <v>104</v>
      </c>
    </row>
    <row r="56" spans="2:8" ht="20" customHeight="1" thickBot="1" x14ac:dyDescent="0.4">
      <c r="C56" s="28">
        <v>4.2</v>
      </c>
      <c r="D56" s="27">
        <v>315.66399999999999</v>
      </c>
      <c r="E56" s="27">
        <v>111.733</v>
      </c>
      <c r="F56" s="27">
        <v>427.39699999999999</v>
      </c>
      <c r="G56" s="27">
        <v>-73.975999999999999</v>
      </c>
      <c r="H56" s="26">
        <v>353.42099999999999</v>
      </c>
    </row>
    <row r="57" spans="2:8" ht="12.5" customHeight="1" x14ac:dyDescent="0.35"/>
    <row r="58" spans="2:8" ht="12.5" customHeight="1" x14ac:dyDescent="0.35"/>
    <row r="59" spans="2:8" ht="8.25" customHeight="1" x14ac:dyDescent="0.35"/>
    <row r="60" spans="2:8" ht="18" customHeight="1" x14ac:dyDescent="0.4">
      <c r="C60" s="153" t="s">
        <v>148</v>
      </c>
      <c r="D60" s="153"/>
      <c r="E60" s="153"/>
      <c r="F60" s="153"/>
      <c r="G60" s="153"/>
      <c r="H60" s="153"/>
    </row>
    <row r="61" spans="2:8" ht="18.75" customHeight="1" thickBot="1" x14ac:dyDescent="0.4"/>
    <row r="62" spans="2:8" ht="20" customHeight="1" thickBot="1" x14ac:dyDescent="0.4">
      <c r="C62" s="99" t="s">
        <v>113</v>
      </c>
      <c r="D62" s="142" t="s">
        <v>147</v>
      </c>
      <c r="E62" s="143"/>
      <c r="F62" s="144"/>
      <c r="G62" s="144"/>
      <c r="H62" s="145"/>
    </row>
    <row r="63" spans="2:8" ht="20" customHeight="1" thickBot="1" x14ac:dyDescent="0.4">
      <c r="C63" s="100" t="s">
        <v>111</v>
      </c>
      <c r="D63" s="139" t="s">
        <v>139</v>
      </c>
      <c r="E63" s="140"/>
      <c r="F63" s="140"/>
      <c r="G63" s="140"/>
      <c r="H63" s="141"/>
    </row>
    <row r="64" spans="2:8" ht="20" customHeight="1" thickBot="1" x14ac:dyDescent="0.4">
      <c r="C64" s="100" t="s">
        <v>110</v>
      </c>
      <c r="D64" s="139" t="s">
        <v>244</v>
      </c>
      <c r="E64" s="140"/>
      <c r="F64" s="140"/>
      <c r="G64" s="140"/>
      <c r="H64" s="141"/>
    </row>
    <row r="65" spans="2:8" ht="12.5" customHeight="1" x14ac:dyDescent="0.35">
      <c r="C65" s="146"/>
      <c r="D65" s="147"/>
      <c r="E65" s="147"/>
      <c r="F65" s="148"/>
      <c r="G65" s="148"/>
      <c r="H65" s="149"/>
    </row>
    <row r="66" spans="2:8" ht="5.25" customHeight="1" x14ac:dyDescent="0.35">
      <c r="C66" s="35"/>
      <c r="H66" s="34"/>
    </row>
    <row r="67" spans="2:8" ht="25.4" customHeight="1" thickBot="1" x14ac:dyDescent="0.4">
      <c r="B67" s="33"/>
      <c r="C67" s="101" t="s">
        <v>108</v>
      </c>
      <c r="D67" s="102" t="s">
        <v>107</v>
      </c>
      <c r="E67" s="102" t="s">
        <v>106</v>
      </c>
      <c r="F67" s="103" t="s">
        <v>105</v>
      </c>
      <c r="G67" s="102" t="s">
        <v>96</v>
      </c>
      <c r="H67" s="104" t="s">
        <v>104</v>
      </c>
    </row>
    <row r="68" spans="2:8" ht="20" customHeight="1" thickBot="1" x14ac:dyDescent="0.4">
      <c r="C68" s="28">
        <v>0</v>
      </c>
      <c r="D68" s="39">
        <v>147</v>
      </c>
      <c r="E68" s="39">
        <v>0</v>
      </c>
      <c r="F68" s="39">
        <v>147</v>
      </c>
      <c r="G68" s="39">
        <v>0</v>
      </c>
      <c r="H68" s="38">
        <v>147</v>
      </c>
    </row>
    <row r="69" spans="2:8" ht="13" customHeight="1" thickBot="1" x14ac:dyDescent="0.4"/>
    <row r="70" spans="2:8" ht="18.5" customHeight="1" thickBot="1" x14ac:dyDescent="0.45">
      <c r="C70" s="150" t="s">
        <v>134</v>
      </c>
      <c r="D70" s="151"/>
      <c r="E70" s="151"/>
      <c r="F70" s="151"/>
      <c r="G70" s="151"/>
      <c r="H70" s="152"/>
    </row>
    <row r="71" spans="2:8" ht="19.5" customHeight="1" thickBot="1" x14ac:dyDescent="0.4"/>
    <row r="72" spans="2:8" ht="20" customHeight="1" thickBot="1" x14ac:dyDescent="0.4">
      <c r="C72" s="106" t="s">
        <v>113</v>
      </c>
      <c r="D72" s="142" t="s">
        <v>133</v>
      </c>
      <c r="E72" s="143"/>
      <c r="F72" s="144"/>
      <c r="G72" s="144"/>
      <c r="H72" s="145"/>
    </row>
    <row r="73" spans="2:8" ht="20" customHeight="1" thickBot="1" x14ac:dyDescent="0.4">
      <c r="C73" s="107" t="s">
        <v>111</v>
      </c>
      <c r="D73" s="139" t="s">
        <v>970</v>
      </c>
      <c r="E73" s="140"/>
      <c r="F73" s="140"/>
      <c r="G73" s="140"/>
      <c r="H73" s="141"/>
    </row>
    <row r="74" spans="2:8" ht="20" customHeight="1" thickBot="1" x14ac:dyDescent="0.4">
      <c r="C74" s="107" t="s">
        <v>110</v>
      </c>
      <c r="D74" s="139" t="s">
        <v>969</v>
      </c>
      <c r="E74" s="140"/>
      <c r="F74" s="140"/>
      <c r="G74" s="140"/>
      <c r="H74" s="141"/>
    </row>
    <row r="75" spans="2:8" ht="5.25" customHeight="1" x14ac:dyDescent="0.35">
      <c r="C75" s="35"/>
      <c r="H75" s="34"/>
    </row>
    <row r="76" spans="2:8" ht="25.4" customHeight="1" thickBot="1" x14ac:dyDescent="0.4">
      <c r="B76" s="33"/>
      <c r="C76" s="108" t="s">
        <v>108</v>
      </c>
      <c r="D76" s="109" t="s">
        <v>107</v>
      </c>
      <c r="E76" s="109" t="s">
        <v>106</v>
      </c>
      <c r="F76" s="110" t="s">
        <v>105</v>
      </c>
      <c r="G76" s="109" t="s">
        <v>96</v>
      </c>
      <c r="H76" s="111" t="s">
        <v>104</v>
      </c>
    </row>
    <row r="77" spans="2:8" ht="20" customHeight="1" thickBot="1" x14ac:dyDescent="0.4">
      <c r="C77" s="28">
        <v>0</v>
      </c>
      <c r="D77" s="27">
        <v>-63</v>
      </c>
      <c r="E77" s="27">
        <v>0</v>
      </c>
      <c r="F77" s="27">
        <v>-63</v>
      </c>
      <c r="G77" s="27">
        <v>0</v>
      </c>
      <c r="H77" s="26">
        <v>-63</v>
      </c>
    </row>
    <row r="78" spans="2:8" ht="13" customHeight="1" thickBot="1" x14ac:dyDescent="0.4"/>
    <row r="79" spans="2:8" ht="20" customHeight="1" thickBot="1" x14ac:dyDescent="0.4">
      <c r="C79" s="106" t="s">
        <v>113</v>
      </c>
      <c r="D79" s="142" t="s">
        <v>131</v>
      </c>
      <c r="E79" s="143"/>
      <c r="F79" s="144"/>
      <c r="G79" s="144"/>
      <c r="H79" s="145"/>
    </row>
    <row r="80" spans="2:8" ht="20" customHeight="1" thickBot="1" x14ac:dyDescent="0.4">
      <c r="C80" s="107" t="s">
        <v>111</v>
      </c>
      <c r="D80" s="139" t="s">
        <v>968</v>
      </c>
      <c r="E80" s="140"/>
      <c r="F80" s="140"/>
      <c r="G80" s="140"/>
      <c r="H80" s="141"/>
    </row>
    <row r="81" spans="2:8" ht="20" customHeight="1" thickBot="1" x14ac:dyDescent="0.4">
      <c r="C81" s="107" t="s">
        <v>110</v>
      </c>
      <c r="D81" s="139" t="s">
        <v>966</v>
      </c>
      <c r="E81" s="140"/>
      <c r="F81" s="140"/>
      <c r="G81" s="140"/>
      <c r="H81" s="141"/>
    </row>
    <row r="82" spans="2:8" ht="5.25" customHeight="1" x14ac:dyDescent="0.35">
      <c r="C82" s="35"/>
      <c r="H82" s="34"/>
    </row>
    <row r="83" spans="2:8" ht="25.4" customHeight="1" thickBot="1" x14ac:dyDescent="0.4">
      <c r="B83" s="33"/>
      <c r="C83" s="108" t="s">
        <v>108</v>
      </c>
      <c r="D83" s="109" t="s">
        <v>107</v>
      </c>
      <c r="E83" s="109" t="s">
        <v>106</v>
      </c>
      <c r="F83" s="110" t="s">
        <v>105</v>
      </c>
      <c r="G83" s="109" t="s">
        <v>96</v>
      </c>
      <c r="H83" s="111" t="s">
        <v>104</v>
      </c>
    </row>
    <row r="84" spans="2:8" ht="20" customHeight="1" thickBot="1" x14ac:dyDescent="0.4">
      <c r="C84" s="28">
        <v>0</v>
      </c>
      <c r="D84" s="27">
        <v>0</v>
      </c>
      <c r="E84" s="27">
        <v>0</v>
      </c>
      <c r="F84" s="27">
        <v>0</v>
      </c>
      <c r="G84" s="27">
        <v>-22</v>
      </c>
      <c r="H84" s="26">
        <v>-22</v>
      </c>
    </row>
    <row r="85" spans="2:8" ht="13" customHeight="1" thickBot="1" x14ac:dyDescent="0.4"/>
    <row r="86" spans="2:8" ht="20" customHeight="1" thickBot="1" x14ac:dyDescent="0.4">
      <c r="C86" s="106" t="s">
        <v>113</v>
      </c>
      <c r="D86" s="142" t="s">
        <v>128</v>
      </c>
      <c r="E86" s="143"/>
      <c r="F86" s="144"/>
      <c r="G86" s="144"/>
      <c r="H86" s="145"/>
    </row>
    <row r="87" spans="2:8" ht="20" customHeight="1" thickBot="1" x14ac:dyDescent="0.4">
      <c r="C87" s="107" t="s">
        <v>111</v>
      </c>
      <c r="D87" s="139" t="s">
        <v>967</v>
      </c>
      <c r="E87" s="140"/>
      <c r="F87" s="140"/>
      <c r="G87" s="140"/>
      <c r="H87" s="141"/>
    </row>
    <row r="88" spans="2:8" ht="20" customHeight="1" thickBot="1" x14ac:dyDescent="0.4">
      <c r="C88" s="107" t="s">
        <v>110</v>
      </c>
      <c r="D88" s="139" t="s">
        <v>966</v>
      </c>
      <c r="E88" s="140"/>
      <c r="F88" s="140"/>
      <c r="G88" s="140"/>
      <c r="H88" s="141"/>
    </row>
    <row r="89" spans="2:8" ht="5.25" customHeight="1" x14ac:dyDescent="0.35">
      <c r="C89" s="35"/>
      <c r="H89" s="34"/>
    </row>
    <row r="90" spans="2:8" ht="25.4" customHeight="1" thickBot="1" x14ac:dyDescent="0.4">
      <c r="B90" s="33"/>
      <c r="C90" s="108" t="s">
        <v>108</v>
      </c>
      <c r="D90" s="109" t="s">
        <v>107</v>
      </c>
      <c r="E90" s="109" t="s">
        <v>106</v>
      </c>
      <c r="F90" s="110" t="s">
        <v>105</v>
      </c>
      <c r="G90" s="109" t="s">
        <v>96</v>
      </c>
      <c r="H90" s="111" t="s">
        <v>104</v>
      </c>
    </row>
    <row r="91" spans="2:8" ht="20" customHeight="1" thickBot="1" x14ac:dyDescent="0.4">
      <c r="C91" s="28">
        <v>0</v>
      </c>
      <c r="D91" s="27">
        <v>0</v>
      </c>
      <c r="E91" s="27">
        <v>0</v>
      </c>
      <c r="F91" s="27">
        <v>0</v>
      </c>
      <c r="G91" s="27">
        <v>-150</v>
      </c>
      <c r="H91" s="26">
        <v>-150</v>
      </c>
    </row>
    <row r="92" spans="2:8" ht="12.5" customHeight="1" x14ac:dyDescent="0.35"/>
    <row r="93" spans="2:8" ht="12.5" customHeight="1" x14ac:dyDescent="0.35"/>
    <row r="94" spans="2:8" ht="12.5" customHeight="1" x14ac:dyDescent="0.35"/>
  </sheetData>
  <mergeCells count="38">
    <mergeCell ref="D88:H88"/>
    <mergeCell ref="D87:H87"/>
    <mergeCell ref="D73:H73"/>
    <mergeCell ref="D74:H74"/>
    <mergeCell ref="D79:H79"/>
    <mergeCell ref="D80:H80"/>
    <mergeCell ref="D81:H81"/>
    <mergeCell ref="D86:H86"/>
    <mergeCell ref="D39:H39"/>
    <mergeCell ref="D44:H44"/>
    <mergeCell ref="D72:H72"/>
    <mergeCell ref="D46:H46"/>
    <mergeCell ref="D51:H51"/>
    <mergeCell ref="D52:H52"/>
    <mergeCell ref="D53:H53"/>
    <mergeCell ref="C60:H60"/>
    <mergeCell ref="D62:H62"/>
    <mergeCell ref="D63:H63"/>
    <mergeCell ref="D45:H45"/>
    <mergeCell ref="D64:H64"/>
    <mergeCell ref="C65:E65"/>
    <mergeCell ref="F65:H65"/>
    <mergeCell ref="C70:H70"/>
    <mergeCell ref="D31:H31"/>
    <mergeCell ref="D32:H32"/>
    <mergeCell ref="D37:H37"/>
    <mergeCell ref="D38:H38"/>
    <mergeCell ref="D17:H17"/>
    <mergeCell ref="D18:H18"/>
    <mergeCell ref="D23:H23"/>
    <mergeCell ref="D24:H24"/>
    <mergeCell ref="D25:H25"/>
    <mergeCell ref="D30:H30"/>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61858-7A04-4F25-A031-8EFA26A46072}">
  <sheetPr codeName="Sheet76">
    <pageSetUpPr fitToPage="1"/>
  </sheetPr>
  <dimension ref="B2:H35"/>
  <sheetViews>
    <sheetView showGridLines="0" showRowColHeaders="0" zoomScale="80" zoomScaleNormal="80" workbookViewId="0">
      <pane ySplit="5" topLeftCell="A6" activePane="bottomLeft" state="frozen"/>
      <selection activeCell="D9" sqref="D9:F9"/>
      <selection pane="bottomLeft" activeCell="L22" sqref="L22"/>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959</v>
      </c>
      <c r="E2" s="154"/>
      <c r="F2" s="58"/>
    </row>
    <row r="3" spans="3:8" ht="4.5" customHeight="1" x14ac:dyDescent="0.35">
      <c r="C3" s="62"/>
      <c r="D3" s="154"/>
      <c r="E3" s="154"/>
      <c r="F3" s="61"/>
    </row>
    <row r="4" spans="3:8" ht="13" customHeight="1" x14ac:dyDescent="0.35">
      <c r="C4" s="60" t="s">
        <v>169</v>
      </c>
      <c r="D4" s="59" t="s">
        <v>988</v>
      </c>
      <c r="E4" s="59"/>
      <c r="F4" s="58"/>
    </row>
    <row r="5" spans="3:8" ht="12.5" customHeight="1" x14ac:dyDescent="0.35"/>
    <row r="6" spans="3:8" ht="144.75" customHeight="1" x14ac:dyDescent="0.35">
      <c r="C6" s="57" t="s">
        <v>167</v>
      </c>
      <c r="D6" s="155" t="s">
        <v>987</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23828</v>
      </c>
      <c r="E9" s="10">
        <v>0</v>
      </c>
      <c r="F9" s="50">
        <v>23828</v>
      </c>
      <c r="H9" s="49">
        <v>0</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15</v>
      </c>
      <c r="E17" s="140"/>
      <c r="F17" s="140"/>
      <c r="G17" s="140"/>
      <c r="H17" s="141"/>
    </row>
    <row r="18" spans="2:8" ht="172.75" customHeight="1" thickBot="1" x14ac:dyDescent="0.4">
      <c r="C18" s="36" t="s">
        <v>110</v>
      </c>
      <c r="D18" s="139" t="s">
        <v>986</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0</v>
      </c>
      <c r="D21" s="27">
        <v>0</v>
      </c>
      <c r="E21" s="27">
        <v>23828</v>
      </c>
      <c r="F21" s="27">
        <v>23828</v>
      </c>
      <c r="G21" s="27">
        <v>0</v>
      </c>
      <c r="H21" s="26">
        <v>23828</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985</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3:8" ht="20" customHeight="1" thickBot="1" x14ac:dyDescent="0.4">
      <c r="C33" s="28">
        <v>0</v>
      </c>
      <c r="D33" s="39">
        <v>0</v>
      </c>
      <c r="E33" s="39">
        <v>500</v>
      </c>
      <c r="F33" s="39">
        <v>500</v>
      </c>
      <c r="G33" s="39">
        <v>0</v>
      </c>
      <c r="H33" s="38">
        <v>500</v>
      </c>
    </row>
    <row r="34" spans="3:8" ht="12.5" customHeight="1" x14ac:dyDescent="0.35"/>
    <row r="35" spans="3:8" ht="12.5" customHeight="1" x14ac:dyDescent="0.35"/>
  </sheetData>
  <mergeCells count="13">
    <mergeCell ref="C30:E30"/>
    <mergeCell ref="F30:H30"/>
    <mergeCell ref="D18:H18"/>
    <mergeCell ref="C25:H25"/>
    <mergeCell ref="D27:H27"/>
    <mergeCell ref="D28:H28"/>
    <mergeCell ref="D29:H29"/>
    <mergeCell ref="D17:H1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14BFD-BF6A-48F3-A889-5F4C6C18ECDA}">
  <sheetPr codeName="Sheet77">
    <pageSetUpPr fitToPage="1"/>
  </sheetPr>
  <dimension ref="B2:H53"/>
  <sheetViews>
    <sheetView showGridLines="0" showRowColHeaders="0" zoomScale="80" zoomScaleNormal="80" workbookViewId="0">
      <pane ySplit="5" topLeftCell="A21" activePane="bottomLeft" state="frozen"/>
      <selection activeCell="D9" sqref="D9:F9"/>
      <selection pane="bottomLeft" activeCell="K26" sqref="K26"/>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959</v>
      </c>
      <c r="E2" s="154"/>
      <c r="F2" s="58"/>
    </row>
    <row r="3" spans="3:8" ht="4.5" customHeight="1" x14ac:dyDescent="0.35">
      <c r="C3" s="62"/>
      <c r="D3" s="154"/>
      <c r="E3" s="154"/>
      <c r="F3" s="61"/>
    </row>
    <row r="4" spans="3:8" ht="13" customHeight="1" x14ac:dyDescent="0.35">
      <c r="C4" s="60" t="s">
        <v>169</v>
      </c>
      <c r="D4" s="59" t="s">
        <v>995</v>
      </c>
      <c r="E4" s="59"/>
      <c r="F4" s="58"/>
    </row>
    <row r="5" spans="3:8" ht="12.5" customHeight="1" x14ac:dyDescent="0.35"/>
    <row r="6" spans="3:8" ht="144.75" customHeight="1" x14ac:dyDescent="0.35">
      <c r="C6" s="57" t="s">
        <v>167</v>
      </c>
      <c r="D6" s="155" t="s">
        <v>994</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902.34299999999996</v>
      </c>
      <c r="E9" s="10">
        <v>-609.59899999999993</v>
      </c>
      <c r="F9" s="50">
        <v>292.74400000000003</v>
      </c>
      <c r="H9" s="49">
        <v>10.4</v>
      </c>
    </row>
    <row r="10" spans="3:8" ht="7.5" customHeight="1" x14ac:dyDescent="0.35">
      <c r="C10" s="48"/>
      <c r="F10" s="47"/>
      <c r="H10" s="46"/>
    </row>
    <row r="11" spans="3:8" ht="12.75" customHeight="1" thickBot="1" x14ac:dyDescent="0.4">
      <c r="C11" s="45" t="s">
        <v>163</v>
      </c>
      <c r="D11" s="44"/>
      <c r="E11" s="42"/>
      <c r="F11" s="43">
        <v>-240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157</v>
      </c>
      <c r="E16" s="144"/>
      <c r="F16" s="144"/>
      <c r="G16" s="144"/>
      <c r="H16" s="145"/>
    </row>
    <row r="17" spans="2:8" ht="20" customHeight="1" thickBot="1" x14ac:dyDescent="0.4">
      <c r="C17" s="36" t="s">
        <v>111</v>
      </c>
      <c r="D17" s="139" t="s">
        <v>993</v>
      </c>
      <c r="E17" s="140"/>
      <c r="F17" s="140"/>
      <c r="G17" s="140"/>
      <c r="H17" s="141"/>
    </row>
    <row r="18" spans="2:8" ht="20" customHeight="1" thickBot="1" x14ac:dyDescent="0.4">
      <c r="C18" s="36" t="s">
        <v>110</v>
      </c>
      <c r="D18" s="139" t="s">
        <v>992</v>
      </c>
      <c r="E18" s="140"/>
      <c r="F18" s="140"/>
      <c r="G18" s="140"/>
      <c r="H18" s="141"/>
    </row>
    <row r="19" spans="2:8" ht="5.25" customHeight="1" x14ac:dyDescent="0.35">
      <c r="C19" s="35"/>
      <c r="H19" s="34"/>
    </row>
    <row r="20" spans="2:8" ht="25.4" customHeight="1" thickBot="1" x14ac:dyDescent="0.4">
      <c r="B20" s="33"/>
      <c r="C20" s="32" t="s">
        <v>108</v>
      </c>
      <c r="D20" s="30" t="s">
        <v>107</v>
      </c>
      <c r="E20" s="30" t="s">
        <v>106</v>
      </c>
      <c r="F20" s="31" t="s">
        <v>105</v>
      </c>
      <c r="G20" s="30" t="s">
        <v>96</v>
      </c>
      <c r="H20" s="29" t="s">
        <v>104</v>
      </c>
    </row>
    <row r="21" spans="2:8" ht="20" customHeight="1" thickBot="1" x14ac:dyDescent="0.4">
      <c r="C21" s="28">
        <v>10.4</v>
      </c>
      <c r="D21" s="27">
        <v>871.34299999999996</v>
      </c>
      <c r="E21" s="27">
        <v>31</v>
      </c>
      <c r="F21" s="27">
        <v>902.34299999999996</v>
      </c>
      <c r="G21" s="27">
        <v>-609.59899999999993</v>
      </c>
      <c r="H21" s="26">
        <v>292.74400000000003</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203</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2:8" ht="20" customHeight="1" thickBot="1" x14ac:dyDescent="0.4">
      <c r="C33" s="28">
        <v>0</v>
      </c>
      <c r="D33" s="39">
        <v>26</v>
      </c>
      <c r="E33" s="39">
        <v>0</v>
      </c>
      <c r="F33" s="39">
        <v>26</v>
      </c>
      <c r="G33" s="39">
        <v>0</v>
      </c>
      <c r="H33" s="38">
        <v>26</v>
      </c>
    </row>
    <row r="34" spans="2:8" ht="13" customHeight="1" thickBot="1" x14ac:dyDescent="0.4"/>
    <row r="35" spans="2:8" ht="20" customHeight="1" thickBot="1" x14ac:dyDescent="0.4">
      <c r="C35" s="99" t="s">
        <v>113</v>
      </c>
      <c r="D35" s="142" t="s">
        <v>146</v>
      </c>
      <c r="E35" s="143"/>
      <c r="F35" s="144"/>
      <c r="G35" s="144"/>
      <c r="H35" s="145"/>
    </row>
    <row r="36" spans="2:8" ht="20" customHeight="1" thickBot="1" x14ac:dyDescent="0.4">
      <c r="C36" s="100" t="s">
        <v>111</v>
      </c>
      <c r="D36" s="139" t="s">
        <v>202</v>
      </c>
      <c r="E36" s="140"/>
      <c r="F36" s="140"/>
      <c r="G36" s="140"/>
      <c r="H36" s="141"/>
    </row>
    <row r="37" spans="2:8" ht="20" customHeight="1" thickBot="1" x14ac:dyDescent="0.4">
      <c r="C37" s="100" t="s">
        <v>110</v>
      </c>
      <c r="D37" s="139" t="s">
        <v>991</v>
      </c>
      <c r="E37" s="140"/>
      <c r="F37" s="140"/>
      <c r="G37" s="140"/>
      <c r="H37" s="141"/>
    </row>
    <row r="38" spans="2:8" ht="12.5" customHeight="1" x14ac:dyDescent="0.35">
      <c r="C38" s="146"/>
      <c r="D38" s="147"/>
      <c r="E38" s="147"/>
      <c r="F38" s="148"/>
      <c r="G38" s="148"/>
      <c r="H38" s="149"/>
    </row>
    <row r="39" spans="2:8" ht="5.25" customHeight="1" x14ac:dyDescent="0.35">
      <c r="C39" s="35"/>
      <c r="H39" s="34"/>
    </row>
    <row r="40" spans="2:8" ht="25.4" customHeight="1" x14ac:dyDescent="0.35">
      <c r="B40" s="33"/>
      <c r="C40" s="101" t="s">
        <v>108</v>
      </c>
      <c r="D40" s="102" t="s">
        <v>107</v>
      </c>
      <c r="E40" s="102" t="s">
        <v>106</v>
      </c>
      <c r="F40" s="103" t="s">
        <v>105</v>
      </c>
      <c r="G40" s="102" t="s">
        <v>96</v>
      </c>
      <c r="H40" s="104" t="s">
        <v>104</v>
      </c>
    </row>
    <row r="41" spans="2:8" ht="20" customHeight="1" thickBot="1" x14ac:dyDescent="0.4">
      <c r="C41" s="40"/>
      <c r="D41" s="39">
        <v>240</v>
      </c>
      <c r="E41" s="39">
        <v>0</v>
      </c>
      <c r="F41" s="39">
        <v>240</v>
      </c>
      <c r="G41" s="39">
        <v>0</v>
      </c>
      <c r="H41" s="38">
        <v>240</v>
      </c>
    </row>
    <row r="42" spans="2:8" ht="13" customHeight="1" thickBot="1" x14ac:dyDescent="0.4"/>
    <row r="43" spans="2:8" ht="18.5" customHeight="1" thickBot="1" x14ac:dyDescent="0.45">
      <c r="C43" s="150" t="s">
        <v>134</v>
      </c>
      <c r="D43" s="151"/>
      <c r="E43" s="151"/>
      <c r="F43" s="151"/>
      <c r="G43" s="151"/>
      <c r="H43" s="152"/>
    </row>
    <row r="44" spans="2:8" ht="19.5" customHeight="1" thickBot="1" x14ac:dyDescent="0.4"/>
    <row r="45" spans="2:8" ht="20" customHeight="1" thickBot="1" x14ac:dyDescent="0.4">
      <c r="C45" s="106" t="s">
        <v>113</v>
      </c>
      <c r="D45" s="142" t="s">
        <v>133</v>
      </c>
      <c r="E45" s="143"/>
      <c r="F45" s="144"/>
      <c r="G45" s="144"/>
      <c r="H45" s="145"/>
    </row>
    <row r="46" spans="2:8" ht="20" customHeight="1" thickBot="1" x14ac:dyDescent="0.4">
      <c r="C46" s="107" t="s">
        <v>111</v>
      </c>
      <c r="D46" s="139" t="s">
        <v>990</v>
      </c>
      <c r="E46" s="140"/>
      <c r="F46" s="140"/>
      <c r="G46" s="140"/>
      <c r="H46" s="141"/>
    </row>
    <row r="47" spans="2:8" ht="20" customHeight="1" thickBot="1" x14ac:dyDescent="0.4">
      <c r="C47" s="107" t="s">
        <v>110</v>
      </c>
      <c r="D47" s="139" t="s">
        <v>989</v>
      </c>
      <c r="E47" s="140"/>
      <c r="F47" s="140"/>
      <c r="G47" s="140"/>
      <c r="H47" s="141"/>
    </row>
    <row r="48" spans="2:8" ht="5.25" customHeight="1" x14ac:dyDescent="0.35">
      <c r="C48" s="35"/>
      <c r="H48" s="34"/>
    </row>
    <row r="49" spans="2:8" ht="25.4" customHeight="1" thickBot="1" x14ac:dyDescent="0.4">
      <c r="B49" s="33"/>
      <c r="C49" s="108" t="s">
        <v>108</v>
      </c>
      <c r="D49" s="109" t="s">
        <v>107</v>
      </c>
      <c r="E49" s="109" t="s">
        <v>106</v>
      </c>
      <c r="F49" s="110" t="s">
        <v>105</v>
      </c>
      <c r="G49" s="109" t="s">
        <v>96</v>
      </c>
      <c r="H49" s="111" t="s">
        <v>104</v>
      </c>
    </row>
    <row r="50" spans="2:8" ht="20" customHeight="1" thickBot="1" x14ac:dyDescent="0.4">
      <c r="C50" s="28">
        <v>0</v>
      </c>
      <c r="D50" s="27">
        <v>0</v>
      </c>
      <c r="E50" s="27">
        <v>0</v>
      </c>
      <c r="F50" s="27">
        <v>0</v>
      </c>
      <c r="G50" s="27">
        <v>-240</v>
      </c>
      <c r="H50" s="26">
        <v>-240</v>
      </c>
    </row>
    <row r="51" spans="2:8" ht="12.5" customHeight="1" x14ac:dyDescent="0.35"/>
    <row r="52" spans="2:8" ht="12.5" customHeight="1" x14ac:dyDescent="0.35"/>
    <row r="53" spans="2:8" ht="12.5" customHeight="1" x14ac:dyDescent="0.35"/>
  </sheetData>
  <mergeCells count="22">
    <mergeCell ref="D47:H47"/>
    <mergeCell ref="C43:H43"/>
    <mergeCell ref="D37:H37"/>
    <mergeCell ref="C38:E38"/>
    <mergeCell ref="F38:H38"/>
    <mergeCell ref="D45:H45"/>
    <mergeCell ref="D46:H46"/>
    <mergeCell ref="C30:E30"/>
    <mergeCell ref="F30:H30"/>
    <mergeCell ref="D35:H35"/>
    <mergeCell ref="D36:H36"/>
    <mergeCell ref="D17:H17"/>
    <mergeCell ref="D18:H18"/>
    <mergeCell ref="C25:H25"/>
    <mergeCell ref="D27:H27"/>
    <mergeCell ref="D28:H28"/>
    <mergeCell ref="D29:H29"/>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C638B-A223-4003-AB0F-4FCC43AF87F5}">
  <sheetPr codeName="Sheet7">
    <pageSetUpPr fitToPage="1"/>
  </sheetPr>
  <dimension ref="B2:H254"/>
  <sheetViews>
    <sheetView showGridLines="0" showRowColHeaders="0" zoomScale="80" zoomScaleNormal="80" workbookViewId="0">
      <pane ySplit="5" topLeftCell="A105" activePane="bottomLeft" state="frozen"/>
      <selection activeCell="D9" sqref="D9:F9"/>
      <selection pane="bottomLeft" activeCell="M118" sqref="M118"/>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170</v>
      </c>
      <c r="E2" s="154"/>
      <c r="F2" s="58"/>
    </row>
    <row r="3" spans="3:8" ht="4.5" customHeight="1" x14ac:dyDescent="0.35">
      <c r="C3" s="62"/>
      <c r="D3" s="154"/>
      <c r="E3" s="154"/>
      <c r="F3" s="61"/>
    </row>
    <row r="4" spans="3:8" ht="13" customHeight="1" x14ac:dyDescent="0.35">
      <c r="C4" s="60" t="s">
        <v>169</v>
      </c>
      <c r="D4" s="59" t="s">
        <v>303</v>
      </c>
      <c r="E4" s="59"/>
      <c r="F4" s="58"/>
    </row>
    <row r="5" spans="3:8" ht="12.5" customHeight="1" x14ac:dyDescent="0.35"/>
    <row r="6" spans="3:8" ht="144.75" customHeight="1" x14ac:dyDescent="0.35">
      <c r="C6" s="57" t="s">
        <v>167</v>
      </c>
      <c r="D6" s="155" t="s">
        <v>302</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123262.1</v>
      </c>
      <c r="E9" s="10">
        <v>-83735.400000000009</v>
      </c>
      <c r="F9" s="50">
        <v>39526.699999999997</v>
      </c>
      <c r="H9" s="49">
        <v>292.28000000000003</v>
      </c>
    </row>
    <row r="10" spans="3:8" ht="7.5" customHeight="1" x14ac:dyDescent="0.35">
      <c r="C10" s="48"/>
      <c r="F10" s="47"/>
      <c r="H10" s="46"/>
    </row>
    <row r="11" spans="3:8" ht="12.75" customHeight="1" thickBot="1" x14ac:dyDescent="0.4">
      <c r="C11" s="45" t="s">
        <v>163</v>
      </c>
      <c r="D11" s="44"/>
      <c r="E11" s="42"/>
      <c r="F11" s="43">
        <v>-16026</v>
      </c>
      <c r="G11" s="42"/>
      <c r="H11" s="41">
        <v>4</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157</v>
      </c>
      <c r="E16" s="144"/>
      <c r="F16" s="144"/>
      <c r="G16" s="144"/>
      <c r="H16" s="145"/>
    </row>
    <row r="17" spans="2:8" ht="20" customHeight="1" thickBot="1" x14ac:dyDescent="0.4">
      <c r="C17" s="36" t="s">
        <v>111</v>
      </c>
      <c r="D17" s="139" t="s">
        <v>301</v>
      </c>
      <c r="E17" s="140"/>
      <c r="F17" s="140"/>
      <c r="G17" s="140"/>
      <c r="H17" s="141"/>
    </row>
    <row r="18" spans="2:8" ht="60" customHeight="1" thickBot="1" x14ac:dyDescent="0.4">
      <c r="C18" s="36" t="s">
        <v>110</v>
      </c>
      <c r="D18" s="139" t="s">
        <v>300</v>
      </c>
      <c r="E18" s="140"/>
      <c r="F18" s="140"/>
      <c r="G18" s="140"/>
      <c r="H18" s="141"/>
    </row>
    <row r="19" spans="2:8" ht="5.25" customHeight="1" x14ac:dyDescent="0.35">
      <c r="C19" s="35"/>
      <c r="H19" s="34"/>
    </row>
    <row r="20" spans="2:8" ht="25.4" customHeight="1" thickBot="1" x14ac:dyDescent="0.4">
      <c r="B20" s="33"/>
      <c r="C20" s="32" t="s">
        <v>108</v>
      </c>
      <c r="D20" s="30" t="s">
        <v>107</v>
      </c>
      <c r="E20" s="30" t="s">
        <v>106</v>
      </c>
      <c r="F20" s="31" t="s">
        <v>105</v>
      </c>
      <c r="G20" s="30" t="s">
        <v>96</v>
      </c>
      <c r="H20" s="29" t="s">
        <v>104</v>
      </c>
    </row>
    <row r="21" spans="2:8" ht="20" customHeight="1" thickBot="1" x14ac:dyDescent="0.4">
      <c r="C21" s="28">
        <v>167.58</v>
      </c>
      <c r="D21" s="27">
        <v>9445.7000000000007</v>
      </c>
      <c r="E21" s="27">
        <v>89.3</v>
      </c>
      <c r="F21" s="27">
        <v>9535</v>
      </c>
      <c r="G21" s="27">
        <v>0</v>
      </c>
      <c r="H21" s="26">
        <v>9535</v>
      </c>
    </row>
    <row r="22" spans="2:8" ht="13" customHeight="1" thickBot="1" x14ac:dyDescent="0.4"/>
    <row r="23" spans="2:8" ht="20" customHeight="1" thickBot="1" x14ac:dyDescent="0.4">
      <c r="C23" s="37" t="s">
        <v>113</v>
      </c>
      <c r="D23" s="142" t="s">
        <v>227</v>
      </c>
      <c r="E23" s="144"/>
      <c r="F23" s="144"/>
      <c r="G23" s="144"/>
      <c r="H23" s="145"/>
    </row>
    <row r="24" spans="2:8" ht="20" customHeight="1" thickBot="1" x14ac:dyDescent="0.4">
      <c r="C24" s="36" t="s">
        <v>111</v>
      </c>
      <c r="D24" s="139" t="s">
        <v>299</v>
      </c>
      <c r="E24" s="140"/>
      <c r="F24" s="140"/>
      <c r="G24" s="140"/>
      <c r="H24" s="141"/>
    </row>
    <row r="25" spans="2:8" ht="60" customHeight="1" thickBot="1" x14ac:dyDescent="0.4">
      <c r="C25" s="36" t="s">
        <v>110</v>
      </c>
      <c r="D25" s="139" t="s">
        <v>215</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1</v>
      </c>
      <c r="D28" s="27">
        <v>0</v>
      </c>
      <c r="E28" s="27">
        <v>105041.3</v>
      </c>
      <c r="F28" s="27">
        <v>105041.3</v>
      </c>
      <c r="G28" s="27">
        <v>-80989.5</v>
      </c>
      <c r="H28" s="26">
        <v>24051.800000000003</v>
      </c>
    </row>
    <row r="29" spans="2:8" ht="13" customHeight="1" thickBot="1" x14ac:dyDescent="0.4"/>
    <row r="30" spans="2:8" ht="20" customHeight="1" thickBot="1" x14ac:dyDescent="0.4">
      <c r="C30" s="37" t="s">
        <v>113</v>
      </c>
      <c r="D30" s="142" t="s">
        <v>151</v>
      </c>
      <c r="E30" s="144"/>
      <c r="F30" s="144"/>
      <c r="G30" s="144"/>
      <c r="H30" s="145"/>
    </row>
    <row r="31" spans="2:8" ht="20" customHeight="1" thickBot="1" x14ac:dyDescent="0.4">
      <c r="C31" s="36" t="s">
        <v>111</v>
      </c>
      <c r="D31" s="139" t="s">
        <v>298</v>
      </c>
      <c r="E31" s="140"/>
      <c r="F31" s="140"/>
      <c r="G31" s="140"/>
      <c r="H31" s="141"/>
    </row>
    <row r="32" spans="2:8" ht="20" customHeight="1" thickBot="1" x14ac:dyDescent="0.4">
      <c r="C32" s="36" t="s">
        <v>110</v>
      </c>
      <c r="D32" s="139" t="s">
        <v>297</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5.2</v>
      </c>
      <c r="D35" s="27">
        <v>306.10000000000002</v>
      </c>
      <c r="E35" s="27">
        <v>248.9</v>
      </c>
      <c r="F35" s="27">
        <v>555</v>
      </c>
      <c r="G35" s="27">
        <v>-77.3</v>
      </c>
      <c r="H35" s="26">
        <v>477.7</v>
      </c>
    </row>
    <row r="36" spans="2:8" ht="13" customHeight="1" thickBot="1" x14ac:dyDescent="0.4"/>
    <row r="37" spans="2:8" ht="20" customHeight="1" thickBot="1" x14ac:dyDescent="0.4">
      <c r="C37" s="37" t="s">
        <v>113</v>
      </c>
      <c r="D37" s="142" t="s">
        <v>296</v>
      </c>
      <c r="E37" s="144"/>
      <c r="F37" s="144"/>
      <c r="G37" s="144"/>
      <c r="H37" s="145"/>
    </row>
    <row r="38" spans="2:8" ht="20" customHeight="1" thickBot="1" x14ac:dyDescent="0.4">
      <c r="C38" s="36" t="s">
        <v>111</v>
      </c>
      <c r="D38" s="139" t="s">
        <v>295</v>
      </c>
      <c r="E38" s="140"/>
      <c r="F38" s="140"/>
      <c r="G38" s="140"/>
      <c r="H38" s="141"/>
    </row>
    <row r="39" spans="2:8" ht="20" customHeight="1" thickBot="1" x14ac:dyDescent="0.4">
      <c r="C39" s="36" t="s">
        <v>110</v>
      </c>
      <c r="D39" s="139" t="s">
        <v>149</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0</v>
      </c>
      <c r="D42" s="27">
        <v>0</v>
      </c>
      <c r="E42" s="27">
        <v>2387.1999999999998</v>
      </c>
      <c r="F42" s="27">
        <v>2387.1999999999998</v>
      </c>
      <c r="G42" s="27">
        <v>-212</v>
      </c>
      <c r="H42" s="26">
        <v>2175.1999999999998</v>
      </c>
    </row>
    <row r="43" spans="2:8" ht="13" customHeight="1" thickBot="1" x14ac:dyDescent="0.4"/>
    <row r="44" spans="2:8" ht="20" customHeight="1" thickBot="1" x14ac:dyDescent="0.4">
      <c r="C44" s="37" t="s">
        <v>113</v>
      </c>
      <c r="D44" s="142" t="s">
        <v>217</v>
      </c>
      <c r="E44" s="144"/>
      <c r="F44" s="144"/>
      <c r="G44" s="144"/>
      <c r="H44" s="145"/>
    </row>
    <row r="45" spans="2:8" ht="20" customHeight="1" thickBot="1" x14ac:dyDescent="0.4">
      <c r="C45" s="36" t="s">
        <v>111</v>
      </c>
      <c r="D45" s="139" t="s">
        <v>294</v>
      </c>
      <c r="E45" s="140"/>
      <c r="F45" s="140"/>
      <c r="G45" s="140"/>
      <c r="H45" s="141"/>
    </row>
    <row r="46" spans="2:8" ht="60" customHeight="1" thickBot="1" x14ac:dyDescent="0.4">
      <c r="C46" s="36" t="s">
        <v>110</v>
      </c>
      <c r="D46" s="139" t="s">
        <v>293</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63.74</v>
      </c>
      <c r="D49" s="27">
        <v>3042.8</v>
      </c>
      <c r="E49" s="27">
        <v>239</v>
      </c>
      <c r="F49" s="27">
        <v>3281.8</v>
      </c>
      <c r="G49" s="27">
        <v>-931.8</v>
      </c>
      <c r="H49" s="26">
        <v>2350</v>
      </c>
    </row>
    <row r="50" spans="2:8" ht="13" customHeight="1" thickBot="1" x14ac:dyDescent="0.4"/>
    <row r="51" spans="2:8" ht="20" customHeight="1" thickBot="1" x14ac:dyDescent="0.4">
      <c r="C51" s="37" t="s">
        <v>113</v>
      </c>
      <c r="D51" s="142" t="s">
        <v>214</v>
      </c>
      <c r="E51" s="144"/>
      <c r="F51" s="144"/>
      <c r="G51" s="144"/>
      <c r="H51" s="145"/>
    </row>
    <row r="52" spans="2:8" ht="20" customHeight="1" thickBot="1" x14ac:dyDescent="0.4">
      <c r="C52" s="36" t="s">
        <v>111</v>
      </c>
      <c r="D52" s="139" t="s">
        <v>292</v>
      </c>
      <c r="E52" s="140"/>
      <c r="F52" s="140"/>
      <c r="G52" s="140"/>
      <c r="H52" s="141"/>
    </row>
    <row r="53" spans="2:8" ht="60" customHeight="1" thickBot="1" x14ac:dyDescent="0.4">
      <c r="C53" s="36" t="s">
        <v>110</v>
      </c>
      <c r="D53" s="139" t="s">
        <v>291</v>
      </c>
      <c r="E53" s="140"/>
      <c r="F53" s="140"/>
      <c r="G53" s="140"/>
      <c r="H53" s="141"/>
    </row>
    <row r="54" spans="2:8" ht="5.25" customHeight="1" x14ac:dyDescent="0.35">
      <c r="C54" s="35"/>
      <c r="H54" s="34"/>
    </row>
    <row r="55" spans="2:8" ht="25.4" customHeight="1" thickBot="1" x14ac:dyDescent="0.4">
      <c r="B55" s="33"/>
      <c r="C55" s="32" t="s">
        <v>108</v>
      </c>
      <c r="D55" s="30" t="s">
        <v>107</v>
      </c>
      <c r="E55" s="30" t="s">
        <v>106</v>
      </c>
      <c r="F55" s="31" t="s">
        <v>105</v>
      </c>
      <c r="G55" s="30" t="s">
        <v>96</v>
      </c>
      <c r="H55" s="29" t="s">
        <v>104</v>
      </c>
    </row>
    <row r="56" spans="2:8" ht="20" customHeight="1" thickBot="1" x14ac:dyDescent="0.4">
      <c r="C56" s="28">
        <v>54.76</v>
      </c>
      <c r="D56" s="27">
        <v>2433</v>
      </c>
      <c r="E56" s="27">
        <v>28.8</v>
      </c>
      <c r="F56" s="27">
        <v>2461.8000000000002</v>
      </c>
      <c r="G56" s="27">
        <v>-1524.8</v>
      </c>
      <c r="H56" s="26">
        <v>937.00000000000023</v>
      </c>
    </row>
    <row r="57" spans="2:8" ht="12.5" customHeight="1" x14ac:dyDescent="0.35"/>
    <row r="58" spans="2:8" ht="12.5" customHeight="1" x14ac:dyDescent="0.35"/>
    <row r="59" spans="2:8" ht="8.25" customHeight="1" x14ac:dyDescent="0.35"/>
    <row r="60" spans="2:8" ht="18" customHeight="1" x14ac:dyDescent="0.4">
      <c r="C60" s="153" t="s">
        <v>148</v>
      </c>
      <c r="D60" s="153"/>
      <c r="E60" s="153"/>
      <c r="F60" s="153"/>
      <c r="G60" s="153"/>
      <c r="H60" s="153"/>
    </row>
    <row r="61" spans="2:8" ht="18.75" customHeight="1" thickBot="1" x14ac:dyDescent="0.4"/>
    <row r="62" spans="2:8" ht="20" customHeight="1" thickBot="1" x14ac:dyDescent="0.4">
      <c r="C62" s="99" t="s">
        <v>113</v>
      </c>
      <c r="D62" s="142" t="s">
        <v>147</v>
      </c>
      <c r="E62" s="143"/>
      <c r="F62" s="144"/>
      <c r="G62" s="144"/>
      <c r="H62" s="145"/>
    </row>
    <row r="63" spans="2:8" ht="20" customHeight="1" thickBot="1" x14ac:dyDescent="0.4">
      <c r="C63" s="100" t="s">
        <v>111</v>
      </c>
      <c r="D63" s="139" t="s">
        <v>139</v>
      </c>
      <c r="E63" s="140"/>
      <c r="F63" s="140"/>
      <c r="G63" s="140"/>
      <c r="H63" s="141"/>
    </row>
    <row r="64" spans="2:8" ht="20" customHeight="1" thickBot="1" x14ac:dyDescent="0.4">
      <c r="C64" s="100" t="s">
        <v>110</v>
      </c>
      <c r="D64" s="139" t="s">
        <v>203</v>
      </c>
      <c r="E64" s="140"/>
      <c r="F64" s="140"/>
      <c r="G64" s="140"/>
      <c r="H64" s="141"/>
    </row>
    <row r="65" spans="2:8" ht="12.5" customHeight="1" x14ac:dyDescent="0.35">
      <c r="C65" s="146"/>
      <c r="D65" s="147"/>
      <c r="E65" s="147"/>
      <c r="F65" s="148"/>
      <c r="G65" s="148"/>
      <c r="H65" s="149"/>
    </row>
    <row r="66" spans="2:8" ht="5.25" customHeight="1" x14ac:dyDescent="0.35">
      <c r="C66" s="35"/>
      <c r="H66" s="34"/>
    </row>
    <row r="67" spans="2:8" ht="25.4" customHeight="1" thickBot="1" x14ac:dyDescent="0.4">
      <c r="B67" s="33"/>
      <c r="C67" s="101" t="s">
        <v>108</v>
      </c>
      <c r="D67" s="102" t="s">
        <v>107</v>
      </c>
      <c r="E67" s="102" t="s">
        <v>106</v>
      </c>
      <c r="F67" s="103" t="s">
        <v>105</v>
      </c>
      <c r="G67" s="102" t="s">
        <v>96</v>
      </c>
      <c r="H67" s="104" t="s">
        <v>104</v>
      </c>
    </row>
    <row r="68" spans="2:8" ht="20" customHeight="1" thickBot="1" x14ac:dyDescent="0.4">
      <c r="C68" s="28">
        <v>0</v>
      </c>
      <c r="D68" s="39">
        <v>627</v>
      </c>
      <c r="E68" s="39">
        <v>0</v>
      </c>
      <c r="F68" s="39">
        <v>627</v>
      </c>
      <c r="G68" s="39">
        <v>0</v>
      </c>
      <c r="H68" s="38">
        <v>627</v>
      </c>
    </row>
    <row r="69" spans="2:8" ht="13" customHeight="1" thickBot="1" x14ac:dyDescent="0.4"/>
    <row r="70" spans="2:8" ht="20" customHeight="1" thickBot="1" x14ac:dyDescent="0.4">
      <c r="C70" s="99" t="s">
        <v>113</v>
      </c>
      <c r="D70" s="142" t="s">
        <v>146</v>
      </c>
      <c r="E70" s="143"/>
      <c r="F70" s="144"/>
      <c r="G70" s="144"/>
      <c r="H70" s="145"/>
    </row>
    <row r="71" spans="2:8" ht="20" customHeight="1" thickBot="1" x14ac:dyDescent="0.4">
      <c r="C71" s="100" t="s">
        <v>111</v>
      </c>
      <c r="D71" s="139" t="s">
        <v>136</v>
      </c>
      <c r="E71" s="140"/>
      <c r="F71" s="140"/>
      <c r="G71" s="140"/>
      <c r="H71" s="141"/>
    </row>
    <row r="72" spans="2:8" ht="20" customHeight="1" thickBot="1" x14ac:dyDescent="0.4">
      <c r="C72" s="100" t="s">
        <v>110</v>
      </c>
      <c r="D72" s="139" t="s">
        <v>143</v>
      </c>
      <c r="E72" s="140"/>
      <c r="F72" s="140"/>
      <c r="G72" s="140"/>
      <c r="H72" s="141"/>
    </row>
    <row r="73" spans="2:8" ht="12.5" customHeight="1" x14ac:dyDescent="0.35">
      <c r="C73" s="146"/>
      <c r="D73" s="147"/>
      <c r="E73" s="147"/>
      <c r="F73" s="148"/>
      <c r="G73" s="148"/>
      <c r="H73" s="149"/>
    </row>
    <row r="74" spans="2:8" ht="5.25" customHeight="1" x14ac:dyDescent="0.35">
      <c r="C74" s="35"/>
      <c r="H74" s="34"/>
    </row>
    <row r="75" spans="2:8" ht="25.4" customHeight="1" x14ac:dyDescent="0.35">
      <c r="B75" s="33"/>
      <c r="C75" s="101" t="s">
        <v>108</v>
      </c>
      <c r="D75" s="102" t="s">
        <v>107</v>
      </c>
      <c r="E75" s="102" t="s">
        <v>106</v>
      </c>
      <c r="F75" s="103" t="s">
        <v>105</v>
      </c>
      <c r="G75" s="102" t="s">
        <v>96</v>
      </c>
      <c r="H75" s="104" t="s">
        <v>104</v>
      </c>
    </row>
    <row r="76" spans="2:8" ht="20" customHeight="1" thickBot="1" x14ac:dyDescent="0.4">
      <c r="C76" s="40"/>
      <c r="D76" s="39">
        <v>0</v>
      </c>
      <c r="E76" s="39">
        <v>1366</v>
      </c>
      <c r="F76" s="39">
        <v>1366</v>
      </c>
      <c r="G76" s="39">
        <v>0</v>
      </c>
      <c r="H76" s="38">
        <v>1366</v>
      </c>
    </row>
    <row r="77" spans="2:8" ht="13" customHeight="1" thickBot="1" x14ac:dyDescent="0.4"/>
    <row r="78" spans="2:8" ht="20" customHeight="1" thickBot="1" x14ac:dyDescent="0.4">
      <c r="C78" s="99" t="s">
        <v>113</v>
      </c>
      <c r="D78" s="142" t="s">
        <v>144</v>
      </c>
      <c r="E78" s="143"/>
      <c r="F78" s="144"/>
      <c r="G78" s="144"/>
      <c r="H78" s="145"/>
    </row>
    <row r="79" spans="2:8" ht="20" customHeight="1" thickBot="1" x14ac:dyDescent="0.4">
      <c r="C79" s="100" t="s">
        <v>111</v>
      </c>
      <c r="D79" s="139" t="s">
        <v>139</v>
      </c>
      <c r="E79" s="140"/>
      <c r="F79" s="140"/>
      <c r="G79" s="140"/>
      <c r="H79" s="141"/>
    </row>
    <row r="80" spans="2:8" ht="20" customHeight="1" thickBot="1" x14ac:dyDescent="0.4">
      <c r="C80" s="100" t="s">
        <v>110</v>
      </c>
      <c r="D80" s="139" t="s">
        <v>145</v>
      </c>
      <c r="E80" s="140"/>
      <c r="F80" s="140"/>
      <c r="G80" s="140"/>
      <c r="H80" s="141"/>
    </row>
    <row r="81" spans="2:8" ht="12.5" customHeight="1" x14ac:dyDescent="0.35">
      <c r="C81" s="146"/>
      <c r="D81" s="147"/>
      <c r="E81" s="147"/>
      <c r="F81" s="148"/>
      <c r="G81" s="148"/>
      <c r="H81" s="149"/>
    </row>
    <row r="82" spans="2:8" ht="5.25" customHeight="1" x14ac:dyDescent="0.35">
      <c r="C82" s="35"/>
      <c r="H82" s="34"/>
    </row>
    <row r="83" spans="2:8" ht="25.4" customHeight="1" thickBot="1" x14ac:dyDescent="0.4">
      <c r="B83" s="33"/>
      <c r="C83" s="101" t="s">
        <v>108</v>
      </c>
      <c r="D83" s="102" t="s">
        <v>107</v>
      </c>
      <c r="E83" s="102" t="s">
        <v>106</v>
      </c>
      <c r="F83" s="103" t="s">
        <v>105</v>
      </c>
      <c r="G83" s="102" t="s">
        <v>96</v>
      </c>
      <c r="H83" s="104" t="s">
        <v>104</v>
      </c>
    </row>
    <row r="84" spans="2:8" ht="20" customHeight="1" thickBot="1" x14ac:dyDescent="0.4">
      <c r="C84" s="28"/>
      <c r="D84" s="39">
        <v>0</v>
      </c>
      <c r="E84" s="39">
        <v>8899</v>
      </c>
      <c r="F84" s="39">
        <v>8899</v>
      </c>
      <c r="G84" s="39">
        <v>0</v>
      </c>
      <c r="H84" s="38">
        <v>8899</v>
      </c>
    </row>
    <row r="85" spans="2:8" ht="13" customHeight="1" thickBot="1" x14ac:dyDescent="0.4"/>
    <row r="86" spans="2:8" ht="20" customHeight="1" thickBot="1" x14ac:dyDescent="0.4">
      <c r="C86" s="99" t="s">
        <v>113</v>
      </c>
      <c r="D86" s="142" t="s">
        <v>142</v>
      </c>
      <c r="E86" s="143"/>
      <c r="F86" s="144"/>
      <c r="G86" s="144"/>
      <c r="H86" s="145"/>
    </row>
    <row r="87" spans="2:8" ht="20" customHeight="1" thickBot="1" x14ac:dyDescent="0.4">
      <c r="C87" s="100" t="s">
        <v>111</v>
      </c>
      <c r="D87" s="139" t="s">
        <v>202</v>
      </c>
      <c r="E87" s="140"/>
      <c r="F87" s="140"/>
      <c r="G87" s="140"/>
      <c r="H87" s="141"/>
    </row>
    <row r="88" spans="2:8" ht="20" customHeight="1" thickBot="1" x14ac:dyDescent="0.4">
      <c r="C88" s="100" t="s">
        <v>110</v>
      </c>
      <c r="D88" s="139" t="s">
        <v>290</v>
      </c>
      <c r="E88" s="140"/>
      <c r="F88" s="140"/>
      <c r="G88" s="140"/>
      <c r="H88" s="141"/>
    </row>
    <row r="89" spans="2:8" ht="12.5" customHeight="1" x14ac:dyDescent="0.35">
      <c r="C89" s="146"/>
      <c r="D89" s="147"/>
      <c r="E89" s="147"/>
      <c r="F89" s="148"/>
      <c r="G89" s="148"/>
      <c r="H89" s="149"/>
    </row>
    <row r="90" spans="2:8" ht="5.25" customHeight="1" x14ac:dyDescent="0.35">
      <c r="C90" s="35"/>
      <c r="H90" s="34"/>
    </row>
    <row r="91" spans="2:8" ht="25.4" customHeight="1" thickBot="1" x14ac:dyDescent="0.4">
      <c r="B91" s="33"/>
      <c r="C91" s="101" t="s">
        <v>108</v>
      </c>
      <c r="D91" s="102" t="s">
        <v>107</v>
      </c>
      <c r="E91" s="102" t="s">
        <v>106</v>
      </c>
      <c r="F91" s="103" t="s">
        <v>105</v>
      </c>
      <c r="G91" s="102" t="s">
        <v>96</v>
      </c>
      <c r="H91" s="104" t="s">
        <v>104</v>
      </c>
    </row>
    <row r="92" spans="2:8" ht="20" customHeight="1" thickBot="1" x14ac:dyDescent="0.4">
      <c r="C92" s="28"/>
      <c r="D92" s="39">
        <v>0</v>
      </c>
      <c r="E92" s="39">
        <v>0</v>
      </c>
      <c r="F92" s="39">
        <v>0</v>
      </c>
      <c r="G92" s="39">
        <v>22</v>
      </c>
      <c r="H92" s="38">
        <v>22</v>
      </c>
    </row>
    <row r="93" spans="2:8" ht="13" customHeight="1" thickBot="1" x14ac:dyDescent="0.4"/>
    <row r="94" spans="2:8" ht="20" customHeight="1" thickBot="1" x14ac:dyDescent="0.4">
      <c r="C94" s="99" t="s">
        <v>113</v>
      </c>
      <c r="D94" s="142" t="s">
        <v>140</v>
      </c>
      <c r="E94" s="143"/>
      <c r="F94" s="144"/>
      <c r="G94" s="144"/>
      <c r="H94" s="145"/>
    </row>
    <row r="95" spans="2:8" ht="20" customHeight="1" thickBot="1" x14ac:dyDescent="0.4">
      <c r="C95" s="100" t="s">
        <v>111</v>
      </c>
      <c r="D95" s="139" t="s">
        <v>202</v>
      </c>
      <c r="E95" s="140"/>
      <c r="F95" s="140"/>
      <c r="G95" s="140"/>
      <c r="H95" s="141"/>
    </row>
    <row r="96" spans="2:8" ht="20" customHeight="1" thickBot="1" x14ac:dyDescent="0.4">
      <c r="C96" s="100" t="s">
        <v>110</v>
      </c>
      <c r="D96" s="139" t="s">
        <v>289</v>
      </c>
      <c r="E96" s="140"/>
      <c r="F96" s="140"/>
      <c r="G96" s="140"/>
      <c r="H96" s="141"/>
    </row>
    <row r="97" spans="2:8" ht="12.5" customHeight="1" x14ac:dyDescent="0.35">
      <c r="C97" s="146"/>
      <c r="D97" s="147"/>
      <c r="E97" s="147"/>
      <c r="F97" s="148"/>
      <c r="G97" s="148"/>
      <c r="H97" s="149"/>
    </row>
    <row r="98" spans="2:8" ht="5.25" customHeight="1" x14ac:dyDescent="0.35">
      <c r="C98" s="35"/>
      <c r="H98" s="34"/>
    </row>
    <row r="99" spans="2:8" ht="25.4" customHeight="1" thickBot="1" x14ac:dyDescent="0.4">
      <c r="B99" s="33"/>
      <c r="C99" s="101" t="s">
        <v>108</v>
      </c>
      <c r="D99" s="102" t="s">
        <v>107</v>
      </c>
      <c r="E99" s="102" t="s">
        <v>106</v>
      </c>
      <c r="F99" s="103" t="s">
        <v>105</v>
      </c>
      <c r="G99" s="102" t="s">
        <v>96</v>
      </c>
      <c r="H99" s="104" t="s">
        <v>104</v>
      </c>
    </row>
    <row r="100" spans="2:8" ht="20" customHeight="1" thickBot="1" x14ac:dyDescent="0.4">
      <c r="C100" s="28">
        <v>0</v>
      </c>
      <c r="D100" s="39">
        <v>0</v>
      </c>
      <c r="E100" s="39">
        <v>0</v>
      </c>
      <c r="F100" s="39">
        <v>0</v>
      </c>
      <c r="G100" s="39">
        <v>108</v>
      </c>
      <c r="H100" s="38">
        <v>108</v>
      </c>
    </row>
    <row r="101" spans="2:8" ht="13" customHeight="1" thickBot="1" x14ac:dyDescent="0.4"/>
    <row r="102" spans="2:8" ht="20" customHeight="1" thickBot="1" x14ac:dyDescent="0.4">
      <c r="C102" s="99" t="s">
        <v>113</v>
      </c>
      <c r="D102" s="142" t="s">
        <v>137</v>
      </c>
      <c r="E102" s="143"/>
      <c r="F102" s="144"/>
      <c r="G102" s="144"/>
      <c r="H102" s="145"/>
    </row>
    <row r="103" spans="2:8" ht="20" customHeight="1" thickBot="1" x14ac:dyDescent="0.4">
      <c r="C103" s="100" t="s">
        <v>111</v>
      </c>
      <c r="D103" s="139" t="s">
        <v>139</v>
      </c>
      <c r="E103" s="140"/>
      <c r="F103" s="140"/>
      <c r="G103" s="140"/>
      <c r="H103" s="141"/>
    </row>
    <row r="104" spans="2:8" ht="20" customHeight="1" thickBot="1" x14ac:dyDescent="0.4">
      <c r="C104" s="100" t="s">
        <v>110</v>
      </c>
      <c r="D104" s="139" t="s">
        <v>200</v>
      </c>
      <c r="E104" s="140"/>
      <c r="F104" s="140"/>
      <c r="G104" s="140"/>
      <c r="H104" s="141"/>
    </row>
    <row r="105" spans="2:8" ht="12.5" customHeight="1" x14ac:dyDescent="0.35">
      <c r="C105" s="146"/>
      <c r="D105" s="147"/>
      <c r="E105" s="147"/>
      <c r="F105" s="148"/>
      <c r="G105" s="148"/>
      <c r="H105" s="149"/>
    </row>
    <row r="106" spans="2:8" ht="5.25" customHeight="1" x14ac:dyDescent="0.35">
      <c r="C106" s="35"/>
      <c r="H106" s="34"/>
    </row>
    <row r="107" spans="2:8" ht="25.4" customHeight="1" thickBot="1" x14ac:dyDescent="0.4">
      <c r="B107" s="33"/>
      <c r="C107" s="101" t="s">
        <v>108</v>
      </c>
      <c r="D107" s="102" t="s">
        <v>107</v>
      </c>
      <c r="E107" s="102" t="s">
        <v>106</v>
      </c>
      <c r="F107" s="103" t="s">
        <v>105</v>
      </c>
      <c r="G107" s="102" t="s">
        <v>96</v>
      </c>
      <c r="H107" s="104" t="s">
        <v>104</v>
      </c>
    </row>
    <row r="108" spans="2:8" ht="20" customHeight="1" thickBot="1" x14ac:dyDescent="0.4">
      <c r="C108" s="28"/>
      <c r="D108" s="39">
        <v>241</v>
      </c>
      <c r="E108" s="39">
        <v>0</v>
      </c>
      <c r="F108" s="39">
        <v>241</v>
      </c>
      <c r="G108" s="39">
        <v>0</v>
      </c>
      <c r="H108" s="38">
        <v>241</v>
      </c>
    </row>
    <row r="109" spans="2:8" ht="13" customHeight="1" thickBot="1" x14ac:dyDescent="0.4"/>
    <row r="110" spans="2:8" ht="20" customHeight="1" thickBot="1" x14ac:dyDescent="0.4">
      <c r="C110" s="99" t="s">
        <v>113</v>
      </c>
      <c r="D110" s="142" t="s">
        <v>288</v>
      </c>
      <c r="E110" s="143"/>
      <c r="F110" s="144"/>
      <c r="G110" s="144"/>
      <c r="H110" s="145"/>
    </row>
    <row r="111" spans="2:8" ht="20" customHeight="1" thickBot="1" x14ac:dyDescent="0.4">
      <c r="C111" s="100" t="s">
        <v>111</v>
      </c>
      <c r="D111" s="139" t="s">
        <v>136</v>
      </c>
      <c r="E111" s="140"/>
      <c r="F111" s="140"/>
      <c r="G111" s="140"/>
      <c r="H111" s="141"/>
    </row>
    <row r="112" spans="2:8" ht="20" customHeight="1" thickBot="1" x14ac:dyDescent="0.4">
      <c r="C112" s="100" t="s">
        <v>110</v>
      </c>
      <c r="D112" s="139" t="s">
        <v>287</v>
      </c>
      <c r="E112" s="140"/>
      <c r="F112" s="140"/>
      <c r="G112" s="140"/>
      <c r="H112" s="141"/>
    </row>
    <row r="113" spans="2:8" ht="12.5" customHeight="1" x14ac:dyDescent="0.35">
      <c r="C113" s="146"/>
      <c r="D113" s="147"/>
      <c r="E113" s="147"/>
      <c r="F113" s="148"/>
      <c r="G113" s="148"/>
      <c r="H113" s="149"/>
    </row>
    <row r="114" spans="2:8" ht="5.25" customHeight="1" x14ac:dyDescent="0.35">
      <c r="C114" s="35"/>
      <c r="H114" s="34"/>
    </row>
    <row r="115" spans="2:8" ht="25.4" customHeight="1" thickBot="1" x14ac:dyDescent="0.4">
      <c r="B115" s="33"/>
      <c r="C115" s="101" t="s">
        <v>108</v>
      </c>
      <c r="D115" s="102" t="s">
        <v>107</v>
      </c>
      <c r="E115" s="102" t="s">
        <v>106</v>
      </c>
      <c r="F115" s="103" t="s">
        <v>105</v>
      </c>
      <c r="G115" s="102" t="s">
        <v>96</v>
      </c>
      <c r="H115" s="104" t="s">
        <v>104</v>
      </c>
    </row>
    <row r="116" spans="2:8" ht="20" customHeight="1" thickBot="1" x14ac:dyDescent="0.4">
      <c r="C116" s="28"/>
      <c r="D116" s="39">
        <v>0</v>
      </c>
      <c r="E116" s="39">
        <v>316</v>
      </c>
      <c r="F116" s="39">
        <v>316</v>
      </c>
      <c r="G116" s="39">
        <v>0</v>
      </c>
      <c r="H116" s="38">
        <v>316</v>
      </c>
    </row>
    <row r="117" spans="2:8" ht="13" customHeight="1" thickBot="1" x14ac:dyDescent="0.4"/>
    <row r="118" spans="2:8" ht="20" customHeight="1" thickBot="1" x14ac:dyDescent="0.4">
      <c r="C118" s="99" t="s">
        <v>113</v>
      </c>
      <c r="D118" s="142" t="s">
        <v>286</v>
      </c>
      <c r="E118" s="143"/>
      <c r="F118" s="144"/>
      <c r="G118" s="144"/>
      <c r="H118" s="145"/>
    </row>
    <row r="119" spans="2:8" ht="20" customHeight="1" thickBot="1" x14ac:dyDescent="0.4">
      <c r="C119" s="100" t="s">
        <v>111</v>
      </c>
      <c r="D119" s="139" t="s">
        <v>136</v>
      </c>
      <c r="E119" s="140"/>
      <c r="F119" s="140"/>
      <c r="G119" s="140"/>
      <c r="H119" s="141"/>
    </row>
    <row r="120" spans="2:8" ht="20" customHeight="1" thickBot="1" x14ac:dyDescent="0.4">
      <c r="C120" s="100" t="s">
        <v>110</v>
      </c>
      <c r="D120" s="139" t="s">
        <v>285</v>
      </c>
      <c r="E120" s="140"/>
      <c r="F120" s="140"/>
      <c r="G120" s="140"/>
      <c r="H120" s="141"/>
    </row>
    <row r="121" spans="2:8" ht="12.5" customHeight="1" x14ac:dyDescent="0.35">
      <c r="C121" s="146"/>
      <c r="D121" s="147"/>
      <c r="E121" s="147"/>
      <c r="F121" s="148"/>
      <c r="G121" s="148"/>
      <c r="H121" s="149"/>
    </row>
    <row r="122" spans="2:8" ht="5.25" customHeight="1" x14ac:dyDescent="0.35">
      <c r="C122" s="35"/>
      <c r="H122" s="34"/>
    </row>
    <row r="123" spans="2:8" ht="25.4" customHeight="1" thickBot="1" x14ac:dyDescent="0.4">
      <c r="B123" s="33"/>
      <c r="C123" s="101" t="s">
        <v>108</v>
      </c>
      <c r="D123" s="102" t="s">
        <v>107</v>
      </c>
      <c r="E123" s="102" t="s">
        <v>106</v>
      </c>
      <c r="F123" s="103" t="s">
        <v>105</v>
      </c>
      <c r="G123" s="102" t="s">
        <v>96</v>
      </c>
      <c r="H123" s="104" t="s">
        <v>104</v>
      </c>
    </row>
    <row r="124" spans="2:8" ht="20" customHeight="1" thickBot="1" x14ac:dyDescent="0.4">
      <c r="C124" s="28">
        <v>0</v>
      </c>
      <c r="D124" s="39">
        <v>30</v>
      </c>
      <c r="E124" s="39">
        <v>0</v>
      </c>
      <c r="F124" s="39">
        <v>30</v>
      </c>
      <c r="G124" s="39">
        <v>0</v>
      </c>
      <c r="H124" s="38">
        <v>30</v>
      </c>
    </row>
    <row r="125" spans="2:8" ht="13" customHeight="1" thickBot="1" x14ac:dyDescent="0.4"/>
    <row r="126" spans="2:8" ht="18.5" customHeight="1" thickBot="1" x14ac:dyDescent="0.45">
      <c r="C126" s="150" t="s">
        <v>134</v>
      </c>
      <c r="D126" s="151"/>
      <c r="E126" s="151"/>
      <c r="F126" s="151"/>
      <c r="G126" s="151"/>
      <c r="H126" s="152"/>
    </row>
    <row r="127" spans="2:8" ht="19.5" customHeight="1" thickBot="1" x14ac:dyDescent="0.4"/>
    <row r="128" spans="2:8" ht="20" customHeight="1" thickBot="1" x14ac:dyDescent="0.4">
      <c r="C128" s="106" t="s">
        <v>113</v>
      </c>
      <c r="D128" s="142" t="s">
        <v>133</v>
      </c>
      <c r="E128" s="143"/>
      <c r="F128" s="144"/>
      <c r="G128" s="144"/>
      <c r="H128" s="145"/>
    </row>
    <row r="129" spans="2:8" ht="20" customHeight="1" thickBot="1" x14ac:dyDescent="0.4">
      <c r="C129" s="107" t="s">
        <v>111</v>
      </c>
      <c r="D129" s="139" t="s">
        <v>284</v>
      </c>
      <c r="E129" s="140"/>
      <c r="F129" s="140"/>
      <c r="G129" s="140"/>
      <c r="H129" s="141"/>
    </row>
    <row r="130" spans="2:8" ht="20" customHeight="1" thickBot="1" x14ac:dyDescent="0.4">
      <c r="C130" s="107" t="s">
        <v>110</v>
      </c>
      <c r="D130" s="139" t="s">
        <v>283</v>
      </c>
      <c r="E130" s="140"/>
      <c r="F130" s="140"/>
      <c r="G130" s="140"/>
      <c r="H130" s="141"/>
    </row>
    <row r="131" spans="2:8" ht="5.25" customHeight="1" x14ac:dyDescent="0.35">
      <c r="C131" s="35"/>
      <c r="H131" s="34"/>
    </row>
    <row r="132" spans="2:8" ht="25.4" customHeight="1" thickBot="1" x14ac:dyDescent="0.4">
      <c r="B132" s="33"/>
      <c r="C132" s="108" t="s">
        <v>108</v>
      </c>
      <c r="D132" s="109" t="s">
        <v>107</v>
      </c>
      <c r="E132" s="109" t="s">
        <v>106</v>
      </c>
      <c r="F132" s="110" t="s">
        <v>105</v>
      </c>
      <c r="G132" s="109" t="s">
        <v>96</v>
      </c>
      <c r="H132" s="111" t="s">
        <v>104</v>
      </c>
    </row>
    <row r="133" spans="2:8" ht="20" customHeight="1" thickBot="1" x14ac:dyDescent="0.4">
      <c r="C133" s="28">
        <v>0</v>
      </c>
      <c r="D133" s="27">
        <v>0</v>
      </c>
      <c r="E133" s="27">
        <v>0</v>
      </c>
      <c r="F133" s="27">
        <v>0</v>
      </c>
      <c r="G133" s="27">
        <v>-6000</v>
      </c>
      <c r="H133" s="26">
        <v>-6000</v>
      </c>
    </row>
    <row r="134" spans="2:8" ht="13" customHeight="1" thickBot="1" x14ac:dyDescent="0.4"/>
    <row r="135" spans="2:8" ht="20" customHeight="1" thickBot="1" x14ac:dyDescent="0.4">
      <c r="C135" s="106" t="s">
        <v>113</v>
      </c>
      <c r="D135" s="142" t="s">
        <v>131</v>
      </c>
      <c r="E135" s="143"/>
      <c r="F135" s="144"/>
      <c r="G135" s="144"/>
      <c r="H135" s="145"/>
    </row>
    <row r="136" spans="2:8" ht="20" customHeight="1" thickBot="1" x14ac:dyDescent="0.4">
      <c r="C136" s="107" t="s">
        <v>111</v>
      </c>
      <c r="D136" s="139" t="s">
        <v>282</v>
      </c>
      <c r="E136" s="140"/>
      <c r="F136" s="140"/>
      <c r="G136" s="140"/>
      <c r="H136" s="141"/>
    </row>
    <row r="137" spans="2:8" ht="20" customHeight="1" thickBot="1" x14ac:dyDescent="0.4">
      <c r="C137" s="107" t="s">
        <v>110</v>
      </c>
      <c r="D137" s="139" t="s">
        <v>281</v>
      </c>
      <c r="E137" s="140"/>
      <c r="F137" s="140"/>
      <c r="G137" s="140"/>
      <c r="H137" s="141"/>
    </row>
    <row r="138" spans="2:8" ht="5.25" customHeight="1" x14ac:dyDescent="0.35">
      <c r="C138" s="35"/>
      <c r="H138" s="34"/>
    </row>
    <row r="139" spans="2:8" ht="25.4" customHeight="1" thickBot="1" x14ac:dyDescent="0.4">
      <c r="B139" s="33"/>
      <c r="C139" s="108" t="s">
        <v>108</v>
      </c>
      <c r="D139" s="109" t="s">
        <v>107</v>
      </c>
      <c r="E139" s="109" t="s">
        <v>106</v>
      </c>
      <c r="F139" s="110" t="s">
        <v>105</v>
      </c>
      <c r="G139" s="109" t="s">
        <v>96</v>
      </c>
      <c r="H139" s="111" t="s">
        <v>104</v>
      </c>
    </row>
    <row r="140" spans="2:8" ht="20" customHeight="1" thickBot="1" x14ac:dyDescent="0.4">
      <c r="C140" s="28">
        <v>0</v>
      </c>
      <c r="D140" s="27">
        <v>0</v>
      </c>
      <c r="E140" s="27">
        <v>0</v>
      </c>
      <c r="F140" s="27">
        <v>0</v>
      </c>
      <c r="G140" s="27">
        <v>-400</v>
      </c>
      <c r="H140" s="26">
        <v>-400</v>
      </c>
    </row>
    <row r="141" spans="2:8" ht="13" customHeight="1" thickBot="1" x14ac:dyDescent="0.4"/>
    <row r="142" spans="2:8" ht="20" customHeight="1" thickBot="1" x14ac:dyDescent="0.4">
      <c r="C142" s="106" t="s">
        <v>113</v>
      </c>
      <c r="D142" s="142" t="s">
        <v>128</v>
      </c>
      <c r="E142" s="143"/>
      <c r="F142" s="144"/>
      <c r="G142" s="144"/>
      <c r="H142" s="145"/>
    </row>
    <row r="143" spans="2:8" ht="20" customHeight="1" thickBot="1" x14ac:dyDescent="0.4">
      <c r="C143" s="107" t="s">
        <v>111</v>
      </c>
      <c r="D143" s="139" t="s">
        <v>280</v>
      </c>
      <c r="E143" s="140"/>
      <c r="F143" s="140"/>
      <c r="G143" s="140"/>
      <c r="H143" s="141"/>
    </row>
    <row r="144" spans="2:8" ht="20" customHeight="1" thickBot="1" x14ac:dyDescent="0.4">
      <c r="C144" s="107" t="s">
        <v>110</v>
      </c>
      <c r="D144" s="139" t="s">
        <v>279</v>
      </c>
      <c r="E144" s="140"/>
      <c r="F144" s="140"/>
      <c r="G144" s="140"/>
      <c r="H144" s="141"/>
    </row>
    <row r="145" spans="2:8" ht="5.25" customHeight="1" x14ac:dyDescent="0.35">
      <c r="C145" s="35"/>
      <c r="H145" s="34"/>
    </row>
    <row r="146" spans="2:8" ht="25.4" customHeight="1" thickBot="1" x14ac:dyDescent="0.4">
      <c r="B146" s="33"/>
      <c r="C146" s="108" t="s">
        <v>108</v>
      </c>
      <c r="D146" s="109" t="s">
        <v>107</v>
      </c>
      <c r="E146" s="109" t="s">
        <v>106</v>
      </c>
      <c r="F146" s="110" t="s">
        <v>105</v>
      </c>
      <c r="G146" s="109" t="s">
        <v>96</v>
      </c>
      <c r="H146" s="111" t="s">
        <v>104</v>
      </c>
    </row>
    <row r="147" spans="2:8" ht="20" customHeight="1" thickBot="1" x14ac:dyDescent="0.4">
      <c r="C147" s="28">
        <v>0</v>
      </c>
      <c r="D147" s="27">
        <v>0</v>
      </c>
      <c r="E147" s="27">
        <v>-210</v>
      </c>
      <c r="F147" s="27">
        <v>-210</v>
      </c>
      <c r="G147" s="27">
        <v>0</v>
      </c>
      <c r="H147" s="26">
        <v>-210</v>
      </c>
    </row>
    <row r="148" spans="2:8" ht="13" customHeight="1" thickBot="1" x14ac:dyDescent="0.4"/>
    <row r="149" spans="2:8" ht="20" customHeight="1" thickBot="1" x14ac:dyDescent="0.4">
      <c r="C149" s="106" t="s">
        <v>113</v>
      </c>
      <c r="D149" s="142" t="s">
        <v>125</v>
      </c>
      <c r="E149" s="143"/>
      <c r="F149" s="144"/>
      <c r="G149" s="144"/>
      <c r="H149" s="145"/>
    </row>
    <row r="150" spans="2:8" ht="20" customHeight="1" thickBot="1" x14ac:dyDescent="0.4">
      <c r="C150" s="107" t="s">
        <v>111</v>
      </c>
      <c r="D150" s="139" t="s">
        <v>278</v>
      </c>
      <c r="E150" s="140"/>
      <c r="F150" s="140"/>
      <c r="G150" s="140"/>
      <c r="H150" s="141"/>
    </row>
    <row r="151" spans="2:8" ht="45.5" customHeight="1" thickBot="1" x14ac:dyDescent="0.4">
      <c r="C151" s="107" t="s">
        <v>110</v>
      </c>
      <c r="D151" s="139" t="s">
        <v>277</v>
      </c>
      <c r="E151" s="140"/>
      <c r="F151" s="140"/>
      <c r="G151" s="140"/>
      <c r="H151" s="141"/>
    </row>
    <row r="152" spans="2:8" ht="5.25" customHeight="1" x14ac:dyDescent="0.35">
      <c r="C152" s="35"/>
      <c r="H152" s="34"/>
    </row>
    <row r="153" spans="2:8" ht="25.4" customHeight="1" thickBot="1" x14ac:dyDescent="0.4">
      <c r="B153" s="33"/>
      <c r="C153" s="108" t="s">
        <v>108</v>
      </c>
      <c r="D153" s="109" t="s">
        <v>107</v>
      </c>
      <c r="E153" s="109" t="s">
        <v>106</v>
      </c>
      <c r="F153" s="110" t="s">
        <v>105</v>
      </c>
      <c r="G153" s="109" t="s">
        <v>96</v>
      </c>
      <c r="H153" s="111" t="s">
        <v>104</v>
      </c>
    </row>
    <row r="154" spans="2:8" ht="20" customHeight="1" thickBot="1" x14ac:dyDescent="0.4">
      <c r="C154" s="28">
        <v>0</v>
      </c>
      <c r="D154" s="27">
        <v>0</v>
      </c>
      <c r="E154" s="27">
        <v>0</v>
      </c>
      <c r="F154" s="27">
        <v>0</v>
      </c>
      <c r="G154" s="27">
        <v>-2895</v>
      </c>
      <c r="H154" s="26">
        <v>-2895</v>
      </c>
    </row>
    <row r="155" spans="2:8" ht="13" customHeight="1" thickBot="1" x14ac:dyDescent="0.4"/>
    <row r="156" spans="2:8" ht="20" customHeight="1" thickBot="1" x14ac:dyDescent="0.4">
      <c r="C156" s="106" t="s">
        <v>113</v>
      </c>
      <c r="D156" s="142" t="s">
        <v>119</v>
      </c>
      <c r="E156" s="143"/>
      <c r="F156" s="144"/>
      <c r="G156" s="144"/>
      <c r="H156" s="145"/>
    </row>
    <row r="157" spans="2:8" ht="20" customHeight="1" thickBot="1" x14ac:dyDescent="0.4">
      <c r="C157" s="107" t="s">
        <v>111</v>
      </c>
      <c r="D157" s="139" t="s">
        <v>276</v>
      </c>
      <c r="E157" s="140"/>
      <c r="F157" s="140"/>
      <c r="G157" s="140"/>
      <c r="H157" s="141"/>
    </row>
    <row r="158" spans="2:8" ht="20" customHeight="1" thickBot="1" x14ac:dyDescent="0.4">
      <c r="C158" s="107" t="s">
        <v>110</v>
      </c>
      <c r="D158" s="139" t="s">
        <v>275</v>
      </c>
      <c r="E158" s="140"/>
      <c r="F158" s="140"/>
      <c r="G158" s="140"/>
      <c r="H158" s="141"/>
    </row>
    <row r="159" spans="2:8" ht="5.25" customHeight="1" x14ac:dyDescent="0.35">
      <c r="C159" s="35"/>
      <c r="H159" s="34"/>
    </row>
    <row r="160" spans="2:8" ht="25.4" customHeight="1" thickBot="1" x14ac:dyDescent="0.4">
      <c r="B160" s="33"/>
      <c r="C160" s="108" t="s">
        <v>108</v>
      </c>
      <c r="D160" s="109" t="s">
        <v>107</v>
      </c>
      <c r="E160" s="109" t="s">
        <v>106</v>
      </c>
      <c r="F160" s="110" t="s">
        <v>105</v>
      </c>
      <c r="G160" s="109" t="s">
        <v>96</v>
      </c>
      <c r="H160" s="111" t="s">
        <v>104</v>
      </c>
    </row>
    <row r="161" spans="2:8" ht="20" customHeight="1" thickBot="1" x14ac:dyDescent="0.4">
      <c r="C161" s="28">
        <v>0</v>
      </c>
      <c r="D161" s="27">
        <v>0</v>
      </c>
      <c r="E161" s="27">
        <v>-1000</v>
      </c>
      <c r="F161" s="27">
        <v>-1000</v>
      </c>
      <c r="G161" s="27">
        <v>0</v>
      </c>
      <c r="H161" s="26">
        <v>-1000</v>
      </c>
    </row>
    <row r="162" spans="2:8" ht="13" customHeight="1" thickBot="1" x14ac:dyDescent="0.4"/>
    <row r="163" spans="2:8" ht="20" customHeight="1" thickBot="1" x14ac:dyDescent="0.4">
      <c r="C163" s="106" t="s">
        <v>113</v>
      </c>
      <c r="D163" s="142" t="s">
        <v>116</v>
      </c>
      <c r="E163" s="143"/>
      <c r="F163" s="144"/>
      <c r="G163" s="144"/>
      <c r="H163" s="145"/>
    </row>
    <row r="164" spans="2:8" ht="20" customHeight="1" thickBot="1" x14ac:dyDescent="0.4">
      <c r="C164" s="107" t="s">
        <v>111</v>
      </c>
      <c r="D164" s="139" t="s">
        <v>274</v>
      </c>
      <c r="E164" s="140"/>
      <c r="F164" s="140"/>
      <c r="G164" s="140"/>
      <c r="H164" s="141"/>
    </row>
    <row r="165" spans="2:8" ht="20" customHeight="1" thickBot="1" x14ac:dyDescent="0.4">
      <c r="C165" s="107" t="s">
        <v>110</v>
      </c>
      <c r="D165" s="139" t="s">
        <v>273</v>
      </c>
      <c r="E165" s="140"/>
      <c r="F165" s="140"/>
      <c r="G165" s="140"/>
      <c r="H165" s="141"/>
    </row>
    <row r="166" spans="2:8" ht="5.25" customHeight="1" x14ac:dyDescent="0.35">
      <c r="C166" s="35"/>
      <c r="H166" s="34"/>
    </row>
    <row r="167" spans="2:8" ht="25.4" customHeight="1" thickBot="1" x14ac:dyDescent="0.4">
      <c r="B167" s="33"/>
      <c r="C167" s="108" t="s">
        <v>108</v>
      </c>
      <c r="D167" s="109" t="s">
        <v>107</v>
      </c>
      <c r="E167" s="109" t="s">
        <v>106</v>
      </c>
      <c r="F167" s="110" t="s">
        <v>105</v>
      </c>
      <c r="G167" s="109" t="s">
        <v>96</v>
      </c>
      <c r="H167" s="111" t="s">
        <v>104</v>
      </c>
    </row>
    <row r="168" spans="2:8" ht="20" customHeight="1" thickBot="1" x14ac:dyDescent="0.4">
      <c r="C168" s="28">
        <v>0</v>
      </c>
      <c r="D168" s="27">
        <v>0</v>
      </c>
      <c r="E168" s="27">
        <v>-450</v>
      </c>
      <c r="F168" s="27">
        <v>-450</v>
      </c>
      <c r="G168" s="27">
        <v>0</v>
      </c>
      <c r="H168" s="26">
        <v>-450</v>
      </c>
    </row>
    <row r="169" spans="2:8" ht="13" customHeight="1" thickBot="1" x14ac:dyDescent="0.4"/>
    <row r="170" spans="2:8" ht="20" customHeight="1" thickBot="1" x14ac:dyDescent="0.4">
      <c r="C170" s="106" t="s">
        <v>113</v>
      </c>
      <c r="D170" s="142" t="s">
        <v>112</v>
      </c>
      <c r="E170" s="143"/>
      <c r="F170" s="144"/>
      <c r="G170" s="144"/>
      <c r="H170" s="145"/>
    </row>
    <row r="171" spans="2:8" ht="20" customHeight="1" thickBot="1" x14ac:dyDescent="0.4">
      <c r="C171" s="107" t="s">
        <v>111</v>
      </c>
      <c r="D171" s="139" t="s">
        <v>193</v>
      </c>
      <c r="E171" s="140"/>
      <c r="F171" s="140"/>
      <c r="G171" s="140"/>
      <c r="H171" s="141"/>
    </row>
    <row r="172" spans="2:8" ht="32.75" customHeight="1" thickBot="1" x14ac:dyDescent="0.4">
      <c r="C172" s="107" t="s">
        <v>110</v>
      </c>
      <c r="D172" s="139" t="s">
        <v>272</v>
      </c>
      <c r="E172" s="140"/>
      <c r="F172" s="140"/>
      <c r="G172" s="140"/>
      <c r="H172" s="141"/>
    </row>
    <row r="173" spans="2:8" ht="5.25" customHeight="1" x14ac:dyDescent="0.35">
      <c r="C173" s="35"/>
      <c r="H173" s="34"/>
    </row>
    <row r="174" spans="2:8" ht="25.4" customHeight="1" thickBot="1" x14ac:dyDescent="0.4">
      <c r="B174" s="33"/>
      <c r="C174" s="108" t="s">
        <v>108</v>
      </c>
      <c r="D174" s="109" t="s">
        <v>107</v>
      </c>
      <c r="E174" s="109" t="s">
        <v>106</v>
      </c>
      <c r="F174" s="110" t="s">
        <v>105</v>
      </c>
      <c r="G174" s="109" t="s">
        <v>96</v>
      </c>
      <c r="H174" s="111" t="s">
        <v>104</v>
      </c>
    </row>
    <row r="175" spans="2:8" ht="20" customHeight="1" thickBot="1" x14ac:dyDescent="0.4">
      <c r="C175" s="28">
        <v>0</v>
      </c>
      <c r="D175" s="27">
        <v>0</v>
      </c>
      <c r="E175" s="27">
        <v>-55</v>
      </c>
      <c r="F175" s="27">
        <v>-55</v>
      </c>
      <c r="G175" s="27">
        <v>0</v>
      </c>
      <c r="H175" s="26">
        <v>-55</v>
      </c>
    </row>
    <row r="176" spans="2:8" ht="13" customHeight="1" thickBot="1" x14ac:dyDescent="0.4"/>
    <row r="177" spans="2:8" ht="20" customHeight="1" thickBot="1" x14ac:dyDescent="0.4">
      <c r="C177" s="106" t="s">
        <v>113</v>
      </c>
      <c r="D177" s="142" t="s">
        <v>186</v>
      </c>
      <c r="E177" s="143"/>
      <c r="F177" s="144"/>
      <c r="G177" s="144"/>
      <c r="H177" s="145"/>
    </row>
    <row r="178" spans="2:8" ht="20" customHeight="1" thickBot="1" x14ac:dyDescent="0.4">
      <c r="C178" s="107" t="s">
        <v>111</v>
      </c>
      <c r="D178" s="139" t="s">
        <v>193</v>
      </c>
      <c r="E178" s="140"/>
      <c r="F178" s="140"/>
      <c r="G178" s="140"/>
      <c r="H178" s="141"/>
    </row>
    <row r="179" spans="2:8" ht="32.75" customHeight="1" thickBot="1" x14ac:dyDescent="0.4">
      <c r="C179" s="107" t="s">
        <v>110</v>
      </c>
      <c r="D179" s="139" t="s">
        <v>272</v>
      </c>
      <c r="E179" s="140"/>
      <c r="F179" s="140"/>
      <c r="G179" s="140"/>
      <c r="H179" s="141"/>
    </row>
    <row r="180" spans="2:8" ht="5.25" customHeight="1" x14ac:dyDescent="0.35">
      <c r="C180" s="35"/>
      <c r="H180" s="34"/>
    </row>
    <row r="181" spans="2:8" ht="25.4" customHeight="1" thickBot="1" x14ac:dyDescent="0.4">
      <c r="B181" s="33"/>
      <c r="C181" s="108" t="s">
        <v>108</v>
      </c>
      <c r="D181" s="109" t="s">
        <v>107</v>
      </c>
      <c r="E181" s="109" t="s">
        <v>106</v>
      </c>
      <c r="F181" s="110" t="s">
        <v>105</v>
      </c>
      <c r="G181" s="109" t="s">
        <v>96</v>
      </c>
      <c r="H181" s="111" t="s">
        <v>104</v>
      </c>
    </row>
    <row r="182" spans="2:8" ht="20" customHeight="1" thickBot="1" x14ac:dyDescent="0.4">
      <c r="C182" s="28">
        <v>0</v>
      </c>
      <c r="D182" s="27">
        <v>0</v>
      </c>
      <c r="E182" s="27">
        <v>-60</v>
      </c>
      <c r="F182" s="27">
        <v>-60</v>
      </c>
      <c r="G182" s="27">
        <v>0</v>
      </c>
      <c r="H182" s="26">
        <v>-60</v>
      </c>
    </row>
    <row r="183" spans="2:8" ht="13" customHeight="1" thickBot="1" x14ac:dyDescent="0.4"/>
    <row r="184" spans="2:8" ht="20" customHeight="1" thickBot="1" x14ac:dyDescent="0.4">
      <c r="C184" s="106" t="s">
        <v>113</v>
      </c>
      <c r="D184" s="142" t="s">
        <v>183</v>
      </c>
      <c r="E184" s="143"/>
      <c r="F184" s="144"/>
      <c r="G184" s="144"/>
      <c r="H184" s="145"/>
    </row>
    <row r="185" spans="2:8" ht="20" customHeight="1" thickBot="1" x14ac:dyDescent="0.4">
      <c r="C185" s="107" t="s">
        <v>111</v>
      </c>
      <c r="D185" s="139" t="s">
        <v>193</v>
      </c>
      <c r="E185" s="140"/>
      <c r="F185" s="140"/>
      <c r="G185" s="140"/>
      <c r="H185" s="141"/>
    </row>
    <row r="186" spans="2:8" ht="32.75" customHeight="1" thickBot="1" x14ac:dyDescent="0.4">
      <c r="C186" s="107" t="s">
        <v>110</v>
      </c>
      <c r="D186" s="139" t="s">
        <v>271</v>
      </c>
      <c r="E186" s="140"/>
      <c r="F186" s="140"/>
      <c r="G186" s="140"/>
      <c r="H186" s="141"/>
    </row>
    <row r="187" spans="2:8" ht="5.25" customHeight="1" x14ac:dyDescent="0.35">
      <c r="C187" s="35"/>
      <c r="H187" s="34"/>
    </row>
    <row r="188" spans="2:8" ht="25.4" customHeight="1" thickBot="1" x14ac:dyDescent="0.4">
      <c r="B188" s="33"/>
      <c r="C188" s="108" t="s">
        <v>108</v>
      </c>
      <c r="D188" s="109" t="s">
        <v>107</v>
      </c>
      <c r="E188" s="109" t="s">
        <v>106</v>
      </c>
      <c r="F188" s="110" t="s">
        <v>105</v>
      </c>
      <c r="G188" s="109" t="s">
        <v>96</v>
      </c>
      <c r="H188" s="111" t="s">
        <v>104</v>
      </c>
    </row>
    <row r="189" spans="2:8" ht="20" customHeight="1" thickBot="1" x14ac:dyDescent="0.4">
      <c r="C189" s="28">
        <v>0</v>
      </c>
      <c r="D189" s="27">
        <v>0</v>
      </c>
      <c r="E189" s="27">
        <v>-500</v>
      </c>
      <c r="F189" s="27">
        <v>-500</v>
      </c>
      <c r="G189" s="27">
        <v>0</v>
      </c>
      <c r="H189" s="26">
        <v>-500</v>
      </c>
    </row>
    <row r="190" spans="2:8" ht="13" customHeight="1" thickBot="1" x14ac:dyDescent="0.4"/>
    <row r="191" spans="2:8" ht="20" customHeight="1" thickBot="1" x14ac:dyDescent="0.4">
      <c r="C191" s="106" t="s">
        <v>113</v>
      </c>
      <c r="D191" s="142" t="s">
        <v>270</v>
      </c>
      <c r="E191" s="143"/>
      <c r="F191" s="144"/>
      <c r="G191" s="144"/>
      <c r="H191" s="145"/>
    </row>
    <row r="192" spans="2:8" ht="20" customHeight="1" thickBot="1" x14ac:dyDescent="0.4">
      <c r="C192" s="107" t="s">
        <v>111</v>
      </c>
      <c r="D192" s="139" t="s">
        <v>269</v>
      </c>
      <c r="E192" s="140"/>
      <c r="F192" s="140"/>
      <c r="G192" s="140"/>
      <c r="H192" s="141"/>
    </row>
    <row r="193" spans="2:8" ht="32.75" customHeight="1" thickBot="1" x14ac:dyDescent="0.4">
      <c r="C193" s="107" t="s">
        <v>110</v>
      </c>
      <c r="D193" s="139" t="s">
        <v>268</v>
      </c>
      <c r="E193" s="140"/>
      <c r="F193" s="140"/>
      <c r="G193" s="140"/>
      <c r="H193" s="141"/>
    </row>
    <row r="194" spans="2:8" ht="5.25" customHeight="1" x14ac:dyDescent="0.35">
      <c r="C194" s="35"/>
      <c r="H194" s="34"/>
    </row>
    <row r="195" spans="2:8" ht="25.4" customHeight="1" thickBot="1" x14ac:dyDescent="0.4">
      <c r="B195" s="33"/>
      <c r="C195" s="108" t="s">
        <v>108</v>
      </c>
      <c r="D195" s="109" t="s">
        <v>107</v>
      </c>
      <c r="E195" s="109" t="s">
        <v>106</v>
      </c>
      <c r="F195" s="110" t="s">
        <v>105</v>
      </c>
      <c r="G195" s="109" t="s">
        <v>96</v>
      </c>
      <c r="H195" s="111" t="s">
        <v>104</v>
      </c>
    </row>
    <row r="196" spans="2:8" ht="20" customHeight="1" thickBot="1" x14ac:dyDescent="0.4">
      <c r="C196" s="28">
        <v>0</v>
      </c>
      <c r="D196" s="27">
        <v>0</v>
      </c>
      <c r="E196" s="27">
        <v>-212</v>
      </c>
      <c r="F196" s="27">
        <v>-212</v>
      </c>
      <c r="G196" s="27">
        <v>0</v>
      </c>
      <c r="H196" s="26">
        <v>-212</v>
      </c>
    </row>
    <row r="197" spans="2:8" ht="13" customHeight="1" thickBot="1" x14ac:dyDescent="0.4"/>
    <row r="198" spans="2:8" ht="20" customHeight="1" thickBot="1" x14ac:dyDescent="0.4">
      <c r="C198" s="106" t="s">
        <v>113</v>
      </c>
      <c r="D198" s="142" t="s">
        <v>181</v>
      </c>
      <c r="E198" s="143"/>
      <c r="F198" s="144"/>
      <c r="G198" s="144"/>
      <c r="H198" s="145"/>
    </row>
    <row r="199" spans="2:8" ht="20" customHeight="1" thickBot="1" x14ac:dyDescent="0.4">
      <c r="C199" s="107" t="s">
        <v>111</v>
      </c>
      <c r="D199" s="139" t="s">
        <v>265</v>
      </c>
      <c r="E199" s="140"/>
      <c r="F199" s="140"/>
      <c r="G199" s="140"/>
      <c r="H199" s="141"/>
    </row>
    <row r="200" spans="2:8" ht="32.75" customHeight="1" thickBot="1" x14ac:dyDescent="0.4">
      <c r="C200" s="107" t="s">
        <v>110</v>
      </c>
      <c r="D200" s="139" t="s">
        <v>267</v>
      </c>
      <c r="E200" s="140"/>
      <c r="F200" s="140"/>
      <c r="G200" s="140"/>
      <c r="H200" s="141"/>
    </row>
    <row r="201" spans="2:8" ht="5.25" customHeight="1" x14ac:dyDescent="0.35">
      <c r="C201" s="35"/>
      <c r="H201" s="34"/>
    </row>
    <row r="202" spans="2:8" ht="25.4" customHeight="1" thickBot="1" x14ac:dyDescent="0.4">
      <c r="B202" s="33"/>
      <c r="C202" s="108" t="s">
        <v>108</v>
      </c>
      <c r="D202" s="109" t="s">
        <v>107</v>
      </c>
      <c r="E202" s="109" t="s">
        <v>106</v>
      </c>
      <c r="F202" s="110" t="s">
        <v>105</v>
      </c>
      <c r="G202" s="109" t="s">
        <v>96</v>
      </c>
      <c r="H202" s="111" t="s">
        <v>104</v>
      </c>
    </row>
    <row r="203" spans="2:8" ht="20" customHeight="1" thickBot="1" x14ac:dyDescent="0.4">
      <c r="C203" s="28">
        <v>0</v>
      </c>
      <c r="D203" s="27">
        <v>0</v>
      </c>
      <c r="E203" s="27">
        <v>-1000</v>
      </c>
      <c r="F203" s="27">
        <v>-1000</v>
      </c>
      <c r="G203" s="27">
        <v>0</v>
      </c>
      <c r="H203" s="26">
        <v>-1000</v>
      </c>
    </row>
    <row r="204" spans="2:8" ht="13" customHeight="1" thickBot="1" x14ac:dyDescent="0.4"/>
    <row r="205" spans="2:8" ht="20" customHeight="1" thickBot="1" x14ac:dyDescent="0.4">
      <c r="C205" s="106" t="s">
        <v>113</v>
      </c>
      <c r="D205" s="142" t="s">
        <v>178</v>
      </c>
      <c r="E205" s="143"/>
      <c r="F205" s="144"/>
      <c r="G205" s="144"/>
      <c r="H205" s="145"/>
    </row>
    <row r="206" spans="2:8" ht="20" customHeight="1" thickBot="1" x14ac:dyDescent="0.4">
      <c r="C206" s="107" t="s">
        <v>111</v>
      </c>
      <c r="D206" s="139" t="s">
        <v>265</v>
      </c>
      <c r="E206" s="140"/>
      <c r="F206" s="140"/>
      <c r="G206" s="140"/>
      <c r="H206" s="141"/>
    </row>
    <row r="207" spans="2:8" ht="20" customHeight="1" thickBot="1" x14ac:dyDescent="0.4">
      <c r="C207" s="107" t="s">
        <v>110</v>
      </c>
      <c r="D207" s="139" t="s">
        <v>266</v>
      </c>
      <c r="E207" s="140"/>
      <c r="F207" s="140"/>
      <c r="G207" s="140"/>
      <c r="H207" s="141"/>
    </row>
    <row r="208" spans="2:8" ht="5.25" customHeight="1" x14ac:dyDescent="0.35">
      <c r="C208" s="35"/>
      <c r="H208" s="34"/>
    </row>
    <row r="209" spans="2:8" ht="25.4" customHeight="1" thickBot="1" x14ac:dyDescent="0.4">
      <c r="B209" s="33"/>
      <c r="C209" s="108" t="s">
        <v>108</v>
      </c>
      <c r="D209" s="109" t="s">
        <v>107</v>
      </c>
      <c r="E209" s="109" t="s">
        <v>106</v>
      </c>
      <c r="F209" s="110" t="s">
        <v>105</v>
      </c>
      <c r="G209" s="109" t="s">
        <v>96</v>
      </c>
      <c r="H209" s="111" t="s">
        <v>104</v>
      </c>
    </row>
    <row r="210" spans="2:8" ht="20" customHeight="1" thickBot="1" x14ac:dyDescent="0.4">
      <c r="C210" s="28">
        <v>0</v>
      </c>
      <c r="D210" s="27">
        <v>0</v>
      </c>
      <c r="E210" s="27">
        <v>-315</v>
      </c>
      <c r="F210" s="27">
        <v>-315</v>
      </c>
      <c r="G210" s="27">
        <v>0</v>
      </c>
      <c r="H210" s="26">
        <v>-315</v>
      </c>
    </row>
    <row r="211" spans="2:8" ht="13" customHeight="1" thickBot="1" x14ac:dyDescent="0.4"/>
    <row r="212" spans="2:8" ht="20" customHeight="1" thickBot="1" x14ac:dyDescent="0.4">
      <c r="C212" s="106" t="s">
        <v>113</v>
      </c>
      <c r="D212" s="142" t="s">
        <v>176</v>
      </c>
      <c r="E212" s="143"/>
      <c r="F212" s="144"/>
      <c r="G212" s="144"/>
      <c r="H212" s="145"/>
    </row>
    <row r="213" spans="2:8" ht="20" customHeight="1" thickBot="1" x14ac:dyDescent="0.4">
      <c r="C213" s="107" t="s">
        <v>111</v>
      </c>
      <c r="D213" s="139" t="s">
        <v>265</v>
      </c>
      <c r="E213" s="140"/>
      <c r="F213" s="140"/>
      <c r="G213" s="140"/>
      <c r="H213" s="141"/>
    </row>
    <row r="214" spans="2:8" ht="20" customHeight="1" thickBot="1" x14ac:dyDescent="0.4">
      <c r="C214" s="107" t="s">
        <v>110</v>
      </c>
      <c r="D214" s="139" t="s">
        <v>189</v>
      </c>
      <c r="E214" s="140"/>
      <c r="F214" s="140"/>
      <c r="G214" s="140"/>
      <c r="H214" s="141"/>
    </row>
    <row r="215" spans="2:8" ht="5.25" customHeight="1" x14ac:dyDescent="0.35">
      <c r="C215" s="35"/>
      <c r="H215" s="34"/>
    </row>
    <row r="216" spans="2:8" ht="25.4" customHeight="1" thickBot="1" x14ac:dyDescent="0.4">
      <c r="B216" s="33"/>
      <c r="C216" s="108" t="s">
        <v>108</v>
      </c>
      <c r="D216" s="109" t="s">
        <v>107</v>
      </c>
      <c r="E216" s="109" t="s">
        <v>106</v>
      </c>
      <c r="F216" s="110" t="s">
        <v>105</v>
      </c>
      <c r="G216" s="109" t="s">
        <v>96</v>
      </c>
      <c r="H216" s="111" t="s">
        <v>104</v>
      </c>
    </row>
    <row r="217" spans="2:8" ht="20" customHeight="1" thickBot="1" x14ac:dyDescent="0.4">
      <c r="C217" s="28">
        <v>0</v>
      </c>
      <c r="D217" s="27">
        <v>0</v>
      </c>
      <c r="E217" s="27">
        <v>-70</v>
      </c>
      <c r="F217" s="27">
        <v>-70</v>
      </c>
      <c r="G217" s="27">
        <v>0</v>
      </c>
      <c r="H217" s="26">
        <v>-70</v>
      </c>
    </row>
    <row r="218" spans="2:8" ht="13" customHeight="1" thickBot="1" x14ac:dyDescent="0.4"/>
    <row r="219" spans="2:8" ht="20" customHeight="1" thickBot="1" x14ac:dyDescent="0.4">
      <c r="C219" s="106" t="s">
        <v>113</v>
      </c>
      <c r="D219" s="142" t="s">
        <v>174</v>
      </c>
      <c r="E219" s="143"/>
      <c r="F219" s="144"/>
      <c r="G219" s="144"/>
      <c r="H219" s="145"/>
    </row>
    <row r="220" spans="2:8" ht="20" customHeight="1" thickBot="1" x14ac:dyDescent="0.4">
      <c r="C220" s="107" t="s">
        <v>111</v>
      </c>
      <c r="D220" s="139" t="s">
        <v>175</v>
      </c>
      <c r="E220" s="140"/>
      <c r="F220" s="140"/>
      <c r="G220" s="140"/>
      <c r="H220" s="141"/>
    </row>
    <row r="221" spans="2:8" ht="20" customHeight="1" thickBot="1" x14ac:dyDescent="0.4">
      <c r="C221" s="107" t="s">
        <v>110</v>
      </c>
      <c r="D221" s="139" t="s">
        <v>175</v>
      </c>
      <c r="E221" s="140"/>
      <c r="F221" s="140"/>
      <c r="G221" s="140"/>
      <c r="H221" s="141"/>
    </row>
    <row r="222" spans="2:8" ht="5.25" customHeight="1" x14ac:dyDescent="0.35">
      <c r="C222" s="35"/>
      <c r="H222" s="34"/>
    </row>
    <row r="223" spans="2:8" ht="25.4" customHeight="1" thickBot="1" x14ac:dyDescent="0.4">
      <c r="B223" s="33"/>
      <c r="C223" s="108" t="s">
        <v>108</v>
      </c>
      <c r="D223" s="109" t="s">
        <v>107</v>
      </c>
      <c r="E223" s="109" t="s">
        <v>106</v>
      </c>
      <c r="F223" s="110" t="s">
        <v>105</v>
      </c>
      <c r="G223" s="109" t="s">
        <v>96</v>
      </c>
      <c r="H223" s="111" t="s">
        <v>104</v>
      </c>
    </row>
    <row r="224" spans="2:8" ht="20" customHeight="1" thickBot="1" x14ac:dyDescent="0.4">
      <c r="C224" s="28">
        <v>0</v>
      </c>
      <c r="D224" s="27">
        <v>0</v>
      </c>
      <c r="E224" s="27">
        <v>-200</v>
      </c>
      <c r="F224" s="27">
        <v>-200</v>
      </c>
      <c r="G224" s="27">
        <v>0</v>
      </c>
      <c r="H224" s="26">
        <v>-200</v>
      </c>
    </row>
    <row r="225" spans="2:8" ht="13" customHeight="1" thickBot="1" x14ac:dyDescent="0.4"/>
    <row r="226" spans="2:8" ht="20" customHeight="1" thickBot="1" x14ac:dyDescent="0.4">
      <c r="C226" s="106" t="s">
        <v>113</v>
      </c>
      <c r="D226" s="142" t="s">
        <v>172</v>
      </c>
      <c r="E226" s="143"/>
      <c r="F226" s="144"/>
      <c r="G226" s="144"/>
      <c r="H226" s="145"/>
    </row>
    <row r="227" spans="2:8" ht="20" customHeight="1" thickBot="1" x14ac:dyDescent="0.4">
      <c r="C227" s="107" t="s">
        <v>111</v>
      </c>
      <c r="D227" s="139" t="s">
        <v>264</v>
      </c>
      <c r="E227" s="140"/>
      <c r="F227" s="140"/>
      <c r="G227" s="140"/>
      <c r="H227" s="141"/>
    </row>
    <row r="228" spans="2:8" ht="20" customHeight="1" thickBot="1" x14ac:dyDescent="0.4">
      <c r="C228" s="107" t="s">
        <v>110</v>
      </c>
      <c r="D228" s="139" t="s">
        <v>263</v>
      </c>
      <c r="E228" s="140"/>
      <c r="F228" s="140"/>
      <c r="G228" s="140"/>
      <c r="H228" s="141"/>
    </row>
    <row r="229" spans="2:8" ht="5.25" customHeight="1" x14ac:dyDescent="0.35">
      <c r="C229" s="35"/>
      <c r="H229" s="34"/>
    </row>
    <row r="230" spans="2:8" ht="25.4" customHeight="1" thickBot="1" x14ac:dyDescent="0.4">
      <c r="B230" s="33"/>
      <c r="C230" s="108" t="s">
        <v>108</v>
      </c>
      <c r="D230" s="109" t="s">
        <v>107</v>
      </c>
      <c r="E230" s="109" t="s">
        <v>106</v>
      </c>
      <c r="F230" s="110" t="s">
        <v>105</v>
      </c>
      <c r="G230" s="109" t="s">
        <v>96</v>
      </c>
      <c r="H230" s="111" t="s">
        <v>104</v>
      </c>
    </row>
    <row r="231" spans="2:8" ht="20" customHeight="1" thickBot="1" x14ac:dyDescent="0.4">
      <c r="C231" s="28">
        <v>0</v>
      </c>
      <c r="D231" s="27">
        <v>0</v>
      </c>
      <c r="E231" s="27">
        <v>-50</v>
      </c>
      <c r="F231" s="27">
        <v>-50</v>
      </c>
      <c r="G231" s="27">
        <v>0</v>
      </c>
      <c r="H231" s="26">
        <v>-50</v>
      </c>
    </row>
    <row r="232" spans="2:8" ht="13" customHeight="1" thickBot="1" x14ac:dyDescent="0.4"/>
    <row r="233" spans="2:8" ht="20" customHeight="1" thickBot="1" x14ac:dyDescent="0.4">
      <c r="C233" s="106" t="s">
        <v>113</v>
      </c>
      <c r="D233" s="142" t="s">
        <v>262</v>
      </c>
      <c r="E233" s="143"/>
      <c r="F233" s="144"/>
      <c r="G233" s="144"/>
      <c r="H233" s="145"/>
    </row>
    <row r="234" spans="2:8" ht="20" customHeight="1" thickBot="1" x14ac:dyDescent="0.4">
      <c r="C234" s="107" t="s">
        <v>111</v>
      </c>
      <c r="D234" s="139" t="s">
        <v>115</v>
      </c>
      <c r="E234" s="140"/>
      <c r="F234" s="140"/>
      <c r="G234" s="140"/>
      <c r="H234" s="141"/>
    </row>
    <row r="235" spans="2:8" ht="20" customHeight="1" thickBot="1" x14ac:dyDescent="0.4">
      <c r="C235" s="107" t="s">
        <v>110</v>
      </c>
      <c r="D235" s="139" t="s">
        <v>261</v>
      </c>
      <c r="E235" s="140"/>
      <c r="F235" s="140"/>
      <c r="G235" s="140"/>
      <c r="H235" s="141"/>
    </row>
    <row r="236" spans="2:8" ht="5.25" customHeight="1" x14ac:dyDescent="0.35">
      <c r="C236" s="35"/>
      <c r="H236" s="34"/>
    </row>
    <row r="237" spans="2:8" ht="25.4" customHeight="1" thickBot="1" x14ac:dyDescent="0.4">
      <c r="B237" s="33"/>
      <c r="C237" s="108" t="s">
        <v>108</v>
      </c>
      <c r="D237" s="109" t="s">
        <v>107</v>
      </c>
      <c r="E237" s="109" t="s">
        <v>106</v>
      </c>
      <c r="F237" s="110" t="s">
        <v>105</v>
      </c>
      <c r="G237" s="109" t="s">
        <v>96</v>
      </c>
      <c r="H237" s="111" t="s">
        <v>104</v>
      </c>
    </row>
    <row r="238" spans="2:8" ht="20" customHeight="1" thickBot="1" x14ac:dyDescent="0.4">
      <c r="C238" s="28">
        <v>0</v>
      </c>
      <c r="D238" s="27">
        <v>0</v>
      </c>
      <c r="E238" s="27">
        <v>0</v>
      </c>
      <c r="F238" s="27">
        <v>0</v>
      </c>
      <c r="G238" s="27">
        <v>-342</v>
      </c>
      <c r="H238" s="26">
        <v>-342</v>
      </c>
    </row>
    <row r="239" spans="2:8" ht="13" customHeight="1" thickBot="1" x14ac:dyDescent="0.4"/>
    <row r="240" spans="2:8" ht="20" customHeight="1" thickBot="1" x14ac:dyDescent="0.4">
      <c r="C240" s="106" t="s">
        <v>113</v>
      </c>
      <c r="D240" s="142" t="s">
        <v>260</v>
      </c>
      <c r="E240" s="143"/>
      <c r="F240" s="144"/>
      <c r="G240" s="144"/>
      <c r="H240" s="145"/>
    </row>
    <row r="241" spans="2:8" ht="20" customHeight="1" thickBot="1" x14ac:dyDescent="0.4">
      <c r="C241" s="107" t="s">
        <v>111</v>
      </c>
      <c r="D241" s="139" t="s">
        <v>109</v>
      </c>
      <c r="E241" s="140"/>
      <c r="F241" s="140"/>
      <c r="G241" s="140"/>
      <c r="H241" s="141"/>
    </row>
    <row r="242" spans="2:8" ht="20" customHeight="1" thickBot="1" x14ac:dyDescent="0.4">
      <c r="C242" s="107" t="s">
        <v>110</v>
      </c>
      <c r="D242" s="139" t="s">
        <v>109</v>
      </c>
      <c r="E242" s="140"/>
      <c r="F242" s="140"/>
      <c r="G242" s="140"/>
      <c r="H242" s="141"/>
    </row>
    <row r="243" spans="2:8" ht="5.25" customHeight="1" x14ac:dyDescent="0.35">
      <c r="C243" s="35"/>
      <c r="H243" s="34"/>
    </row>
    <row r="244" spans="2:8" ht="25.4" customHeight="1" thickBot="1" x14ac:dyDescent="0.4">
      <c r="B244" s="33"/>
      <c r="C244" s="108" t="s">
        <v>108</v>
      </c>
      <c r="D244" s="109" t="s">
        <v>107</v>
      </c>
      <c r="E244" s="109" t="s">
        <v>106</v>
      </c>
      <c r="F244" s="110" t="s">
        <v>105</v>
      </c>
      <c r="G244" s="109" t="s">
        <v>96</v>
      </c>
      <c r="H244" s="111" t="s">
        <v>104</v>
      </c>
    </row>
    <row r="245" spans="2:8" ht="20" customHeight="1" thickBot="1" x14ac:dyDescent="0.4">
      <c r="C245" s="28">
        <v>0</v>
      </c>
      <c r="D245" s="27">
        <v>0</v>
      </c>
      <c r="E245" s="27">
        <v>0</v>
      </c>
      <c r="F245" s="27">
        <v>0</v>
      </c>
      <c r="G245" s="27">
        <v>-2113</v>
      </c>
      <c r="H245" s="26">
        <v>-2113</v>
      </c>
    </row>
    <row r="246" spans="2:8" ht="13" customHeight="1" thickBot="1" x14ac:dyDescent="0.4"/>
    <row r="247" spans="2:8" ht="20" customHeight="1" thickBot="1" x14ac:dyDescent="0.4">
      <c r="C247" s="106" t="s">
        <v>113</v>
      </c>
      <c r="D247" s="142" t="s">
        <v>259</v>
      </c>
      <c r="E247" s="143"/>
      <c r="F247" s="144"/>
      <c r="G247" s="144"/>
      <c r="H247" s="145"/>
    </row>
    <row r="248" spans="2:8" ht="20" customHeight="1" thickBot="1" x14ac:dyDescent="0.4">
      <c r="C248" s="107" t="s">
        <v>111</v>
      </c>
      <c r="D248" s="139" t="s">
        <v>258</v>
      </c>
      <c r="E248" s="140"/>
      <c r="F248" s="140"/>
      <c r="G248" s="140"/>
      <c r="H248" s="141"/>
    </row>
    <row r="249" spans="2:8" ht="20" customHeight="1" thickBot="1" x14ac:dyDescent="0.4">
      <c r="C249" s="107" t="s">
        <v>110</v>
      </c>
      <c r="D249" s="139" t="s">
        <v>257</v>
      </c>
      <c r="E249" s="140"/>
      <c r="F249" s="140"/>
      <c r="G249" s="140"/>
      <c r="H249" s="141"/>
    </row>
    <row r="250" spans="2:8" ht="5.25" customHeight="1" x14ac:dyDescent="0.35">
      <c r="C250" s="35"/>
      <c r="H250" s="34"/>
    </row>
    <row r="251" spans="2:8" ht="25.4" customHeight="1" thickBot="1" x14ac:dyDescent="0.4">
      <c r="B251" s="33"/>
      <c r="C251" s="108" t="s">
        <v>108</v>
      </c>
      <c r="D251" s="109" t="s">
        <v>107</v>
      </c>
      <c r="E251" s="109" t="s">
        <v>106</v>
      </c>
      <c r="F251" s="110" t="s">
        <v>105</v>
      </c>
      <c r="G251" s="109" t="s">
        <v>96</v>
      </c>
      <c r="H251" s="111" t="s">
        <v>104</v>
      </c>
    </row>
    <row r="252" spans="2:8" ht="20" customHeight="1" thickBot="1" x14ac:dyDescent="0.4">
      <c r="C252" s="28">
        <v>4</v>
      </c>
      <c r="D252" s="27">
        <v>-154</v>
      </c>
      <c r="E252" s="27">
        <v>0</v>
      </c>
      <c r="F252" s="27">
        <v>-154</v>
      </c>
      <c r="G252" s="27">
        <v>0</v>
      </c>
      <c r="H252" s="26">
        <v>-154</v>
      </c>
    </row>
    <row r="253" spans="2:8" ht="12.5" customHeight="1" x14ac:dyDescent="0.35"/>
    <row r="254" spans="2:8" ht="12.5" customHeight="1" x14ac:dyDescent="0.35"/>
  </sheetData>
  <mergeCells count="118">
    <mergeCell ref="D221:H221"/>
    <mergeCell ref="D242:H242"/>
    <mergeCell ref="D247:H247"/>
    <mergeCell ref="D248:H248"/>
    <mergeCell ref="D249:H249"/>
    <mergeCell ref="D233:H233"/>
    <mergeCell ref="D234:H234"/>
    <mergeCell ref="D235:H235"/>
    <mergeCell ref="D240:H240"/>
    <mergeCell ref="D241:H241"/>
    <mergeCell ref="D165:H165"/>
    <mergeCell ref="D226:H226"/>
    <mergeCell ref="D227:H227"/>
    <mergeCell ref="D228:H228"/>
    <mergeCell ref="D177:H177"/>
    <mergeCell ref="D178:H178"/>
    <mergeCell ref="D179:H179"/>
    <mergeCell ref="D184:H184"/>
    <mergeCell ref="D185:H185"/>
    <mergeCell ref="D186:H186"/>
    <mergeCell ref="D191:H191"/>
    <mergeCell ref="D192:H192"/>
    <mergeCell ref="D193:H193"/>
    <mergeCell ref="D198:H198"/>
    <mergeCell ref="D199:H199"/>
    <mergeCell ref="D200:H200"/>
    <mergeCell ref="D205:H205"/>
    <mergeCell ref="D206:H206"/>
    <mergeCell ref="D207:H207"/>
    <mergeCell ref="D212:H212"/>
    <mergeCell ref="D213:H213"/>
    <mergeCell ref="D214:H214"/>
    <mergeCell ref="D219:H219"/>
    <mergeCell ref="D220:H220"/>
    <mergeCell ref="F113:H113"/>
    <mergeCell ref="D170:H170"/>
    <mergeCell ref="D171:H171"/>
    <mergeCell ref="D172:H172"/>
    <mergeCell ref="C121:E121"/>
    <mergeCell ref="F121:H121"/>
    <mergeCell ref="C126:H126"/>
    <mergeCell ref="D128:H128"/>
    <mergeCell ref="D129:H129"/>
    <mergeCell ref="D130:H130"/>
    <mergeCell ref="D135:H135"/>
    <mergeCell ref="D136:H136"/>
    <mergeCell ref="D137:H137"/>
    <mergeCell ref="D142:H142"/>
    <mergeCell ref="D143:H143"/>
    <mergeCell ref="D144:H144"/>
    <mergeCell ref="D149:H149"/>
    <mergeCell ref="D150:H150"/>
    <mergeCell ref="D151:H151"/>
    <mergeCell ref="D156:H156"/>
    <mergeCell ref="D157:H157"/>
    <mergeCell ref="D158:H158"/>
    <mergeCell ref="D163:H163"/>
    <mergeCell ref="D164:H164"/>
    <mergeCell ref="D118:H118"/>
    <mergeCell ref="D119:H119"/>
    <mergeCell ref="D120:H120"/>
    <mergeCell ref="C81:E81"/>
    <mergeCell ref="F81:H81"/>
    <mergeCell ref="D86:H86"/>
    <mergeCell ref="D87:H87"/>
    <mergeCell ref="D88:H88"/>
    <mergeCell ref="C89:E89"/>
    <mergeCell ref="F89:H89"/>
    <mergeCell ref="D94:H94"/>
    <mergeCell ref="D95:H95"/>
    <mergeCell ref="D96:H96"/>
    <mergeCell ref="C97:E97"/>
    <mergeCell ref="F97:H97"/>
    <mergeCell ref="D102:H102"/>
    <mergeCell ref="D103:H103"/>
    <mergeCell ref="D104:H104"/>
    <mergeCell ref="C105:E105"/>
    <mergeCell ref="F105:H105"/>
    <mergeCell ref="D110:H110"/>
    <mergeCell ref="D111:H111"/>
    <mergeCell ref="D112:H112"/>
    <mergeCell ref="C113:E113"/>
    <mergeCell ref="D78:H78"/>
    <mergeCell ref="D79:H79"/>
    <mergeCell ref="D80:H80"/>
    <mergeCell ref="D32:H32"/>
    <mergeCell ref="D37:H37"/>
    <mergeCell ref="D38:H38"/>
    <mergeCell ref="D39:H39"/>
    <mergeCell ref="D44:H44"/>
    <mergeCell ref="D45:H45"/>
    <mergeCell ref="D46:H46"/>
    <mergeCell ref="D51:H51"/>
    <mergeCell ref="D52:H52"/>
    <mergeCell ref="D53:H53"/>
    <mergeCell ref="C60:H60"/>
    <mergeCell ref="D62:H62"/>
    <mergeCell ref="D63:H63"/>
    <mergeCell ref="D64:H64"/>
    <mergeCell ref="C65:E65"/>
    <mergeCell ref="F65:H65"/>
    <mergeCell ref="D70:H70"/>
    <mergeCell ref="D71:H71"/>
    <mergeCell ref="D72:H72"/>
    <mergeCell ref="C73:E73"/>
    <mergeCell ref="F73:H73"/>
    <mergeCell ref="D25:H25"/>
    <mergeCell ref="D30:H30"/>
    <mergeCell ref="D31:H31"/>
    <mergeCell ref="D2:E2"/>
    <mergeCell ref="D3:E3"/>
    <mergeCell ref="D6:H6"/>
    <mergeCell ref="C14:H14"/>
    <mergeCell ref="D16:H16"/>
    <mergeCell ref="D17:H17"/>
    <mergeCell ref="D18:H18"/>
    <mergeCell ref="D23:H23"/>
    <mergeCell ref="D24:H24"/>
  </mergeCells>
  <printOptions horizontalCentered="1"/>
  <pageMargins left="0.7" right="0.7" top="0.75" bottom="0.75" header="0.3" footer="0.3"/>
  <pageSetup paperSize="9" fitToHeight="0"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097BD-1645-4CDB-9F7A-263BBF0254F7}">
  <sheetPr codeName="Sheet78">
    <pageSetUpPr fitToPage="1"/>
  </sheetPr>
  <dimension ref="B2:H125"/>
  <sheetViews>
    <sheetView showGridLines="0" showRowColHeaders="0" zoomScale="80" zoomScaleNormal="80" workbookViewId="0">
      <pane ySplit="5" topLeftCell="A53" activePane="bottomLeft" state="frozen"/>
      <selection activeCell="D9" sqref="D9:F9"/>
      <selection pane="bottomLeft" activeCell="L57" sqref="L57"/>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959</v>
      </c>
      <c r="E2" s="154"/>
      <c r="F2" s="58"/>
    </row>
    <row r="3" spans="3:8" ht="4.5" customHeight="1" x14ac:dyDescent="0.35">
      <c r="C3" s="62"/>
      <c r="D3" s="154"/>
      <c r="E3" s="154"/>
      <c r="F3" s="61"/>
    </row>
    <row r="4" spans="3:8" ht="13" customHeight="1" x14ac:dyDescent="0.35">
      <c r="C4" s="60" t="s">
        <v>169</v>
      </c>
      <c r="D4" s="59" t="s">
        <v>1020</v>
      </c>
      <c r="E4" s="59"/>
      <c r="F4" s="58"/>
    </row>
    <row r="5" spans="3:8" ht="12.5" customHeight="1" x14ac:dyDescent="0.35"/>
    <row r="6" spans="3:8" ht="144.75" customHeight="1" x14ac:dyDescent="0.35">
      <c r="C6" s="57" t="s">
        <v>167</v>
      </c>
      <c r="D6" s="155" t="s">
        <v>1019</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4737</v>
      </c>
      <c r="E9" s="10">
        <v>-3867.25</v>
      </c>
      <c r="F9" s="50">
        <v>869.60000000000036</v>
      </c>
      <c r="H9" s="49">
        <v>65.83</v>
      </c>
    </row>
    <row r="10" spans="3:8" ht="7.5" customHeight="1" x14ac:dyDescent="0.35">
      <c r="C10" s="48"/>
      <c r="F10" s="47"/>
      <c r="H10" s="46"/>
    </row>
    <row r="11" spans="3:8" ht="12.75" customHeight="1" thickBot="1" x14ac:dyDescent="0.4">
      <c r="C11" s="45" t="s">
        <v>163</v>
      </c>
      <c r="D11" s="44"/>
      <c r="E11" s="42"/>
      <c r="F11" s="43">
        <v>-356</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1018</v>
      </c>
      <c r="E17" s="140"/>
      <c r="F17" s="140"/>
      <c r="G17" s="140"/>
      <c r="H17" s="141"/>
    </row>
    <row r="18" spans="2:8" ht="40" customHeight="1" thickBot="1" x14ac:dyDescent="0.4">
      <c r="C18" s="36" t="s">
        <v>110</v>
      </c>
      <c r="D18" s="139" t="s">
        <v>1017</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5</v>
      </c>
      <c r="D21" s="27">
        <v>249.2</v>
      </c>
      <c r="E21" s="27">
        <v>151.30000000000001</v>
      </c>
      <c r="F21" s="27">
        <v>400.5</v>
      </c>
      <c r="G21" s="27">
        <v>-88</v>
      </c>
      <c r="H21" s="26">
        <v>312.5</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1016</v>
      </c>
      <c r="E24" s="140"/>
      <c r="F24" s="140"/>
      <c r="G24" s="140"/>
      <c r="H24" s="141"/>
    </row>
    <row r="25" spans="2:8" ht="40" customHeight="1" thickBot="1" x14ac:dyDescent="0.4">
      <c r="C25" s="36" t="s">
        <v>110</v>
      </c>
      <c r="D25" s="139" t="s">
        <v>1015</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15.47</v>
      </c>
      <c r="D28" s="27">
        <v>940</v>
      </c>
      <c r="E28" s="27">
        <v>383.85</v>
      </c>
      <c r="F28" s="27">
        <v>1323.85</v>
      </c>
      <c r="G28" s="27">
        <v>-2185.5</v>
      </c>
      <c r="H28" s="26">
        <v>-861.65000000000009</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1014</v>
      </c>
      <c r="E31" s="140"/>
      <c r="F31" s="140"/>
      <c r="G31" s="140"/>
      <c r="H31" s="141"/>
    </row>
    <row r="32" spans="2:8" ht="80" customHeight="1" thickBot="1" x14ac:dyDescent="0.4">
      <c r="C32" s="36" t="s">
        <v>110</v>
      </c>
      <c r="D32" s="139" t="s">
        <v>1013</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8.14</v>
      </c>
      <c r="D35" s="27">
        <v>498.1</v>
      </c>
      <c r="E35" s="27">
        <v>55.7</v>
      </c>
      <c r="F35" s="27">
        <v>553.80000000000007</v>
      </c>
      <c r="G35" s="27">
        <v>-896.6</v>
      </c>
      <c r="H35" s="26">
        <v>-342.79999999999995</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1012</v>
      </c>
      <c r="E38" s="140"/>
      <c r="F38" s="140"/>
      <c r="G38" s="140"/>
      <c r="H38" s="141"/>
    </row>
    <row r="39" spans="2:8" ht="80" customHeight="1" thickBot="1" x14ac:dyDescent="0.4">
      <c r="C39" s="36" t="s">
        <v>110</v>
      </c>
      <c r="D39" s="139" t="s">
        <v>1011</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23.55</v>
      </c>
      <c r="D42" s="27">
        <v>874.5</v>
      </c>
      <c r="E42" s="27">
        <v>-207.3</v>
      </c>
      <c r="F42" s="27">
        <v>667.2</v>
      </c>
      <c r="G42" s="27">
        <v>-631.9</v>
      </c>
      <c r="H42" s="26">
        <v>35.300000000000068</v>
      </c>
    </row>
    <row r="43" spans="2:8" ht="13" customHeight="1" thickBot="1" x14ac:dyDescent="0.4"/>
    <row r="44" spans="2:8" ht="20" customHeight="1" thickBot="1" x14ac:dyDescent="0.4">
      <c r="C44" s="37" t="s">
        <v>113</v>
      </c>
      <c r="D44" s="142" t="s">
        <v>151</v>
      </c>
      <c r="E44" s="144"/>
      <c r="F44" s="144"/>
      <c r="G44" s="144"/>
      <c r="H44" s="145"/>
    </row>
    <row r="45" spans="2:8" ht="20" customHeight="1" thickBot="1" x14ac:dyDescent="0.4">
      <c r="C45" s="36" t="s">
        <v>111</v>
      </c>
      <c r="D45" s="139" t="s">
        <v>1010</v>
      </c>
      <c r="E45" s="140"/>
      <c r="F45" s="140"/>
      <c r="G45" s="140"/>
      <c r="H45" s="141"/>
    </row>
    <row r="46" spans="2:8" ht="100" customHeight="1" thickBot="1" x14ac:dyDescent="0.4">
      <c r="C46" s="36" t="s">
        <v>110</v>
      </c>
      <c r="D46" s="139" t="s">
        <v>1007</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13.67</v>
      </c>
      <c r="D49" s="27">
        <v>1276.2</v>
      </c>
      <c r="E49" s="27">
        <v>405.55</v>
      </c>
      <c r="F49" s="27">
        <v>1681.75</v>
      </c>
      <c r="G49" s="27">
        <v>-65.5</v>
      </c>
      <c r="H49" s="26">
        <v>1616.25</v>
      </c>
    </row>
    <row r="50" spans="2:8" ht="13" customHeight="1" thickBot="1" x14ac:dyDescent="0.4"/>
    <row r="51" spans="2:8" ht="20" customHeight="1" thickBot="1" x14ac:dyDescent="0.4">
      <c r="C51" s="37" t="s">
        <v>113</v>
      </c>
      <c r="D51" s="142" t="s">
        <v>1009</v>
      </c>
      <c r="E51" s="144"/>
      <c r="F51" s="144"/>
      <c r="G51" s="144"/>
      <c r="H51" s="145"/>
    </row>
    <row r="52" spans="2:8" ht="20" customHeight="1" thickBot="1" x14ac:dyDescent="0.4">
      <c r="C52" s="36" t="s">
        <v>111</v>
      </c>
      <c r="D52" s="139" t="s">
        <v>1008</v>
      </c>
      <c r="E52" s="140"/>
      <c r="F52" s="140"/>
      <c r="G52" s="140"/>
      <c r="H52" s="141"/>
    </row>
    <row r="53" spans="2:8" ht="100" customHeight="1" thickBot="1" x14ac:dyDescent="0.4">
      <c r="C53" s="36" t="s">
        <v>110</v>
      </c>
      <c r="D53" s="139" t="s">
        <v>1007</v>
      </c>
      <c r="E53" s="140"/>
      <c r="F53" s="140"/>
      <c r="G53" s="140"/>
      <c r="H53" s="141"/>
    </row>
    <row r="54" spans="2:8" ht="5.25" customHeight="1" x14ac:dyDescent="0.35">
      <c r="C54" s="35"/>
      <c r="H54" s="34"/>
    </row>
    <row r="55" spans="2:8" ht="25.4" customHeight="1" thickBot="1" x14ac:dyDescent="0.4">
      <c r="B55" s="33"/>
      <c r="C55" s="32" t="s">
        <v>108</v>
      </c>
      <c r="D55" s="30" t="s">
        <v>107</v>
      </c>
      <c r="E55" s="30" t="s">
        <v>106</v>
      </c>
      <c r="F55" s="31" t="s">
        <v>105</v>
      </c>
      <c r="G55" s="30" t="s">
        <v>96</v>
      </c>
      <c r="H55" s="29" t="s">
        <v>104</v>
      </c>
    </row>
    <row r="56" spans="2:8" ht="20" customHeight="1" thickBot="1" x14ac:dyDescent="0.4">
      <c r="C56" s="28">
        <v>0</v>
      </c>
      <c r="D56" s="27">
        <v>110</v>
      </c>
      <c r="E56" s="27">
        <v>0</v>
      </c>
      <c r="F56" s="27">
        <v>110</v>
      </c>
      <c r="G56" s="27">
        <v>0</v>
      </c>
      <c r="H56" s="26">
        <v>110</v>
      </c>
    </row>
    <row r="57" spans="2:8" ht="12.5" customHeight="1" x14ac:dyDescent="0.35"/>
    <row r="58" spans="2:8" ht="12.5" customHeight="1" x14ac:dyDescent="0.35"/>
    <row r="59" spans="2:8" ht="8.25" customHeight="1" x14ac:dyDescent="0.35"/>
    <row r="60" spans="2:8" ht="18" customHeight="1" x14ac:dyDescent="0.4">
      <c r="C60" s="153" t="s">
        <v>148</v>
      </c>
      <c r="D60" s="153"/>
      <c r="E60" s="153"/>
      <c r="F60" s="153"/>
      <c r="G60" s="153"/>
      <c r="H60" s="153"/>
    </row>
    <row r="61" spans="2:8" ht="18.75" customHeight="1" thickBot="1" x14ac:dyDescent="0.4"/>
    <row r="62" spans="2:8" ht="20" customHeight="1" thickBot="1" x14ac:dyDescent="0.4">
      <c r="C62" s="99" t="s">
        <v>113</v>
      </c>
      <c r="D62" s="142" t="s">
        <v>147</v>
      </c>
      <c r="E62" s="143"/>
      <c r="F62" s="144"/>
      <c r="G62" s="144"/>
      <c r="H62" s="145"/>
    </row>
    <row r="63" spans="2:8" ht="20" customHeight="1" thickBot="1" x14ac:dyDescent="0.4">
      <c r="C63" s="100" t="s">
        <v>111</v>
      </c>
      <c r="D63" s="139" t="s">
        <v>139</v>
      </c>
      <c r="E63" s="140"/>
      <c r="F63" s="140"/>
      <c r="G63" s="140"/>
      <c r="H63" s="141"/>
    </row>
    <row r="64" spans="2:8" ht="20" customHeight="1" thickBot="1" x14ac:dyDescent="0.4">
      <c r="C64" s="100" t="s">
        <v>110</v>
      </c>
      <c r="D64" s="139" t="s">
        <v>203</v>
      </c>
      <c r="E64" s="140"/>
      <c r="F64" s="140"/>
      <c r="G64" s="140"/>
      <c r="H64" s="141"/>
    </row>
    <row r="65" spans="2:8" ht="12.5" customHeight="1" x14ac:dyDescent="0.35">
      <c r="C65" s="146"/>
      <c r="D65" s="147"/>
      <c r="E65" s="147"/>
      <c r="F65" s="148"/>
      <c r="G65" s="148"/>
      <c r="H65" s="149"/>
    </row>
    <row r="66" spans="2:8" ht="5.25" customHeight="1" x14ac:dyDescent="0.35">
      <c r="C66" s="35"/>
      <c r="H66" s="34"/>
    </row>
    <row r="67" spans="2:8" ht="25.4" customHeight="1" thickBot="1" x14ac:dyDescent="0.4">
      <c r="B67" s="33"/>
      <c r="C67" s="101" t="s">
        <v>108</v>
      </c>
      <c r="D67" s="102" t="s">
        <v>107</v>
      </c>
      <c r="E67" s="102" t="s">
        <v>106</v>
      </c>
      <c r="F67" s="103" t="s">
        <v>105</v>
      </c>
      <c r="G67" s="102" t="s">
        <v>96</v>
      </c>
      <c r="H67" s="104" t="s">
        <v>104</v>
      </c>
    </row>
    <row r="68" spans="2:8" ht="20" customHeight="1" thickBot="1" x14ac:dyDescent="0.4">
      <c r="C68" s="28">
        <v>0</v>
      </c>
      <c r="D68" s="39">
        <v>208</v>
      </c>
      <c r="E68" s="39">
        <v>0</v>
      </c>
      <c r="F68" s="39">
        <v>208</v>
      </c>
      <c r="G68" s="39">
        <v>0</v>
      </c>
      <c r="H68" s="38">
        <v>208</v>
      </c>
    </row>
    <row r="69" spans="2:8" ht="13" customHeight="1" thickBot="1" x14ac:dyDescent="0.4"/>
    <row r="70" spans="2:8" ht="20" customHeight="1" thickBot="1" x14ac:dyDescent="0.4">
      <c r="C70" s="99" t="s">
        <v>113</v>
      </c>
      <c r="D70" s="142" t="s">
        <v>146</v>
      </c>
      <c r="E70" s="143"/>
      <c r="F70" s="144"/>
      <c r="G70" s="144"/>
      <c r="H70" s="145"/>
    </row>
    <row r="71" spans="2:8" ht="20" customHeight="1" thickBot="1" x14ac:dyDescent="0.4">
      <c r="C71" s="100" t="s">
        <v>111</v>
      </c>
      <c r="D71" s="139" t="s">
        <v>139</v>
      </c>
      <c r="E71" s="140"/>
      <c r="F71" s="140"/>
      <c r="G71" s="140"/>
      <c r="H71" s="141"/>
    </row>
    <row r="72" spans="2:8" ht="20" customHeight="1" thickBot="1" x14ac:dyDescent="0.4">
      <c r="C72" s="100" t="s">
        <v>110</v>
      </c>
      <c r="D72" s="139" t="s">
        <v>1006</v>
      </c>
      <c r="E72" s="140"/>
      <c r="F72" s="140"/>
      <c r="G72" s="140"/>
      <c r="H72" s="141"/>
    </row>
    <row r="73" spans="2:8" ht="12.5" customHeight="1" x14ac:dyDescent="0.35">
      <c r="C73" s="146"/>
      <c r="D73" s="147"/>
      <c r="E73" s="147"/>
      <c r="F73" s="148"/>
      <c r="G73" s="148"/>
      <c r="H73" s="149"/>
    </row>
    <row r="74" spans="2:8" ht="5.25" customHeight="1" x14ac:dyDescent="0.35">
      <c r="C74" s="35"/>
      <c r="H74" s="34"/>
    </row>
    <row r="75" spans="2:8" ht="25.4" customHeight="1" x14ac:dyDescent="0.35">
      <c r="B75" s="33"/>
      <c r="C75" s="101" t="s">
        <v>108</v>
      </c>
      <c r="D75" s="102" t="s">
        <v>107</v>
      </c>
      <c r="E75" s="102" t="s">
        <v>106</v>
      </c>
      <c r="F75" s="103" t="s">
        <v>105</v>
      </c>
      <c r="G75" s="102" t="s">
        <v>96</v>
      </c>
      <c r="H75" s="104" t="s">
        <v>104</v>
      </c>
    </row>
    <row r="76" spans="2:8" ht="20" customHeight="1" thickBot="1" x14ac:dyDescent="0.4">
      <c r="C76" s="40"/>
      <c r="D76" s="39">
        <v>0</v>
      </c>
      <c r="E76" s="39">
        <v>26</v>
      </c>
      <c r="F76" s="39">
        <v>26</v>
      </c>
      <c r="G76" s="39">
        <v>0</v>
      </c>
      <c r="H76" s="38">
        <v>26</v>
      </c>
    </row>
    <row r="77" spans="2:8" ht="13" customHeight="1" thickBot="1" x14ac:dyDescent="0.4"/>
    <row r="78" spans="2:8" ht="20" customHeight="1" thickBot="1" x14ac:dyDescent="0.4">
      <c r="C78" s="99" t="s">
        <v>113</v>
      </c>
      <c r="D78" s="142" t="s">
        <v>144</v>
      </c>
      <c r="E78" s="143"/>
      <c r="F78" s="144"/>
      <c r="G78" s="144"/>
      <c r="H78" s="145"/>
    </row>
    <row r="79" spans="2:8" ht="20" customHeight="1" thickBot="1" x14ac:dyDescent="0.4">
      <c r="C79" s="100" t="s">
        <v>111</v>
      </c>
      <c r="D79" s="139" t="s">
        <v>139</v>
      </c>
      <c r="E79" s="140"/>
      <c r="F79" s="140"/>
      <c r="G79" s="140"/>
      <c r="H79" s="141"/>
    </row>
    <row r="80" spans="2:8" ht="20" customHeight="1" thickBot="1" x14ac:dyDescent="0.4">
      <c r="C80" s="100" t="s">
        <v>110</v>
      </c>
      <c r="D80" s="139" t="s">
        <v>1005</v>
      </c>
      <c r="E80" s="140"/>
      <c r="F80" s="140"/>
      <c r="G80" s="140"/>
      <c r="H80" s="141"/>
    </row>
    <row r="81" spans="2:8" ht="12.5" customHeight="1" x14ac:dyDescent="0.35">
      <c r="C81" s="146"/>
      <c r="D81" s="147"/>
      <c r="E81" s="147"/>
      <c r="F81" s="148"/>
      <c r="G81" s="148"/>
      <c r="H81" s="149"/>
    </row>
    <row r="82" spans="2:8" ht="5.25" customHeight="1" x14ac:dyDescent="0.35">
      <c r="C82" s="35"/>
      <c r="H82" s="34"/>
    </row>
    <row r="83" spans="2:8" ht="25.4" customHeight="1" thickBot="1" x14ac:dyDescent="0.4">
      <c r="B83" s="33"/>
      <c r="C83" s="101" t="s">
        <v>108</v>
      </c>
      <c r="D83" s="102" t="s">
        <v>107</v>
      </c>
      <c r="E83" s="102" t="s">
        <v>106</v>
      </c>
      <c r="F83" s="103" t="s">
        <v>105</v>
      </c>
      <c r="G83" s="102" t="s">
        <v>96</v>
      </c>
      <c r="H83" s="104" t="s">
        <v>104</v>
      </c>
    </row>
    <row r="84" spans="2:8" ht="20" customHeight="1" thickBot="1" x14ac:dyDescent="0.4">
      <c r="C84" s="28"/>
      <c r="D84" s="39">
        <v>0</v>
      </c>
      <c r="E84" s="39">
        <v>10</v>
      </c>
      <c r="F84" s="39">
        <v>10</v>
      </c>
      <c r="G84" s="39">
        <v>0</v>
      </c>
      <c r="H84" s="38">
        <v>10</v>
      </c>
    </row>
    <row r="85" spans="2:8" ht="13" customHeight="1" thickBot="1" x14ac:dyDescent="0.4"/>
    <row r="86" spans="2:8" ht="20" customHeight="1" thickBot="1" x14ac:dyDescent="0.4">
      <c r="C86" s="99" t="s">
        <v>113</v>
      </c>
      <c r="D86" s="142" t="s">
        <v>142</v>
      </c>
      <c r="E86" s="143"/>
      <c r="F86" s="144"/>
      <c r="G86" s="144"/>
      <c r="H86" s="145"/>
    </row>
    <row r="87" spans="2:8" ht="20" customHeight="1" thickBot="1" x14ac:dyDescent="0.4">
      <c r="C87" s="100" t="s">
        <v>111</v>
      </c>
      <c r="D87" s="139" t="s">
        <v>136</v>
      </c>
      <c r="E87" s="140"/>
      <c r="F87" s="140"/>
      <c r="G87" s="140"/>
      <c r="H87" s="141"/>
    </row>
    <row r="88" spans="2:8" ht="20" customHeight="1" thickBot="1" x14ac:dyDescent="0.4">
      <c r="C88" s="100" t="s">
        <v>110</v>
      </c>
      <c r="D88" s="139" t="s">
        <v>1004</v>
      </c>
      <c r="E88" s="140"/>
      <c r="F88" s="140"/>
      <c r="G88" s="140"/>
      <c r="H88" s="141"/>
    </row>
    <row r="89" spans="2:8" ht="12.5" customHeight="1" x14ac:dyDescent="0.35">
      <c r="C89" s="146"/>
      <c r="D89" s="147"/>
      <c r="E89" s="147"/>
      <c r="F89" s="148"/>
      <c r="G89" s="148"/>
      <c r="H89" s="149"/>
    </row>
    <row r="90" spans="2:8" ht="5.25" customHeight="1" x14ac:dyDescent="0.35">
      <c r="C90" s="35"/>
      <c r="H90" s="34"/>
    </row>
    <row r="91" spans="2:8" ht="25.4" customHeight="1" thickBot="1" x14ac:dyDescent="0.4">
      <c r="B91" s="33"/>
      <c r="C91" s="101" t="s">
        <v>108</v>
      </c>
      <c r="D91" s="102" t="s">
        <v>107</v>
      </c>
      <c r="E91" s="102" t="s">
        <v>106</v>
      </c>
      <c r="F91" s="103" t="s">
        <v>105</v>
      </c>
      <c r="G91" s="102" t="s">
        <v>96</v>
      </c>
      <c r="H91" s="104" t="s">
        <v>104</v>
      </c>
    </row>
    <row r="92" spans="2:8" ht="20" customHeight="1" thickBot="1" x14ac:dyDescent="0.4">
      <c r="C92" s="28"/>
      <c r="D92" s="39">
        <v>110</v>
      </c>
      <c r="E92" s="39">
        <v>0</v>
      </c>
      <c r="F92" s="39">
        <v>110</v>
      </c>
      <c r="G92" s="39">
        <v>0</v>
      </c>
      <c r="H92" s="38">
        <v>110</v>
      </c>
    </row>
    <row r="93" spans="2:8" ht="13" customHeight="1" thickBot="1" x14ac:dyDescent="0.4"/>
    <row r="94" spans="2:8" ht="18.5" customHeight="1" thickBot="1" x14ac:dyDescent="0.45">
      <c r="C94" s="150" t="s">
        <v>134</v>
      </c>
      <c r="D94" s="151"/>
      <c r="E94" s="151"/>
      <c r="F94" s="151"/>
      <c r="G94" s="151"/>
      <c r="H94" s="152"/>
    </row>
    <row r="95" spans="2:8" ht="19.5" customHeight="1" thickBot="1" x14ac:dyDescent="0.4"/>
    <row r="96" spans="2:8" ht="20" customHeight="1" thickBot="1" x14ac:dyDescent="0.4">
      <c r="C96" s="106" t="s">
        <v>113</v>
      </c>
      <c r="D96" s="142" t="s">
        <v>133</v>
      </c>
      <c r="E96" s="143"/>
      <c r="F96" s="144"/>
      <c r="G96" s="144"/>
      <c r="H96" s="145"/>
    </row>
    <row r="97" spans="2:8" ht="20" customHeight="1" thickBot="1" x14ac:dyDescent="0.4">
      <c r="C97" s="107" t="s">
        <v>111</v>
      </c>
      <c r="D97" s="139" t="s">
        <v>1003</v>
      </c>
      <c r="E97" s="140"/>
      <c r="F97" s="140"/>
      <c r="G97" s="140"/>
      <c r="H97" s="141"/>
    </row>
    <row r="98" spans="2:8" ht="20" customHeight="1" thickBot="1" x14ac:dyDescent="0.4">
      <c r="C98" s="107" t="s">
        <v>110</v>
      </c>
      <c r="D98" s="139" t="s">
        <v>1002</v>
      </c>
      <c r="E98" s="140"/>
      <c r="F98" s="140"/>
      <c r="G98" s="140"/>
      <c r="H98" s="141"/>
    </row>
    <row r="99" spans="2:8" ht="5.25" customHeight="1" x14ac:dyDescent="0.35">
      <c r="C99" s="35"/>
      <c r="H99" s="34"/>
    </row>
    <row r="100" spans="2:8" ht="25.4" customHeight="1" thickBot="1" x14ac:dyDescent="0.4">
      <c r="B100" s="33"/>
      <c r="C100" s="108" t="s">
        <v>108</v>
      </c>
      <c r="D100" s="109" t="s">
        <v>107</v>
      </c>
      <c r="E100" s="109" t="s">
        <v>106</v>
      </c>
      <c r="F100" s="110" t="s">
        <v>105</v>
      </c>
      <c r="G100" s="109" t="s">
        <v>96</v>
      </c>
      <c r="H100" s="111" t="s">
        <v>104</v>
      </c>
    </row>
    <row r="101" spans="2:8" ht="20" customHeight="1" thickBot="1" x14ac:dyDescent="0.4">
      <c r="C101" s="28">
        <v>0</v>
      </c>
      <c r="D101" s="27">
        <v>0</v>
      </c>
      <c r="E101" s="27">
        <v>0</v>
      </c>
      <c r="F101" s="27">
        <v>0</v>
      </c>
      <c r="G101" s="27">
        <v>-39</v>
      </c>
      <c r="H101" s="26">
        <v>-39</v>
      </c>
    </row>
    <row r="102" spans="2:8" ht="13" customHeight="1" thickBot="1" x14ac:dyDescent="0.4"/>
    <row r="103" spans="2:8" ht="20" customHeight="1" thickBot="1" x14ac:dyDescent="0.4">
      <c r="C103" s="106" t="s">
        <v>113</v>
      </c>
      <c r="D103" s="142" t="s">
        <v>131</v>
      </c>
      <c r="E103" s="143"/>
      <c r="F103" s="144"/>
      <c r="G103" s="144"/>
      <c r="H103" s="145"/>
    </row>
    <row r="104" spans="2:8" ht="20" customHeight="1" thickBot="1" x14ac:dyDescent="0.4">
      <c r="C104" s="107" t="s">
        <v>111</v>
      </c>
      <c r="D104" s="139" t="s">
        <v>1001</v>
      </c>
      <c r="E104" s="140"/>
      <c r="F104" s="140"/>
      <c r="G104" s="140"/>
      <c r="H104" s="141"/>
    </row>
    <row r="105" spans="2:8" ht="20" customHeight="1" thickBot="1" x14ac:dyDescent="0.4">
      <c r="C105" s="107" t="s">
        <v>110</v>
      </c>
      <c r="D105" s="139" t="s">
        <v>1000</v>
      </c>
      <c r="E105" s="140"/>
      <c r="F105" s="140"/>
      <c r="G105" s="140"/>
      <c r="H105" s="141"/>
    </row>
    <row r="106" spans="2:8" ht="5.25" customHeight="1" x14ac:dyDescent="0.35">
      <c r="C106" s="35"/>
      <c r="H106" s="34"/>
    </row>
    <row r="107" spans="2:8" ht="25.4" customHeight="1" thickBot="1" x14ac:dyDescent="0.4">
      <c r="B107" s="33"/>
      <c r="C107" s="108" t="s">
        <v>108</v>
      </c>
      <c r="D107" s="109" t="s">
        <v>107</v>
      </c>
      <c r="E107" s="109" t="s">
        <v>106</v>
      </c>
      <c r="F107" s="110" t="s">
        <v>105</v>
      </c>
      <c r="G107" s="109" t="s">
        <v>96</v>
      </c>
      <c r="H107" s="111" t="s">
        <v>104</v>
      </c>
    </row>
    <row r="108" spans="2:8" ht="20" customHeight="1" thickBot="1" x14ac:dyDescent="0.4">
      <c r="C108" s="28">
        <v>0</v>
      </c>
      <c r="D108" s="27">
        <v>0</v>
      </c>
      <c r="E108" s="27">
        <v>0</v>
      </c>
      <c r="F108" s="27">
        <v>0</v>
      </c>
      <c r="G108" s="27">
        <v>-189</v>
      </c>
      <c r="H108" s="26">
        <v>-189</v>
      </c>
    </row>
    <row r="109" spans="2:8" ht="13" customHeight="1" thickBot="1" x14ac:dyDescent="0.4"/>
    <row r="110" spans="2:8" ht="20" customHeight="1" thickBot="1" x14ac:dyDescent="0.4">
      <c r="C110" s="106" t="s">
        <v>113</v>
      </c>
      <c r="D110" s="142" t="s">
        <v>128</v>
      </c>
      <c r="E110" s="143"/>
      <c r="F110" s="144"/>
      <c r="G110" s="144"/>
      <c r="H110" s="145"/>
    </row>
    <row r="111" spans="2:8" ht="20" customHeight="1" thickBot="1" x14ac:dyDescent="0.4">
      <c r="C111" s="107" t="s">
        <v>111</v>
      </c>
      <c r="D111" s="139" t="s">
        <v>999</v>
      </c>
      <c r="E111" s="140"/>
      <c r="F111" s="140"/>
      <c r="G111" s="140"/>
      <c r="H111" s="141"/>
    </row>
    <row r="112" spans="2:8" ht="20" customHeight="1" thickBot="1" x14ac:dyDescent="0.4">
      <c r="C112" s="107" t="s">
        <v>110</v>
      </c>
      <c r="D112" s="139" t="s">
        <v>998</v>
      </c>
      <c r="E112" s="140"/>
      <c r="F112" s="140"/>
      <c r="G112" s="140"/>
      <c r="H112" s="141"/>
    </row>
    <row r="113" spans="2:8" ht="5.25" customHeight="1" x14ac:dyDescent="0.35">
      <c r="C113" s="35"/>
      <c r="H113" s="34"/>
    </row>
    <row r="114" spans="2:8" ht="25.4" customHeight="1" thickBot="1" x14ac:dyDescent="0.4">
      <c r="B114" s="33"/>
      <c r="C114" s="108" t="s">
        <v>108</v>
      </c>
      <c r="D114" s="109" t="s">
        <v>107</v>
      </c>
      <c r="E114" s="109" t="s">
        <v>106</v>
      </c>
      <c r="F114" s="110" t="s">
        <v>105</v>
      </c>
      <c r="G114" s="109" t="s">
        <v>96</v>
      </c>
      <c r="H114" s="111" t="s">
        <v>104</v>
      </c>
    </row>
    <row r="115" spans="2:8" ht="20" customHeight="1" thickBot="1" x14ac:dyDescent="0.4">
      <c r="C115" s="28">
        <v>0</v>
      </c>
      <c r="D115" s="27">
        <v>0</v>
      </c>
      <c r="E115" s="27">
        <v>0</v>
      </c>
      <c r="F115" s="27">
        <v>0</v>
      </c>
      <c r="G115" s="27">
        <v>-113</v>
      </c>
      <c r="H115" s="26">
        <v>-113</v>
      </c>
    </row>
    <row r="116" spans="2:8" ht="13" customHeight="1" thickBot="1" x14ac:dyDescent="0.4"/>
    <row r="117" spans="2:8" ht="20" customHeight="1" thickBot="1" x14ac:dyDescent="0.4">
      <c r="C117" s="106" t="s">
        <v>113</v>
      </c>
      <c r="D117" s="142" t="s">
        <v>125</v>
      </c>
      <c r="E117" s="143"/>
      <c r="F117" s="144"/>
      <c r="G117" s="144"/>
      <c r="H117" s="145"/>
    </row>
    <row r="118" spans="2:8" ht="20" customHeight="1" thickBot="1" x14ac:dyDescent="0.4">
      <c r="C118" s="107" t="s">
        <v>111</v>
      </c>
      <c r="D118" s="139" t="s">
        <v>997</v>
      </c>
      <c r="E118" s="140"/>
      <c r="F118" s="140"/>
      <c r="G118" s="140"/>
      <c r="H118" s="141"/>
    </row>
    <row r="119" spans="2:8" ht="20" customHeight="1" thickBot="1" x14ac:dyDescent="0.4">
      <c r="C119" s="107" t="s">
        <v>110</v>
      </c>
      <c r="D119" s="139" t="s">
        <v>996</v>
      </c>
      <c r="E119" s="140"/>
      <c r="F119" s="140"/>
      <c r="G119" s="140"/>
      <c r="H119" s="141"/>
    </row>
    <row r="120" spans="2:8" ht="5.25" customHeight="1" x14ac:dyDescent="0.35">
      <c r="C120" s="35"/>
      <c r="H120" s="34"/>
    </row>
    <row r="121" spans="2:8" ht="25.4" customHeight="1" thickBot="1" x14ac:dyDescent="0.4">
      <c r="B121" s="33"/>
      <c r="C121" s="108" t="s">
        <v>108</v>
      </c>
      <c r="D121" s="109" t="s">
        <v>107</v>
      </c>
      <c r="E121" s="109" t="s">
        <v>106</v>
      </c>
      <c r="F121" s="110" t="s">
        <v>105</v>
      </c>
      <c r="G121" s="109" t="s">
        <v>96</v>
      </c>
      <c r="H121" s="111" t="s">
        <v>104</v>
      </c>
    </row>
    <row r="122" spans="2:8" ht="20" customHeight="1" thickBot="1" x14ac:dyDescent="0.4">
      <c r="C122" s="28">
        <v>0</v>
      </c>
      <c r="D122" s="27">
        <v>0</v>
      </c>
      <c r="E122" s="27">
        <v>-15</v>
      </c>
      <c r="F122" s="27">
        <v>-15</v>
      </c>
      <c r="G122" s="27">
        <v>0</v>
      </c>
      <c r="H122" s="26">
        <v>-15</v>
      </c>
    </row>
    <row r="123" spans="2:8" ht="12.5" customHeight="1" x14ac:dyDescent="0.35"/>
    <row r="124" spans="2:8" ht="12.5" customHeight="1" x14ac:dyDescent="0.35"/>
    <row r="125" spans="2:8" ht="12.5" customHeight="1" x14ac:dyDescent="0.35"/>
  </sheetData>
  <mergeCells count="56">
    <mergeCell ref="D119:H119"/>
    <mergeCell ref="D118:H118"/>
    <mergeCell ref="D97:H97"/>
    <mergeCell ref="D98:H98"/>
    <mergeCell ref="D103:H103"/>
    <mergeCell ref="D104:H104"/>
    <mergeCell ref="D105:H105"/>
    <mergeCell ref="D110:H110"/>
    <mergeCell ref="D111:H111"/>
    <mergeCell ref="D112:H112"/>
    <mergeCell ref="D117:H117"/>
    <mergeCell ref="C89:E89"/>
    <mergeCell ref="F89:H89"/>
    <mergeCell ref="C94:H94"/>
    <mergeCell ref="D96:H96"/>
    <mergeCell ref="D71:H71"/>
    <mergeCell ref="D72:H72"/>
    <mergeCell ref="C73:E73"/>
    <mergeCell ref="F73:H73"/>
    <mergeCell ref="D78:H78"/>
    <mergeCell ref="D79:H79"/>
    <mergeCell ref="C81:E81"/>
    <mergeCell ref="F81:H81"/>
    <mergeCell ref="D86:H86"/>
    <mergeCell ref="D87:H87"/>
    <mergeCell ref="D88:H88"/>
    <mergeCell ref="D80:H80"/>
    <mergeCell ref="D63:H63"/>
    <mergeCell ref="D64:H64"/>
    <mergeCell ref="C65:E65"/>
    <mergeCell ref="F65:H65"/>
    <mergeCell ref="D70:H70"/>
    <mergeCell ref="D25:H25"/>
    <mergeCell ref="D30:H30"/>
    <mergeCell ref="D62:H62"/>
    <mergeCell ref="D32:H32"/>
    <mergeCell ref="D37:H37"/>
    <mergeCell ref="D38:H38"/>
    <mergeCell ref="D39:H39"/>
    <mergeCell ref="D44:H44"/>
    <mergeCell ref="D45:H45"/>
    <mergeCell ref="D46:H46"/>
    <mergeCell ref="D31:H31"/>
    <mergeCell ref="D51:H51"/>
    <mergeCell ref="D52:H52"/>
    <mergeCell ref="D53:H53"/>
    <mergeCell ref="C60:H60"/>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6603C-ABBF-483D-873D-850A76CF11D8}">
  <sheetPr codeName="Sheet79">
    <pageSetUpPr fitToPage="1"/>
  </sheetPr>
  <dimension ref="B2:H60"/>
  <sheetViews>
    <sheetView showGridLines="0" showRowColHeaders="0" zoomScale="80" zoomScaleNormal="80" workbookViewId="0">
      <pane ySplit="5" topLeftCell="A25" activePane="bottomLeft" state="frozen"/>
      <selection activeCell="D9" sqref="D9:F9"/>
      <selection pane="bottomLeft" activeCell="K41" sqref="K41"/>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1028</v>
      </c>
      <c r="E2" s="154"/>
      <c r="F2" s="58"/>
    </row>
    <row r="3" spans="3:8" ht="4.5" customHeight="1" x14ac:dyDescent="0.35">
      <c r="C3" s="62"/>
      <c r="D3" s="154"/>
      <c r="E3" s="154"/>
      <c r="F3" s="61"/>
    </row>
    <row r="4" spans="3:8" ht="13" customHeight="1" x14ac:dyDescent="0.35">
      <c r="C4" s="60" t="s">
        <v>169</v>
      </c>
      <c r="D4" s="59" t="s">
        <v>1027</v>
      </c>
      <c r="E4" s="59"/>
      <c r="F4" s="58"/>
    </row>
    <row r="5" spans="3:8" ht="12.5" customHeight="1" x14ac:dyDescent="0.35"/>
    <row r="6" spans="3:8" ht="144.75" customHeight="1" x14ac:dyDescent="0.35">
      <c r="C6" s="57" t="s">
        <v>167</v>
      </c>
      <c r="D6" s="155" t="s">
        <v>1026</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2437.6</v>
      </c>
      <c r="E9" s="10">
        <v>-891.4</v>
      </c>
      <c r="F9" s="50">
        <v>1546.1999999999998</v>
      </c>
      <c r="H9" s="49">
        <v>41.53</v>
      </c>
    </row>
    <row r="10" spans="3:8" ht="7.5" customHeight="1" x14ac:dyDescent="0.35">
      <c r="C10" s="48"/>
      <c r="F10" s="47"/>
      <c r="H10" s="46"/>
    </row>
    <row r="11" spans="3:8" ht="12.75" customHeight="1" thickBot="1" x14ac:dyDescent="0.4">
      <c r="C11" s="45" t="s">
        <v>163</v>
      </c>
      <c r="D11" s="44"/>
      <c r="E11" s="42"/>
      <c r="F11" s="43">
        <v>-100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1025</v>
      </c>
      <c r="E17" s="140"/>
      <c r="F17" s="140"/>
      <c r="G17" s="140"/>
      <c r="H17" s="141"/>
    </row>
    <row r="18" spans="2:8" ht="60" customHeight="1" thickBot="1" x14ac:dyDescent="0.4">
      <c r="C18" s="36" t="s">
        <v>110</v>
      </c>
      <c r="D18" s="139" t="s">
        <v>1024</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11</v>
      </c>
      <c r="D21" s="27">
        <v>499.5</v>
      </c>
      <c r="E21" s="27">
        <v>129.9</v>
      </c>
      <c r="F21" s="27">
        <v>629.4</v>
      </c>
      <c r="G21" s="27">
        <v>-239</v>
      </c>
      <c r="H21" s="26">
        <v>390.4</v>
      </c>
    </row>
    <row r="22" spans="2:8" ht="13" customHeight="1" thickBot="1" x14ac:dyDescent="0.4"/>
    <row r="23" spans="2:8" ht="20" customHeight="1" thickBot="1" x14ac:dyDescent="0.4">
      <c r="C23" s="37" t="s">
        <v>113</v>
      </c>
      <c r="D23" s="142" t="s">
        <v>227</v>
      </c>
      <c r="E23" s="144"/>
      <c r="F23" s="144"/>
      <c r="G23" s="144"/>
      <c r="H23" s="145"/>
    </row>
    <row r="24" spans="2:8" ht="20" customHeight="1" thickBot="1" x14ac:dyDescent="0.4">
      <c r="C24" s="36" t="s">
        <v>111</v>
      </c>
      <c r="D24" s="139" t="s">
        <v>11</v>
      </c>
      <c r="E24" s="140"/>
      <c r="F24" s="140"/>
      <c r="G24" s="140"/>
      <c r="H24" s="141"/>
    </row>
    <row r="25" spans="2:8" ht="100" customHeight="1" thickBot="1" x14ac:dyDescent="0.4">
      <c r="C25" s="36" t="s">
        <v>110</v>
      </c>
      <c r="D25" s="139" t="s">
        <v>1023</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30.53</v>
      </c>
      <c r="D28" s="27">
        <v>1367.1</v>
      </c>
      <c r="E28" s="27">
        <v>441.1</v>
      </c>
      <c r="F28" s="27">
        <v>1808.1999999999998</v>
      </c>
      <c r="G28" s="27">
        <v>-652.4</v>
      </c>
      <c r="H28" s="26">
        <v>1155.7999999999997</v>
      </c>
    </row>
    <row r="29" spans="2:8" ht="12.5" customHeight="1" x14ac:dyDescent="0.35"/>
    <row r="30" spans="2:8" ht="12.5" customHeight="1" x14ac:dyDescent="0.35"/>
    <row r="31" spans="2:8" ht="8.25" customHeight="1" x14ac:dyDescent="0.35"/>
    <row r="32" spans="2:8" ht="18" customHeight="1" x14ac:dyDescent="0.4">
      <c r="C32" s="153" t="s">
        <v>148</v>
      </c>
      <c r="D32" s="153"/>
      <c r="E32" s="153"/>
      <c r="F32" s="153"/>
      <c r="G32" s="153"/>
      <c r="H32" s="153"/>
    </row>
    <row r="33" spans="2:8" ht="18.75" customHeight="1" thickBot="1" x14ac:dyDescent="0.4"/>
    <row r="34" spans="2:8" ht="20" customHeight="1" thickBot="1" x14ac:dyDescent="0.4">
      <c r="C34" s="99" t="s">
        <v>113</v>
      </c>
      <c r="D34" s="142" t="s">
        <v>147</v>
      </c>
      <c r="E34" s="143"/>
      <c r="F34" s="144"/>
      <c r="G34" s="144"/>
      <c r="H34" s="145"/>
    </row>
    <row r="35" spans="2:8" ht="20" customHeight="1" thickBot="1" x14ac:dyDescent="0.4">
      <c r="C35" s="100" t="s">
        <v>111</v>
      </c>
      <c r="D35" s="139" t="s">
        <v>139</v>
      </c>
      <c r="E35" s="140"/>
      <c r="F35" s="140"/>
      <c r="G35" s="140"/>
      <c r="H35" s="141"/>
    </row>
    <row r="36" spans="2:8" ht="20" customHeight="1" thickBot="1" x14ac:dyDescent="0.4">
      <c r="C36" s="100" t="s">
        <v>110</v>
      </c>
      <c r="D36" s="139" t="s">
        <v>203</v>
      </c>
      <c r="E36" s="140"/>
      <c r="F36" s="140"/>
      <c r="G36" s="140"/>
      <c r="H36" s="141"/>
    </row>
    <row r="37" spans="2:8" ht="12.5" customHeight="1" x14ac:dyDescent="0.35">
      <c r="C37" s="146"/>
      <c r="D37" s="147"/>
      <c r="E37" s="147"/>
      <c r="F37" s="148"/>
      <c r="G37" s="148"/>
      <c r="H37" s="149"/>
    </row>
    <row r="38" spans="2:8" ht="5.25" customHeight="1" x14ac:dyDescent="0.35">
      <c r="C38" s="35"/>
      <c r="H38" s="34"/>
    </row>
    <row r="39" spans="2:8" ht="25.4" customHeight="1" thickBot="1" x14ac:dyDescent="0.4">
      <c r="B39" s="33"/>
      <c r="C39" s="101" t="s">
        <v>108</v>
      </c>
      <c r="D39" s="102" t="s">
        <v>107</v>
      </c>
      <c r="E39" s="102" t="s">
        <v>106</v>
      </c>
      <c r="F39" s="103" t="s">
        <v>105</v>
      </c>
      <c r="G39" s="102" t="s">
        <v>96</v>
      </c>
      <c r="H39" s="104" t="s">
        <v>104</v>
      </c>
    </row>
    <row r="40" spans="2:8" ht="20" customHeight="1" thickBot="1" x14ac:dyDescent="0.4">
      <c r="C40" s="28">
        <v>0</v>
      </c>
      <c r="D40" s="39">
        <v>101</v>
      </c>
      <c r="E40" s="39">
        <v>0</v>
      </c>
      <c r="F40" s="39">
        <v>101</v>
      </c>
      <c r="G40" s="39">
        <v>0</v>
      </c>
      <c r="H40" s="38">
        <v>101</v>
      </c>
    </row>
    <row r="41" spans="2:8" ht="13" customHeight="1" thickBot="1" x14ac:dyDescent="0.4"/>
    <row r="42" spans="2:8" ht="20" customHeight="1" thickBot="1" x14ac:dyDescent="0.4">
      <c r="C42" s="99" t="s">
        <v>113</v>
      </c>
      <c r="D42" s="142" t="s">
        <v>146</v>
      </c>
      <c r="E42" s="143"/>
      <c r="F42" s="144"/>
      <c r="G42" s="144"/>
      <c r="H42" s="145"/>
    </row>
    <row r="43" spans="2:8" ht="20" customHeight="1" thickBot="1" x14ac:dyDescent="0.4">
      <c r="C43" s="100" t="s">
        <v>111</v>
      </c>
      <c r="D43" s="139" t="s">
        <v>139</v>
      </c>
      <c r="E43" s="140"/>
      <c r="F43" s="140"/>
      <c r="G43" s="140"/>
      <c r="H43" s="141"/>
    </row>
    <row r="44" spans="2:8" ht="20" customHeight="1" thickBot="1" x14ac:dyDescent="0.4">
      <c r="C44" s="100" t="s">
        <v>110</v>
      </c>
      <c r="D44" s="139" t="s">
        <v>397</v>
      </c>
      <c r="E44" s="140"/>
      <c r="F44" s="140"/>
      <c r="G44" s="140"/>
      <c r="H44" s="141"/>
    </row>
    <row r="45" spans="2:8" ht="12.5" customHeight="1" x14ac:dyDescent="0.35">
      <c r="C45" s="146"/>
      <c r="D45" s="147"/>
      <c r="E45" s="147"/>
      <c r="F45" s="148"/>
      <c r="G45" s="148"/>
      <c r="H45" s="149"/>
    </row>
    <row r="46" spans="2:8" ht="5.25" customHeight="1" x14ac:dyDescent="0.35">
      <c r="C46" s="35"/>
      <c r="H46" s="34"/>
    </row>
    <row r="47" spans="2:8" ht="25.4" customHeight="1" x14ac:dyDescent="0.35">
      <c r="B47" s="33"/>
      <c r="C47" s="101" t="s">
        <v>108</v>
      </c>
      <c r="D47" s="102" t="s">
        <v>107</v>
      </c>
      <c r="E47" s="102" t="s">
        <v>106</v>
      </c>
      <c r="F47" s="103" t="s">
        <v>105</v>
      </c>
      <c r="G47" s="102" t="s">
        <v>96</v>
      </c>
      <c r="H47" s="104" t="s">
        <v>104</v>
      </c>
    </row>
    <row r="48" spans="2:8" ht="20" customHeight="1" thickBot="1" x14ac:dyDescent="0.4">
      <c r="C48" s="40"/>
      <c r="D48" s="39">
        <v>0</v>
      </c>
      <c r="E48" s="39">
        <v>30</v>
      </c>
      <c r="F48" s="39">
        <v>30</v>
      </c>
      <c r="G48" s="39">
        <v>0</v>
      </c>
      <c r="H48" s="38">
        <v>30</v>
      </c>
    </row>
    <row r="49" spans="2:8" ht="13" customHeight="1" thickBot="1" x14ac:dyDescent="0.4"/>
    <row r="50" spans="2:8" ht="18.5" customHeight="1" thickBot="1" x14ac:dyDescent="0.45">
      <c r="C50" s="150" t="s">
        <v>134</v>
      </c>
      <c r="D50" s="151"/>
      <c r="E50" s="151"/>
      <c r="F50" s="151"/>
      <c r="G50" s="151"/>
      <c r="H50" s="152"/>
    </row>
    <row r="51" spans="2:8" ht="19.5" customHeight="1" thickBot="1" x14ac:dyDescent="0.4"/>
    <row r="52" spans="2:8" ht="20" customHeight="1" thickBot="1" x14ac:dyDescent="0.4">
      <c r="C52" s="106" t="s">
        <v>113</v>
      </c>
      <c r="D52" s="142" t="s">
        <v>133</v>
      </c>
      <c r="E52" s="143"/>
      <c r="F52" s="144"/>
      <c r="G52" s="144"/>
      <c r="H52" s="145"/>
    </row>
    <row r="53" spans="2:8" ht="20" customHeight="1" thickBot="1" x14ac:dyDescent="0.4">
      <c r="C53" s="107" t="s">
        <v>111</v>
      </c>
      <c r="D53" s="139" t="s">
        <v>1022</v>
      </c>
      <c r="E53" s="140"/>
      <c r="F53" s="140"/>
      <c r="G53" s="140"/>
      <c r="H53" s="141"/>
    </row>
    <row r="54" spans="2:8" ht="20" customHeight="1" thickBot="1" x14ac:dyDescent="0.4">
      <c r="C54" s="107" t="s">
        <v>110</v>
      </c>
      <c r="D54" s="139" t="s">
        <v>1021</v>
      </c>
      <c r="E54" s="140"/>
      <c r="F54" s="140"/>
      <c r="G54" s="140"/>
      <c r="H54" s="141"/>
    </row>
    <row r="55" spans="2:8" ht="5.25" customHeight="1" x14ac:dyDescent="0.35">
      <c r="C55" s="35"/>
      <c r="H55" s="34"/>
    </row>
    <row r="56" spans="2:8" ht="25.4" customHeight="1" thickBot="1" x14ac:dyDescent="0.4">
      <c r="B56" s="33"/>
      <c r="C56" s="108" t="s">
        <v>108</v>
      </c>
      <c r="D56" s="109" t="s">
        <v>107</v>
      </c>
      <c r="E56" s="109" t="s">
        <v>106</v>
      </c>
      <c r="F56" s="110" t="s">
        <v>105</v>
      </c>
      <c r="G56" s="109" t="s">
        <v>96</v>
      </c>
      <c r="H56" s="111" t="s">
        <v>104</v>
      </c>
    </row>
    <row r="57" spans="2:8" ht="20" customHeight="1" thickBot="1" x14ac:dyDescent="0.4">
      <c r="C57" s="28">
        <v>0</v>
      </c>
      <c r="D57" s="27">
        <v>0</v>
      </c>
      <c r="E57" s="27">
        <v>-100</v>
      </c>
      <c r="F57" s="27">
        <v>-100</v>
      </c>
      <c r="G57" s="27">
        <v>0</v>
      </c>
      <c r="H57" s="26">
        <v>-100</v>
      </c>
    </row>
    <row r="58" spans="2:8" ht="12.5" customHeight="1" x14ac:dyDescent="0.35"/>
    <row r="59" spans="2:8" ht="12.5" customHeight="1" x14ac:dyDescent="0.35"/>
    <row r="60" spans="2:8" ht="12.5" customHeight="1" x14ac:dyDescent="0.35"/>
  </sheetData>
  <mergeCells count="25">
    <mergeCell ref="D42:H42"/>
    <mergeCell ref="D54:H54"/>
    <mergeCell ref="D43:H43"/>
    <mergeCell ref="D44:H44"/>
    <mergeCell ref="C45:E45"/>
    <mergeCell ref="F45:H45"/>
    <mergeCell ref="C50:H50"/>
    <mergeCell ref="D52:H52"/>
    <mergeCell ref="D53:H53"/>
    <mergeCell ref="D34:H34"/>
    <mergeCell ref="D35:H35"/>
    <mergeCell ref="D36:H36"/>
    <mergeCell ref="C37:E37"/>
    <mergeCell ref="D17:H17"/>
    <mergeCell ref="D18:H18"/>
    <mergeCell ref="D23:H23"/>
    <mergeCell ref="D24:H24"/>
    <mergeCell ref="D25:H25"/>
    <mergeCell ref="C32:H32"/>
    <mergeCell ref="F37:H3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99123-7BCD-4628-A0A5-6AF9CD860DBB}">
  <sheetPr codeName="Sheet80">
    <pageSetUpPr fitToPage="1"/>
  </sheetPr>
  <dimension ref="B2:H72"/>
  <sheetViews>
    <sheetView showGridLines="0" showRowColHeaders="0" zoomScale="80" zoomScaleNormal="80" workbookViewId="0">
      <pane ySplit="5" topLeftCell="A50" activePane="bottomLeft" state="frozen"/>
      <selection activeCell="D9" sqref="D9:F9"/>
      <selection pane="bottomLeft" activeCell="L41" sqref="L41"/>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1028</v>
      </c>
      <c r="E2" s="154"/>
      <c r="F2" s="58"/>
    </row>
    <row r="3" spans="3:8" ht="4.5" customHeight="1" x14ac:dyDescent="0.35">
      <c r="C3" s="62"/>
      <c r="D3" s="154"/>
      <c r="E3" s="154"/>
      <c r="F3" s="61"/>
    </row>
    <row r="4" spans="3:8" ht="13" customHeight="1" x14ac:dyDescent="0.35">
      <c r="C4" s="60" t="s">
        <v>169</v>
      </c>
      <c r="D4" s="59" t="s">
        <v>1038</v>
      </c>
      <c r="E4" s="59"/>
      <c r="F4" s="58"/>
    </row>
    <row r="5" spans="3:8" ht="12.5" customHeight="1" x14ac:dyDescent="0.35"/>
    <row r="6" spans="3:8" ht="144.75" customHeight="1" x14ac:dyDescent="0.35">
      <c r="C6" s="57" t="s">
        <v>167</v>
      </c>
      <c r="D6" s="155" t="s">
        <v>1037</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-159.84799999999998</v>
      </c>
      <c r="E9" s="10">
        <v>0</v>
      </c>
      <c r="F9" s="50">
        <v>-159.84799999999998</v>
      </c>
      <c r="H9" s="49">
        <v>3</v>
      </c>
    </row>
    <row r="10" spans="3:8" ht="7.5" customHeight="1" x14ac:dyDescent="0.35">
      <c r="C10" s="48"/>
      <c r="F10" s="47"/>
      <c r="H10" s="46"/>
    </row>
    <row r="11" spans="3:8" ht="12.75" customHeight="1" thickBot="1" x14ac:dyDescent="0.4">
      <c r="C11" s="45" t="s">
        <v>163</v>
      </c>
      <c r="D11" s="44"/>
      <c r="E11" s="42"/>
      <c r="F11" s="43">
        <v>-248</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227</v>
      </c>
      <c r="E16" s="144"/>
      <c r="F16" s="144"/>
      <c r="G16" s="144"/>
      <c r="H16" s="145"/>
    </row>
    <row r="17" spans="2:8" ht="20" customHeight="1" thickBot="1" x14ac:dyDescent="0.4">
      <c r="C17" s="36" t="s">
        <v>111</v>
      </c>
      <c r="D17" s="139" t="s">
        <v>10</v>
      </c>
      <c r="E17" s="140"/>
      <c r="F17" s="140"/>
      <c r="G17" s="140"/>
      <c r="H17" s="141"/>
    </row>
    <row r="18" spans="2:8" ht="40" customHeight="1" thickBot="1" x14ac:dyDescent="0.4">
      <c r="C18" s="36" t="s">
        <v>110</v>
      </c>
      <c r="D18" s="139" t="s">
        <v>1036</v>
      </c>
      <c r="E18" s="140"/>
      <c r="F18" s="140"/>
      <c r="G18" s="140"/>
      <c r="H18" s="141"/>
    </row>
    <row r="19" spans="2:8" ht="5.25" customHeight="1" x14ac:dyDescent="0.35">
      <c r="C19" s="35"/>
      <c r="H19" s="34"/>
    </row>
    <row r="20" spans="2:8" ht="25.4" customHeight="1" thickBot="1" x14ac:dyDescent="0.4">
      <c r="B20" s="33"/>
      <c r="C20" s="32" t="s">
        <v>108</v>
      </c>
      <c r="D20" s="30" t="s">
        <v>107</v>
      </c>
      <c r="E20" s="30" t="s">
        <v>106</v>
      </c>
      <c r="F20" s="31" t="s">
        <v>105</v>
      </c>
      <c r="G20" s="30" t="s">
        <v>96</v>
      </c>
      <c r="H20" s="29" t="s">
        <v>104</v>
      </c>
    </row>
    <row r="21" spans="2:8" ht="20" customHeight="1" thickBot="1" x14ac:dyDescent="0.4">
      <c r="C21" s="28">
        <v>2</v>
      </c>
      <c r="D21" s="27">
        <v>354.46899999999999</v>
      </c>
      <c r="E21" s="27">
        <v>-620.76099999999997</v>
      </c>
      <c r="F21" s="27">
        <v>-266.29199999999997</v>
      </c>
      <c r="G21" s="27">
        <v>0</v>
      </c>
      <c r="H21" s="26">
        <v>-266.29199999999997</v>
      </c>
    </row>
    <row r="22" spans="2:8" ht="13" customHeight="1" thickBot="1" x14ac:dyDescent="0.4"/>
    <row r="23" spans="2:8" ht="20" customHeight="1" thickBot="1" x14ac:dyDescent="0.4">
      <c r="C23" s="37" t="s">
        <v>113</v>
      </c>
      <c r="D23" s="142" t="s">
        <v>154</v>
      </c>
      <c r="E23" s="144"/>
      <c r="F23" s="144"/>
      <c r="G23" s="144"/>
      <c r="H23" s="145"/>
    </row>
    <row r="24" spans="2:8" ht="20" customHeight="1" thickBot="1" x14ac:dyDescent="0.4">
      <c r="C24" s="36" t="s">
        <v>111</v>
      </c>
      <c r="D24" s="139" t="s">
        <v>487</v>
      </c>
      <c r="E24" s="140"/>
      <c r="F24" s="140"/>
      <c r="G24" s="140"/>
      <c r="H24" s="141"/>
    </row>
    <row r="25" spans="2:8" ht="40" customHeight="1" thickBot="1" x14ac:dyDescent="0.4">
      <c r="C25" s="36" t="s">
        <v>110</v>
      </c>
      <c r="D25" s="139" t="s">
        <v>1035</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1</v>
      </c>
      <c r="D28" s="27">
        <v>102.59399999999999</v>
      </c>
      <c r="E28" s="27">
        <v>3.85</v>
      </c>
      <c r="F28" s="27">
        <v>106.44399999999999</v>
      </c>
      <c r="G28" s="27"/>
      <c r="H28" s="26">
        <v>106.44399999999999</v>
      </c>
    </row>
    <row r="29" spans="2:8" ht="12.5" customHeight="1" x14ac:dyDescent="0.35"/>
    <row r="30" spans="2:8" ht="12.5" customHeight="1" x14ac:dyDescent="0.35"/>
    <row r="31" spans="2:8" ht="8.25" customHeight="1" x14ac:dyDescent="0.35"/>
    <row r="32" spans="2:8" ht="18" customHeight="1" x14ac:dyDescent="0.4">
      <c r="C32" s="153" t="s">
        <v>148</v>
      </c>
      <c r="D32" s="153"/>
      <c r="E32" s="153"/>
      <c r="F32" s="153"/>
      <c r="G32" s="153"/>
      <c r="H32" s="153"/>
    </row>
    <row r="33" spans="2:8" ht="18.75" customHeight="1" thickBot="1" x14ac:dyDescent="0.4"/>
    <row r="34" spans="2:8" ht="20" customHeight="1" thickBot="1" x14ac:dyDescent="0.4">
      <c r="C34" s="99" t="s">
        <v>113</v>
      </c>
      <c r="D34" s="142" t="s">
        <v>147</v>
      </c>
      <c r="E34" s="143"/>
      <c r="F34" s="144"/>
      <c r="G34" s="144"/>
      <c r="H34" s="145"/>
    </row>
    <row r="35" spans="2:8" ht="20" customHeight="1" thickBot="1" x14ac:dyDescent="0.4">
      <c r="C35" s="100" t="s">
        <v>111</v>
      </c>
      <c r="D35" s="139" t="s">
        <v>139</v>
      </c>
      <c r="E35" s="140"/>
      <c r="F35" s="140"/>
      <c r="G35" s="140"/>
      <c r="H35" s="141"/>
    </row>
    <row r="36" spans="2:8" ht="20" customHeight="1" thickBot="1" x14ac:dyDescent="0.4">
      <c r="C36" s="100" t="s">
        <v>110</v>
      </c>
      <c r="D36" s="139" t="s">
        <v>203</v>
      </c>
      <c r="E36" s="140"/>
      <c r="F36" s="140"/>
      <c r="G36" s="140"/>
      <c r="H36" s="141"/>
    </row>
    <row r="37" spans="2:8" ht="12.5" customHeight="1" x14ac:dyDescent="0.35">
      <c r="C37" s="146"/>
      <c r="D37" s="147"/>
      <c r="E37" s="147"/>
      <c r="F37" s="148"/>
      <c r="G37" s="148"/>
      <c r="H37" s="149"/>
    </row>
    <row r="38" spans="2:8" ht="5.25" customHeight="1" x14ac:dyDescent="0.35">
      <c r="C38" s="35"/>
      <c r="H38" s="34"/>
    </row>
    <row r="39" spans="2:8" ht="25.4" customHeight="1" thickBot="1" x14ac:dyDescent="0.4">
      <c r="B39" s="33"/>
      <c r="C39" s="101" t="s">
        <v>108</v>
      </c>
      <c r="D39" s="102" t="s">
        <v>107</v>
      </c>
      <c r="E39" s="102" t="s">
        <v>106</v>
      </c>
      <c r="F39" s="103" t="s">
        <v>105</v>
      </c>
      <c r="G39" s="102" t="s">
        <v>96</v>
      </c>
      <c r="H39" s="104" t="s">
        <v>104</v>
      </c>
    </row>
    <row r="40" spans="2:8" ht="20" customHeight="1" thickBot="1" x14ac:dyDescent="0.4">
      <c r="C40" s="28">
        <v>0</v>
      </c>
      <c r="D40" s="39">
        <v>11</v>
      </c>
      <c r="E40" s="39">
        <v>0</v>
      </c>
      <c r="F40" s="39">
        <v>11</v>
      </c>
      <c r="G40" s="39">
        <v>0</v>
      </c>
      <c r="H40" s="38">
        <v>11</v>
      </c>
    </row>
    <row r="41" spans="2:8" ht="13" customHeight="1" thickBot="1" x14ac:dyDescent="0.4"/>
    <row r="42" spans="2:8" ht="20" customHeight="1" thickBot="1" x14ac:dyDescent="0.4">
      <c r="C42" s="99" t="s">
        <v>113</v>
      </c>
      <c r="D42" s="142" t="s">
        <v>146</v>
      </c>
      <c r="E42" s="143"/>
      <c r="F42" s="144"/>
      <c r="G42" s="144"/>
      <c r="H42" s="145"/>
    </row>
    <row r="43" spans="2:8" ht="20" customHeight="1" thickBot="1" x14ac:dyDescent="0.4">
      <c r="C43" s="100" t="s">
        <v>111</v>
      </c>
      <c r="D43" s="139" t="s">
        <v>136</v>
      </c>
      <c r="E43" s="140"/>
      <c r="F43" s="140"/>
      <c r="G43" s="140"/>
      <c r="H43" s="141"/>
    </row>
    <row r="44" spans="2:8" ht="20" customHeight="1" thickBot="1" x14ac:dyDescent="0.4">
      <c r="C44" s="100" t="s">
        <v>110</v>
      </c>
      <c r="D44" s="139" t="s">
        <v>1034</v>
      </c>
      <c r="E44" s="140"/>
      <c r="F44" s="140"/>
      <c r="G44" s="140"/>
      <c r="H44" s="141"/>
    </row>
    <row r="45" spans="2:8" ht="12.5" customHeight="1" x14ac:dyDescent="0.35">
      <c r="C45" s="146"/>
      <c r="D45" s="147"/>
      <c r="E45" s="147"/>
      <c r="F45" s="148"/>
      <c r="G45" s="148"/>
      <c r="H45" s="149"/>
    </row>
    <row r="46" spans="2:8" ht="5.25" customHeight="1" x14ac:dyDescent="0.35">
      <c r="C46" s="35"/>
      <c r="H46" s="34"/>
    </row>
    <row r="47" spans="2:8" ht="25.4" customHeight="1" x14ac:dyDescent="0.35">
      <c r="B47" s="33"/>
      <c r="C47" s="101" t="s">
        <v>108</v>
      </c>
      <c r="D47" s="102" t="s">
        <v>107</v>
      </c>
      <c r="E47" s="102" t="s">
        <v>106</v>
      </c>
      <c r="F47" s="103" t="s">
        <v>105</v>
      </c>
      <c r="G47" s="102" t="s">
        <v>96</v>
      </c>
      <c r="H47" s="104" t="s">
        <v>104</v>
      </c>
    </row>
    <row r="48" spans="2:8" ht="20" customHeight="1" thickBot="1" x14ac:dyDescent="0.4">
      <c r="C48" s="40"/>
      <c r="D48" s="39">
        <v>78</v>
      </c>
      <c r="E48" s="39">
        <v>0</v>
      </c>
      <c r="F48" s="39">
        <v>78</v>
      </c>
      <c r="G48" s="39">
        <v>0</v>
      </c>
      <c r="H48" s="38">
        <v>78</v>
      </c>
    </row>
    <row r="49" spans="2:8" ht="13" customHeight="1" thickBot="1" x14ac:dyDescent="0.4"/>
    <row r="50" spans="2:8" ht="18.5" customHeight="1" thickBot="1" x14ac:dyDescent="0.45">
      <c r="C50" s="150" t="s">
        <v>134</v>
      </c>
      <c r="D50" s="151"/>
      <c r="E50" s="151"/>
      <c r="F50" s="151"/>
      <c r="G50" s="151"/>
      <c r="H50" s="152"/>
    </row>
    <row r="51" spans="2:8" ht="19.5" customHeight="1" thickBot="1" x14ac:dyDescent="0.4"/>
    <row r="52" spans="2:8" ht="20" customHeight="1" thickBot="1" x14ac:dyDescent="0.4">
      <c r="C52" s="106" t="s">
        <v>113</v>
      </c>
      <c r="D52" s="142" t="s">
        <v>133</v>
      </c>
      <c r="E52" s="143"/>
      <c r="F52" s="144"/>
      <c r="G52" s="144"/>
      <c r="H52" s="145"/>
    </row>
    <row r="53" spans="2:8" ht="20" customHeight="1" thickBot="1" x14ac:dyDescent="0.4">
      <c r="C53" s="107" t="s">
        <v>111</v>
      </c>
      <c r="D53" s="139" t="s">
        <v>1033</v>
      </c>
      <c r="E53" s="140"/>
      <c r="F53" s="140"/>
      <c r="G53" s="140"/>
      <c r="H53" s="141"/>
    </row>
    <row r="54" spans="2:8" ht="20" customHeight="1" thickBot="1" x14ac:dyDescent="0.4">
      <c r="C54" s="107" t="s">
        <v>110</v>
      </c>
      <c r="D54" s="139" t="s">
        <v>1032</v>
      </c>
      <c r="E54" s="140"/>
      <c r="F54" s="140"/>
      <c r="G54" s="140"/>
      <c r="H54" s="141"/>
    </row>
    <row r="55" spans="2:8" ht="5.25" customHeight="1" x14ac:dyDescent="0.35">
      <c r="C55" s="35"/>
      <c r="H55" s="34"/>
    </row>
    <row r="56" spans="2:8" ht="25.4" customHeight="1" thickBot="1" x14ac:dyDescent="0.4">
      <c r="B56" s="33"/>
      <c r="C56" s="108" t="s">
        <v>108</v>
      </c>
      <c r="D56" s="109" t="s">
        <v>107</v>
      </c>
      <c r="E56" s="109" t="s">
        <v>106</v>
      </c>
      <c r="F56" s="110" t="s">
        <v>105</v>
      </c>
      <c r="G56" s="109" t="s">
        <v>96</v>
      </c>
      <c r="H56" s="111" t="s">
        <v>104</v>
      </c>
    </row>
    <row r="57" spans="2:8" ht="20" customHeight="1" thickBot="1" x14ac:dyDescent="0.4">
      <c r="C57" s="28">
        <v>0</v>
      </c>
      <c r="D57" s="27">
        <v>0</v>
      </c>
      <c r="E57" s="27">
        <v>-80</v>
      </c>
      <c r="F57" s="27">
        <v>-80</v>
      </c>
      <c r="G57" s="27">
        <v>0</v>
      </c>
      <c r="H57" s="26">
        <v>-80</v>
      </c>
    </row>
    <row r="58" spans="2:8" ht="13" customHeight="1" thickBot="1" x14ac:dyDescent="0.4"/>
    <row r="59" spans="2:8" ht="20" customHeight="1" thickBot="1" x14ac:dyDescent="0.4">
      <c r="C59" s="106" t="s">
        <v>113</v>
      </c>
      <c r="D59" s="142" t="s">
        <v>131</v>
      </c>
      <c r="E59" s="143"/>
      <c r="F59" s="144"/>
      <c r="G59" s="144"/>
      <c r="H59" s="145"/>
    </row>
    <row r="60" spans="2:8" ht="20" customHeight="1" thickBot="1" x14ac:dyDescent="0.4">
      <c r="C60" s="107" t="s">
        <v>111</v>
      </c>
      <c r="D60" s="139" t="s">
        <v>1031</v>
      </c>
      <c r="E60" s="140"/>
      <c r="F60" s="140"/>
      <c r="G60" s="140"/>
      <c r="H60" s="141"/>
    </row>
    <row r="61" spans="2:8" ht="20" customHeight="1" thickBot="1" x14ac:dyDescent="0.4">
      <c r="C61" s="107" t="s">
        <v>110</v>
      </c>
      <c r="D61" s="139" t="s">
        <v>1031</v>
      </c>
      <c r="E61" s="140"/>
      <c r="F61" s="140"/>
      <c r="G61" s="140"/>
      <c r="H61" s="141"/>
    </row>
    <row r="62" spans="2:8" ht="5.25" customHeight="1" x14ac:dyDescent="0.35">
      <c r="C62" s="35"/>
      <c r="H62" s="34"/>
    </row>
    <row r="63" spans="2:8" ht="25.4" customHeight="1" thickBot="1" x14ac:dyDescent="0.4">
      <c r="B63" s="33"/>
      <c r="C63" s="108" t="s">
        <v>108</v>
      </c>
      <c r="D63" s="109" t="s">
        <v>107</v>
      </c>
      <c r="E63" s="109" t="s">
        <v>106</v>
      </c>
      <c r="F63" s="110" t="s">
        <v>105</v>
      </c>
      <c r="G63" s="109" t="s">
        <v>96</v>
      </c>
      <c r="H63" s="111" t="s">
        <v>104</v>
      </c>
    </row>
    <row r="64" spans="2:8" ht="20" customHeight="1" thickBot="1" x14ac:dyDescent="0.4">
      <c r="C64" s="28">
        <v>0</v>
      </c>
      <c r="D64" s="27">
        <v>0</v>
      </c>
      <c r="E64" s="27">
        <v>-42</v>
      </c>
      <c r="F64" s="27">
        <v>-42</v>
      </c>
      <c r="G64" s="27">
        <v>0</v>
      </c>
      <c r="H64" s="26">
        <v>-42</v>
      </c>
    </row>
    <row r="65" spans="2:8" ht="13" customHeight="1" thickBot="1" x14ac:dyDescent="0.4"/>
    <row r="66" spans="2:8" ht="20" customHeight="1" thickBot="1" x14ac:dyDescent="0.4">
      <c r="C66" s="106" t="s">
        <v>113</v>
      </c>
      <c r="D66" s="142" t="s">
        <v>128</v>
      </c>
      <c r="E66" s="143"/>
      <c r="F66" s="144"/>
      <c r="G66" s="144"/>
      <c r="H66" s="145"/>
    </row>
    <row r="67" spans="2:8" ht="20" customHeight="1" thickBot="1" x14ac:dyDescent="0.4">
      <c r="C67" s="107" t="s">
        <v>111</v>
      </c>
      <c r="D67" s="139" t="s">
        <v>1030</v>
      </c>
      <c r="E67" s="140"/>
      <c r="F67" s="140"/>
      <c r="G67" s="140"/>
      <c r="H67" s="141"/>
    </row>
    <row r="68" spans="2:8" ht="20" customHeight="1" thickBot="1" x14ac:dyDescent="0.4">
      <c r="C68" s="107" t="s">
        <v>110</v>
      </c>
      <c r="D68" s="139" t="s">
        <v>1029</v>
      </c>
      <c r="E68" s="140"/>
      <c r="F68" s="140"/>
      <c r="G68" s="140"/>
      <c r="H68" s="141"/>
    </row>
    <row r="69" spans="2:8" ht="5.25" customHeight="1" x14ac:dyDescent="0.35">
      <c r="C69" s="35"/>
      <c r="H69" s="34"/>
    </row>
    <row r="70" spans="2:8" ht="25.4" customHeight="1" thickBot="1" x14ac:dyDescent="0.4">
      <c r="B70" s="33"/>
      <c r="C70" s="108" t="s">
        <v>108</v>
      </c>
      <c r="D70" s="109" t="s">
        <v>107</v>
      </c>
      <c r="E70" s="109" t="s">
        <v>106</v>
      </c>
      <c r="F70" s="110" t="s">
        <v>105</v>
      </c>
      <c r="G70" s="109" t="s">
        <v>96</v>
      </c>
      <c r="H70" s="111" t="s">
        <v>104</v>
      </c>
    </row>
    <row r="71" spans="2:8" ht="20" customHeight="1" thickBot="1" x14ac:dyDescent="0.4">
      <c r="C71" s="28">
        <v>0</v>
      </c>
      <c r="D71" s="27">
        <v>0</v>
      </c>
      <c r="E71" s="27">
        <v>-126</v>
      </c>
      <c r="F71" s="27">
        <v>-126</v>
      </c>
      <c r="G71" s="27">
        <v>0</v>
      </c>
      <c r="H71" s="26">
        <v>-126</v>
      </c>
    </row>
    <row r="72" spans="2:8" ht="12.5" customHeight="1" x14ac:dyDescent="0.35"/>
  </sheetData>
  <mergeCells count="31">
    <mergeCell ref="D68:H68"/>
    <mergeCell ref="D54:H54"/>
    <mergeCell ref="D59:H59"/>
    <mergeCell ref="D60:H60"/>
    <mergeCell ref="D61:H61"/>
    <mergeCell ref="D66:H66"/>
    <mergeCell ref="D67:H67"/>
    <mergeCell ref="D25:H25"/>
    <mergeCell ref="C32:H32"/>
    <mergeCell ref="D53:H53"/>
    <mergeCell ref="D35:H35"/>
    <mergeCell ref="D36:H36"/>
    <mergeCell ref="C37:E37"/>
    <mergeCell ref="F37:H37"/>
    <mergeCell ref="D42:H42"/>
    <mergeCell ref="D43:H43"/>
    <mergeCell ref="D44:H44"/>
    <mergeCell ref="D34:H34"/>
    <mergeCell ref="C45:E45"/>
    <mergeCell ref="F45:H45"/>
    <mergeCell ref="C50:H50"/>
    <mergeCell ref="D52:H52"/>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35B36-EB93-4F75-B88C-D9B0D652A0F4}">
  <sheetPr codeName="Sheet81">
    <pageSetUpPr fitToPage="1"/>
  </sheetPr>
  <dimension ref="B2:H27"/>
  <sheetViews>
    <sheetView showGridLines="0" showRowColHeaders="0" zoomScale="80" zoomScaleNormal="80" workbookViewId="0">
      <pane ySplit="5" topLeftCell="A6" activePane="bottomLeft" state="frozen"/>
      <selection activeCell="D9" sqref="D9:F9"/>
      <selection pane="bottomLeft" activeCell="C24" sqref="C24:H24"/>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1028</v>
      </c>
      <c r="E2" s="154"/>
      <c r="F2" s="58"/>
    </row>
    <row r="3" spans="3:8" ht="4.5" customHeight="1" x14ac:dyDescent="0.35">
      <c r="C3" s="62"/>
      <c r="D3" s="154"/>
      <c r="E3" s="154"/>
      <c r="F3" s="61"/>
    </row>
    <row r="4" spans="3:8" ht="13" customHeight="1" x14ac:dyDescent="0.35">
      <c r="C4" s="60" t="s">
        <v>169</v>
      </c>
      <c r="D4" s="59" t="s">
        <v>1040</v>
      </c>
      <c r="E4" s="59"/>
      <c r="F4" s="58"/>
    </row>
    <row r="5" spans="3:8" ht="12.5" customHeight="1" x14ac:dyDescent="0.35"/>
    <row r="6" spans="3:8" ht="144.75" customHeight="1" x14ac:dyDescent="0.35">
      <c r="C6" s="57" t="s">
        <v>167</v>
      </c>
      <c r="D6" s="155" t="s">
        <v>1039</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341</v>
      </c>
      <c r="E9" s="10">
        <v>-108</v>
      </c>
      <c r="F9" s="50">
        <v>233</v>
      </c>
      <c r="H9" s="49">
        <v>2</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9</v>
      </c>
      <c r="E17" s="140"/>
      <c r="F17" s="140"/>
      <c r="G17" s="140"/>
      <c r="H17" s="141"/>
    </row>
    <row r="18" spans="2:8" ht="100" customHeight="1" thickBot="1" x14ac:dyDescent="0.4">
      <c r="C18" s="36" t="s">
        <v>110</v>
      </c>
      <c r="D18" s="139" t="s">
        <v>1039</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2</v>
      </c>
      <c r="D21" s="27">
        <v>115.55</v>
      </c>
      <c r="E21" s="27">
        <v>225.45</v>
      </c>
      <c r="F21" s="27">
        <v>341</v>
      </c>
      <c r="G21" s="27">
        <v>-108</v>
      </c>
      <c r="H21" s="26">
        <v>233</v>
      </c>
    </row>
    <row r="22" spans="2:8" ht="12.5" customHeight="1" x14ac:dyDescent="0.35"/>
    <row r="23" spans="2:8" ht="12.5" customHeight="1" x14ac:dyDescent="0.35"/>
    <row r="24" spans="2:8" ht="18" customHeight="1" x14ac:dyDescent="0.4">
      <c r="C24" s="153" t="s">
        <v>433</v>
      </c>
      <c r="D24" s="153"/>
      <c r="E24" s="153"/>
      <c r="F24" s="153"/>
      <c r="G24" s="153"/>
      <c r="H24" s="153"/>
    </row>
    <row r="25" spans="2:8" ht="18.75" customHeight="1" x14ac:dyDescent="0.35"/>
    <row r="26" spans="2:8" ht="12.5" customHeight="1" x14ac:dyDescent="0.35"/>
    <row r="27" spans="2:8" ht="12.5" customHeight="1" x14ac:dyDescent="0.35"/>
  </sheetData>
  <mergeCells count="8">
    <mergeCell ref="D18:H18"/>
    <mergeCell ref="C24:H24"/>
    <mergeCell ref="D2:E2"/>
    <mergeCell ref="D3:E3"/>
    <mergeCell ref="D6:H6"/>
    <mergeCell ref="C14:H14"/>
    <mergeCell ref="D16:H16"/>
    <mergeCell ref="D17:H17"/>
  </mergeCells>
  <printOptions horizontalCentered="1"/>
  <pageMargins left="0.7" right="0.7" top="0.75" bottom="0.75" header="0.3" footer="0.3"/>
  <pageSetup paperSize="9" fitToHeight="0"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6CF74-DBBF-41CF-BC46-2A8AA9975DB5}">
  <sheetPr codeName="Sheet82">
    <pageSetUpPr fitToPage="1"/>
  </sheetPr>
  <dimension ref="B2:H100"/>
  <sheetViews>
    <sheetView showGridLines="0" showRowColHeaders="0" zoomScale="80" zoomScaleNormal="80" workbookViewId="0">
      <pane ySplit="5" topLeftCell="A67" activePane="bottomLeft" state="frozen"/>
      <selection activeCell="D9" sqref="D9:F9"/>
      <selection pane="bottomLeft" activeCell="C81" activeCellId="4" sqref="C91:C93 C96:H96 C88:H88 C83:C85 C81:H81"/>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1028</v>
      </c>
      <c r="E2" s="154"/>
      <c r="F2" s="58"/>
    </row>
    <row r="3" spans="3:8" ht="4.5" customHeight="1" x14ac:dyDescent="0.35">
      <c r="C3" s="62"/>
      <c r="D3" s="154"/>
      <c r="E3" s="154"/>
      <c r="F3" s="61"/>
    </row>
    <row r="4" spans="3:8" ht="13" customHeight="1" x14ac:dyDescent="0.35">
      <c r="C4" s="60" t="s">
        <v>169</v>
      </c>
      <c r="D4" s="59" t="s">
        <v>1060</v>
      </c>
      <c r="E4" s="59"/>
      <c r="F4" s="58"/>
    </row>
    <row r="5" spans="3:8" ht="12.5" customHeight="1" x14ac:dyDescent="0.35"/>
    <row r="6" spans="3:8" ht="144.75" customHeight="1" x14ac:dyDescent="0.35">
      <c r="C6" s="57" t="s">
        <v>167</v>
      </c>
      <c r="D6" s="155" t="s">
        <v>1059</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4699.1630000000005</v>
      </c>
      <c r="E9" s="10">
        <v>-1338.25459</v>
      </c>
      <c r="F9" s="50">
        <v>3360.9084100000005</v>
      </c>
      <c r="H9" s="49">
        <v>78.570000000000007</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1058</v>
      </c>
      <c r="E17" s="140"/>
      <c r="F17" s="140"/>
      <c r="G17" s="140"/>
      <c r="H17" s="141"/>
    </row>
    <row r="18" spans="2:8" ht="60" customHeight="1" thickBot="1" x14ac:dyDescent="0.4">
      <c r="C18" s="36" t="s">
        <v>110</v>
      </c>
      <c r="D18" s="139" t="s">
        <v>1057</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11.34</v>
      </c>
      <c r="D21" s="27">
        <v>503.75</v>
      </c>
      <c r="E21" s="27">
        <v>69.25</v>
      </c>
      <c r="F21" s="27">
        <v>573</v>
      </c>
      <c r="G21" s="27">
        <v>-81.099999999999994</v>
      </c>
      <c r="H21" s="26">
        <v>491.9</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1056</v>
      </c>
      <c r="E24" s="140"/>
      <c r="F24" s="140"/>
      <c r="G24" s="140"/>
      <c r="H24" s="141"/>
    </row>
    <row r="25" spans="2:8" ht="60" customHeight="1" thickBot="1" x14ac:dyDescent="0.4">
      <c r="C25" s="36" t="s">
        <v>110</v>
      </c>
      <c r="D25" s="139" t="s">
        <v>1055</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7.33</v>
      </c>
      <c r="D28" s="27">
        <v>458.6</v>
      </c>
      <c r="E28" s="27">
        <v>26.8</v>
      </c>
      <c r="F28" s="27">
        <v>485.40000000000003</v>
      </c>
      <c r="G28" s="27">
        <v>-83.8</v>
      </c>
      <c r="H28" s="26">
        <v>401.6</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1054</v>
      </c>
      <c r="E31" s="140"/>
      <c r="F31" s="140"/>
      <c r="G31" s="140"/>
      <c r="H31" s="141"/>
    </row>
    <row r="32" spans="2:8" ht="40" customHeight="1" thickBot="1" x14ac:dyDescent="0.4">
      <c r="C32" s="36" t="s">
        <v>110</v>
      </c>
      <c r="D32" s="139" t="s">
        <v>1053</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8.6</v>
      </c>
      <c r="D35" s="27">
        <v>572.6</v>
      </c>
      <c r="E35" s="27">
        <v>63.1</v>
      </c>
      <c r="F35" s="27">
        <v>635.70000000000005</v>
      </c>
      <c r="G35" s="27">
        <v>-142.1</v>
      </c>
      <c r="H35" s="26">
        <v>493.6</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1052</v>
      </c>
      <c r="E38" s="140"/>
      <c r="F38" s="140"/>
      <c r="G38" s="140"/>
      <c r="H38" s="141"/>
    </row>
    <row r="39" spans="2:8" ht="20" customHeight="1" thickBot="1" x14ac:dyDescent="0.4">
      <c r="C39" s="36" t="s">
        <v>110</v>
      </c>
      <c r="D39" s="139" t="s">
        <v>1051</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3.65</v>
      </c>
      <c r="D42" s="27">
        <v>153.6</v>
      </c>
      <c r="E42" s="27">
        <v>36.799999999999997</v>
      </c>
      <c r="F42" s="27">
        <v>190.39999999999998</v>
      </c>
      <c r="G42" s="27">
        <v>-11.2</v>
      </c>
      <c r="H42" s="26">
        <v>179.2</v>
      </c>
    </row>
    <row r="43" spans="2:8" ht="13" customHeight="1" thickBot="1" x14ac:dyDescent="0.4"/>
    <row r="44" spans="2:8" ht="20" customHeight="1" thickBot="1" x14ac:dyDescent="0.4">
      <c r="C44" s="37" t="s">
        <v>113</v>
      </c>
      <c r="D44" s="142" t="s">
        <v>151</v>
      </c>
      <c r="E44" s="144"/>
      <c r="F44" s="144"/>
      <c r="G44" s="144"/>
      <c r="H44" s="145"/>
    </row>
    <row r="45" spans="2:8" ht="20" customHeight="1" thickBot="1" x14ac:dyDescent="0.4">
      <c r="C45" s="36" t="s">
        <v>111</v>
      </c>
      <c r="D45" s="139" t="s">
        <v>1050</v>
      </c>
      <c r="E45" s="140"/>
      <c r="F45" s="140"/>
      <c r="G45" s="140"/>
      <c r="H45" s="141"/>
    </row>
    <row r="46" spans="2:8" ht="20" customHeight="1" thickBot="1" x14ac:dyDescent="0.4">
      <c r="C46" s="36" t="s">
        <v>110</v>
      </c>
      <c r="D46" s="139" t="s">
        <v>1049</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2</v>
      </c>
      <c r="D49" s="27">
        <v>283.56299999999999</v>
      </c>
      <c r="E49" s="27">
        <v>4.4400000000000004</v>
      </c>
      <c r="F49" s="27">
        <v>288.00299999999999</v>
      </c>
      <c r="G49" s="27">
        <v>-54.094999999999999</v>
      </c>
      <c r="H49" s="26">
        <v>233.90799999999999</v>
      </c>
    </row>
    <row r="50" spans="2:8" ht="13" customHeight="1" thickBot="1" x14ac:dyDescent="0.4"/>
    <row r="51" spans="2:8" ht="20" customHeight="1" thickBot="1" x14ac:dyDescent="0.4">
      <c r="C51" s="37" t="s">
        <v>113</v>
      </c>
      <c r="D51" s="142" t="s">
        <v>296</v>
      </c>
      <c r="E51" s="144"/>
      <c r="F51" s="144"/>
      <c r="G51" s="144"/>
      <c r="H51" s="145"/>
    </row>
    <row r="52" spans="2:8" ht="20" customHeight="1" thickBot="1" x14ac:dyDescent="0.4">
      <c r="C52" s="36" t="s">
        <v>111</v>
      </c>
      <c r="D52" s="139" t="s">
        <v>1048</v>
      </c>
      <c r="E52" s="140"/>
      <c r="F52" s="140"/>
      <c r="G52" s="140"/>
      <c r="H52" s="141"/>
    </row>
    <row r="53" spans="2:8" ht="40" customHeight="1" thickBot="1" x14ac:dyDescent="0.4">
      <c r="C53" s="36" t="s">
        <v>110</v>
      </c>
      <c r="D53" s="139" t="s">
        <v>1047</v>
      </c>
      <c r="E53" s="140"/>
      <c r="F53" s="140"/>
      <c r="G53" s="140"/>
      <c r="H53" s="141"/>
    </row>
    <row r="54" spans="2:8" ht="5.25" customHeight="1" x14ac:dyDescent="0.35">
      <c r="C54" s="35"/>
      <c r="H54" s="34"/>
    </row>
    <row r="55" spans="2:8" ht="25.4" customHeight="1" thickBot="1" x14ac:dyDescent="0.4">
      <c r="B55" s="33"/>
      <c r="C55" s="32" t="s">
        <v>108</v>
      </c>
      <c r="D55" s="30" t="s">
        <v>107</v>
      </c>
      <c r="E55" s="30" t="s">
        <v>106</v>
      </c>
      <c r="F55" s="31" t="s">
        <v>105</v>
      </c>
      <c r="G55" s="30" t="s">
        <v>96</v>
      </c>
      <c r="H55" s="29" t="s">
        <v>104</v>
      </c>
    </row>
    <row r="56" spans="2:8" ht="20" customHeight="1" thickBot="1" x14ac:dyDescent="0.4">
      <c r="C56" s="28">
        <v>7.07</v>
      </c>
      <c r="D56" s="27">
        <v>433.5</v>
      </c>
      <c r="E56" s="27">
        <v>69.400000000000006</v>
      </c>
      <c r="F56" s="27">
        <v>502.9</v>
      </c>
      <c r="G56" s="27">
        <v>-17.5</v>
      </c>
      <c r="H56" s="26">
        <v>485.4</v>
      </c>
    </row>
    <row r="57" spans="2:8" ht="13" customHeight="1" thickBot="1" x14ac:dyDescent="0.4"/>
    <row r="58" spans="2:8" ht="20" customHeight="1" thickBot="1" x14ac:dyDescent="0.4">
      <c r="C58" s="37" t="s">
        <v>113</v>
      </c>
      <c r="D58" s="142" t="s">
        <v>217</v>
      </c>
      <c r="E58" s="144"/>
      <c r="F58" s="144"/>
      <c r="G58" s="144"/>
      <c r="H58" s="145"/>
    </row>
    <row r="59" spans="2:8" ht="20" customHeight="1" thickBot="1" x14ac:dyDescent="0.4">
      <c r="C59" s="36" t="s">
        <v>111</v>
      </c>
      <c r="D59" s="139" t="s">
        <v>1046</v>
      </c>
      <c r="E59" s="140"/>
      <c r="F59" s="140"/>
      <c r="G59" s="140"/>
      <c r="H59" s="141"/>
    </row>
    <row r="60" spans="2:8" ht="40" customHeight="1" thickBot="1" x14ac:dyDescent="0.4">
      <c r="C60" s="36" t="s">
        <v>110</v>
      </c>
      <c r="D60" s="139" t="s">
        <v>1045</v>
      </c>
      <c r="E60" s="140"/>
      <c r="F60" s="140"/>
      <c r="G60" s="140"/>
      <c r="H60" s="141"/>
    </row>
    <row r="61" spans="2:8" ht="5.25" customHeight="1" x14ac:dyDescent="0.35">
      <c r="C61" s="35"/>
      <c r="H61" s="34"/>
    </row>
    <row r="62" spans="2:8" ht="25.4" customHeight="1" thickBot="1" x14ac:dyDescent="0.4">
      <c r="B62" s="33"/>
      <c r="C62" s="32" t="s">
        <v>108</v>
      </c>
      <c r="D62" s="30" t="s">
        <v>107</v>
      </c>
      <c r="E62" s="30" t="s">
        <v>106</v>
      </c>
      <c r="F62" s="31" t="s">
        <v>105</v>
      </c>
      <c r="G62" s="30" t="s">
        <v>96</v>
      </c>
      <c r="H62" s="29" t="s">
        <v>104</v>
      </c>
    </row>
    <row r="63" spans="2:8" ht="20" customHeight="1" thickBot="1" x14ac:dyDescent="0.4">
      <c r="C63" s="28">
        <v>6</v>
      </c>
      <c r="D63" s="27">
        <v>365.97</v>
      </c>
      <c r="E63" s="27">
        <v>23.63</v>
      </c>
      <c r="F63" s="27">
        <v>389.6</v>
      </c>
      <c r="G63" s="27">
        <v>-10.6</v>
      </c>
      <c r="H63" s="26">
        <v>379</v>
      </c>
    </row>
    <row r="64" spans="2:8" ht="13" customHeight="1" thickBot="1" x14ac:dyDescent="0.4"/>
    <row r="65" spans="2:8" ht="20" customHeight="1" thickBot="1" x14ac:dyDescent="0.4">
      <c r="C65" s="37" t="s">
        <v>113</v>
      </c>
      <c r="D65" s="142" t="s">
        <v>214</v>
      </c>
      <c r="E65" s="144"/>
      <c r="F65" s="144"/>
      <c r="G65" s="144"/>
      <c r="H65" s="145"/>
    </row>
    <row r="66" spans="2:8" ht="20" customHeight="1" thickBot="1" x14ac:dyDescent="0.4">
      <c r="C66" s="36" t="s">
        <v>111</v>
      </c>
      <c r="D66" s="139" t="s">
        <v>1044</v>
      </c>
      <c r="E66" s="140"/>
      <c r="F66" s="140"/>
      <c r="G66" s="140"/>
      <c r="H66" s="141"/>
    </row>
    <row r="67" spans="2:8" ht="80" customHeight="1" thickBot="1" x14ac:dyDescent="0.4">
      <c r="C67" s="36" t="s">
        <v>110</v>
      </c>
      <c r="D67" s="139" t="s">
        <v>1043</v>
      </c>
      <c r="E67" s="140"/>
      <c r="F67" s="140"/>
      <c r="G67" s="140"/>
      <c r="H67" s="141"/>
    </row>
    <row r="68" spans="2:8" ht="5.25" customHeight="1" x14ac:dyDescent="0.35">
      <c r="C68" s="35"/>
      <c r="H68" s="34"/>
    </row>
    <row r="69" spans="2:8" ht="25.4" customHeight="1" thickBot="1" x14ac:dyDescent="0.4">
      <c r="B69" s="33"/>
      <c r="C69" s="32" t="s">
        <v>108</v>
      </c>
      <c r="D69" s="30" t="s">
        <v>107</v>
      </c>
      <c r="E69" s="30" t="s">
        <v>106</v>
      </c>
      <c r="F69" s="31" t="s">
        <v>105</v>
      </c>
      <c r="G69" s="30" t="s">
        <v>96</v>
      </c>
      <c r="H69" s="29" t="s">
        <v>104</v>
      </c>
    </row>
    <row r="70" spans="2:8" ht="20" customHeight="1" thickBot="1" x14ac:dyDescent="0.4">
      <c r="C70" s="28">
        <v>20.190000000000001</v>
      </c>
      <c r="D70" s="27">
        <v>657.66</v>
      </c>
      <c r="E70" s="27">
        <v>185.5</v>
      </c>
      <c r="F70" s="27">
        <v>843.16</v>
      </c>
      <c r="G70" s="27">
        <v>-736.65958999999998</v>
      </c>
      <c r="H70" s="26">
        <v>106.50040999999999</v>
      </c>
    </row>
    <row r="71" spans="2:8" ht="13" customHeight="1" thickBot="1" x14ac:dyDescent="0.4"/>
    <row r="72" spans="2:8" ht="20" customHeight="1" thickBot="1" x14ac:dyDescent="0.4">
      <c r="C72" s="37" t="s">
        <v>113</v>
      </c>
      <c r="D72" s="142" t="s">
        <v>211</v>
      </c>
      <c r="E72" s="144"/>
      <c r="F72" s="144"/>
      <c r="G72" s="144"/>
      <c r="H72" s="145"/>
    </row>
    <row r="73" spans="2:8" ht="20" customHeight="1" thickBot="1" x14ac:dyDescent="0.4">
      <c r="C73" s="36" t="s">
        <v>111</v>
      </c>
      <c r="D73" s="139" t="s">
        <v>1042</v>
      </c>
      <c r="E73" s="140"/>
      <c r="F73" s="140"/>
      <c r="G73" s="140"/>
      <c r="H73" s="141"/>
    </row>
    <row r="74" spans="2:8" ht="60" customHeight="1" thickBot="1" x14ac:dyDescent="0.4">
      <c r="C74" s="36" t="s">
        <v>110</v>
      </c>
      <c r="D74" s="139" t="s">
        <v>1041</v>
      </c>
      <c r="E74" s="140"/>
      <c r="F74" s="140"/>
      <c r="G74" s="140"/>
      <c r="H74" s="141"/>
    </row>
    <row r="75" spans="2:8" ht="5.25" customHeight="1" x14ac:dyDescent="0.35">
      <c r="C75" s="35"/>
      <c r="H75" s="34"/>
    </row>
    <row r="76" spans="2:8" ht="25.4" customHeight="1" thickBot="1" x14ac:dyDescent="0.4">
      <c r="B76" s="33"/>
      <c r="C76" s="32" t="s">
        <v>108</v>
      </c>
      <c r="D76" s="30" t="s">
        <v>107</v>
      </c>
      <c r="E76" s="30" t="s">
        <v>106</v>
      </c>
      <c r="F76" s="31" t="s">
        <v>105</v>
      </c>
      <c r="G76" s="30" t="s">
        <v>96</v>
      </c>
      <c r="H76" s="29" t="s">
        <v>104</v>
      </c>
    </row>
    <row r="77" spans="2:8" ht="20" customHeight="1" thickBot="1" x14ac:dyDescent="0.4">
      <c r="C77" s="28">
        <v>12.39</v>
      </c>
      <c r="D77" s="27">
        <v>718.1</v>
      </c>
      <c r="E77" s="27">
        <v>72.900000000000006</v>
      </c>
      <c r="F77" s="27">
        <v>791</v>
      </c>
      <c r="G77" s="27">
        <v>-201.2</v>
      </c>
      <c r="H77" s="26">
        <v>589.79999999999995</v>
      </c>
    </row>
    <row r="78" spans="2:8" ht="27" customHeight="1" x14ac:dyDescent="0.35"/>
    <row r="79" spans="2:8" ht="12.5" customHeight="1" x14ac:dyDescent="0.35"/>
    <row r="80" spans="2:8" ht="8.25" customHeight="1" x14ac:dyDescent="0.35"/>
    <row r="81" spans="2:8" ht="18" customHeight="1" x14ac:dyDescent="0.4">
      <c r="C81" s="153" t="s">
        <v>148</v>
      </c>
      <c r="D81" s="153"/>
      <c r="E81" s="153"/>
      <c r="F81" s="153"/>
      <c r="G81" s="153"/>
      <c r="H81" s="153"/>
    </row>
    <row r="82" spans="2:8" ht="18.75" customHeight="1" thickBot="1" x14ac:dyDescent="0.4"/>
    <row r="83" spans="2:8" ht="20" customHeight="1" thickBot="1" x14ac:dyDescent="0.4">
      <c r="C83" s="99" t="s">
        <v>113</v>
      </c>
      <c r="D83" s="142" t="s">
        <v>147</v>
      </c>
      <c r="E83" s="143"/>
      <c r="F83" s="144"/>
      <c r="G83" s="144"/>
      <c r="H83" s="145"/>
    </row>
    <row r="84" spans="2:8" ht="20" customHeight="1" thickBot="1" x14ac:dyDescent="0.4">
      <c r="C84" s="100" t="s">
        <v>111</v>
      </c>
      <c r="D84" s="139" t="s">
        <v>139</v>
      </c>
      <c r="E84" s="140"/>
      <c r="F84" s="140"/>
      <c r="G84" s="140"/>
      <c r="H84" s="141"/>
    </row>
    <row r="85" spans="2:8" ht="20" customHeight="1" thickBot="1" x14ac:dyDescent="0.4">
      <c r="C85" s="100" t="s">
        <v>110</v>
      </c>
      <c r="D85" s="139" t="s">
        <v>203</v>
      </c>
      <c r="E85" s="140"/>
      <c r="F85" s="140"/>
      <c r="G85" s="140"/>
      <c r="H85" s="141"/>
    </row>
    <row r="86" spans="2:8" ht="12.5" customHeight="1" x14ac:dyDescent="0.35">
      <c r="C86" s="146"/>
      <c r="D86" s="147"/>
      <c r="E86" s="147"/>
      <c r="F86" s="148"/>
      <c r="G86" s="148"/>
      <c r="H86" s="149"/>
    </row>
    <row r="87" spans="2:8" ht="5.25" customHeight="1" x14ac:dyDescent="0.35">
      <c r="C87" s="35"/>
      <c r="H87" s="34"/>
    </row>
    <row r="88" spans="2:8" ht="25.4" customHeight="1" thickBot="1" x14ac:dyDescent="0.4">
      <c r="B88" s="33"/>
      <c r="C88" s="101" t="s">
        <v>108</v>
      </c>
      <c r="D88" s="102" t="s">
        <v>107</v>
      </c>
      <c r="E88" s="102" t="s">
        <v>106</v>
      </c>
      <c r="F88" s="103" t="s">
        <v>105</v>
      </c>
      <c r="G88" s="102" t="s">
        <v>96</v>
      </c>
      <c r="H88" s="104" t="s">
        <v>104</v>
      </c>
    </row>
    <row r="89" spans="2:8" ht="20" customHeight="1" thickBot="1" x14ac:dyDescent="0.4">
      <c r="C89" s="28">
        <v>0</v>
      </c>
      <c r="D89" s="39">
        <v>201</v>
      </c>
      <c r="E89" s="39">
        <v>0</v>
      </c>
      <c r="F89" s="39">
        <v>201</v>
      </c>
      <c r="G89" s="39">
        <v>0</v>
      </c>
      <c r="H89" s="38">
        <v>201</v>
      </c>
    </row>
    <row r="90" spans="2:8" ht="13" customHeight="1" thickBot="1" x14ac:dyDescent="0.4"/>
    <row r="91" spans="2:8" ht="20" customHeight="1" thickBot="1" x14ac:dyDescent="0.4">
      <c r="C91" s="99" t="s">
        <v>113</v>
      </c>
      <c r="D91" s="142" t="s">
        <v>146</v>
      </c>
      <c r="E91" s="143"/>
      <c r="F91" s="144"/>
      <c r="G91" s="144"/>
      <c r="H91" s="145"/>
    </row>
    <row r="92" spans="2:8" ht="20" customHeight="1" thickBot="1" x14ac:dyDescent="0.4">
      <c r="C92" s="100" t="s">
        <v>111</v>
      </c>
      <c r="D92" s="139" t="s">
        <v>139</v>
      </c>
      <c r="E92" s="140"/>
      <c r="F92" s="140"/>
      <c r="G92" s="140"/>
      <c r="H92" s="141"/>
    </row>
    <row r="93" spans="2:8" ht="20" customHeight="1" thickBot="1" x14ac:dyDescent="0.4">
      <c r="C93" s="100" t="s">
        <v>110</v>
      </c>
      <c r="D93" s="139" t="s">
        <v>397</v>
      </c>
      <c r="E93" s="140"/>
      <c r="F93" s="140"/>
      <c r="G93" s="140"/>
      <c r="H93" s="141"/>
    </row>
    <row r="94" spans="2:8" ht="12.5" customHeight="1" x14ac:dyDescent="0.35">
      <c r="C94" s="146"/>
      <c r="D94" s="147"/>
      <c r="E94" s="147"/>
      <c r="F94" s="148"/>
      <c r="G94" s="148"/>
      <c r="H94" s="149"/>
    </row>
    <row r="95" spans="2:8" ht="5.25" customHeight="1" x14ac:dyDescent="0.35">
      <c r="C95" s="35"/>
      <c r="H95" s="34"/>
    </row>
    <row r="96" spans="2:8" ht="25.4" customHeight="1" x14ac:dyDescent="0.35">
      <c r="B96" s="33"/>
      <c r="C96" s="101" t="s">
        <v>108</v>
      </c>
      <c r="D96" s="102" t="s">
        <v>107</v>
      </c>
      <c r="E96" s="102" t="s">
        <v>106</v>
      </c>
      <c r="F96" s="103" t="s">
        <v>105</v>
      </c>
      <c r="G96" s="102" t="s">
        <v>96</v>
      </c>
      <c r="H96" s="104" t="s">
        <v>104</v>
      </c>
    </row>
    <row r="97" spans="3:8" ht="20" customHeight="1" thickBot="1" x14ac:dyDescent="0.4">
      <c r="C97" s="40"/>
      <c r="D97" s="39">
        <v>0</v>
      </c>
      <c r="E97" s="39">
        <v>27</v>
      </c>
      <c r="F97" s="39">
        <v>27</v>
      </c>
      <c r="G97" s="39">
        <v>0</v>
      </c>
      <c r="H97" s="38">
        <v>27</v>
      </c>
    </row>
    <row r="98" spans="3:8" ht="12.5" customHeight="1" x14ac:dyDescent="0.35"/>
    <row r="99" spans="3:8" ht="12.5" customHeight="1" x14ac:dyDescent="0.35"/>
    <row r="100" spans="3:8" ht="12.5" customHeight="1" x14ac:dyDescent="0.35"/>
  </sheetData>
  <mergeCells count="42">
    <mergeCell ref="D85:H85"/>
    <mergeCell ref="D91:H91"/>
    <mergeCell ref="D92:H92"/>
    <mergeCell ref="D93:H93"/>
    <mergeCell ref="C94:E94"/>
    <mergeCell ref="F94:H94"/>
    <mergeCell ref="C86:E86"/>
    <mergeCell ref="F86:H86"/>
    <mergeCell ref="D84:H84"/>
    <mergeCell ref="D51:H51"/>
    <mergeCell ref="D52:H52"/>
    <mergeCell ref="D53:H53"/>
    <mergeCell ref="D58:H58"/>
    <mergeCell ref="D60:H60"/>
    <mergeCell ref="D65:H65"/>
    <mergeCell ref="D66:H66"/>
    <mergeCell ref="D67:H67"/>
    <mergeCell ref="D72:H72"/>
    <mergeCell ref="D73:H73"/>
    <mergeCell ref="D74:H74"/>
    <mergeCell ref="C81:H81"/>
    <mergeCell ref="D83:H83"/>
    <mergeCell ref="D25:H25"/>
    <mergeCell ref="D30:H30"/>
    <mergeCell ref="D59:H59"/>
    <mergeCell ref="D32:H32"/>
    <mergeCell ref="D37:H37"/>
    <mergeCell ref="D38:H38"/>
    <mergeCell ref="D39:H39"/>
    <mergeCell ref="D44:H44"/>
    <mergeCell ref="D45:H45"/>
    <mergeCell ref="D46:H46"/>
    <mergeCell ref="D31:H31"/>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31DB8-6C51-41C1-BC6C-CACF9D8958E4}">
  <sheetPr codeName="Sheet83">
    <pageSetUpPr fitToPage="1"/>
  </sheetPr>
  <dimension ref="B2:H59"/>
  <sheetViews>
    <sheetView showGridLines="0" showRowColHeaders="0" zoomScale="80" zoomScaleNormal="80" workbookViewId="0">
      <pane ySplit="5" topLeftCell="A29" activePane="bottomLeft" state="frozen"/>
      <selection activeCell="D9" sqref="D9:F9"/>
      <selection pane="bottomLeft" activeCell="J43" sqref="J43"/>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1028</v>
      </c>
      <c r="E2" s="154"/>
      <c r="F2" s="58"/>
    </row>
    <row r="3" spans="3:8" ht="4.5" customHeight="1" x14ac:dyDescent="0.35">
      <c r="C3" s="62"/>
      <c r="D3" s="154"/>
      <c r="E3" s="154"/>
      <c r="F3" s="61"/>
    </row>
    <row r="4" spans="3:8" ht="13" customHeight="1" x14ac:dyDescent="0.35">
      <c r="C4" s="60" t="s">
        <v>169</v>
      </c>
      <c r="D4" s="87" t="s">
        <v>1068</v>
      </c>
      <c r="E4" s="87"/>
      <c r="F4" s="58"/>
    </row>
    <row r="5" spans="3:8" ht="12.5" customHeight="1" x14ac:dyDescent="0.35"/>
    <row r="6" spans="3:8" ht="144.75" customHeight="1" x14ac:dyDescent="0.35">
      <c r="C6" s="57" t="s">
        <v>167</v>
      </c>
      <c r="D6" s="155" t="s">
        <v>1067</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2559.864</v>
      </c>
      <c r="E9" s="10">
        <v>-1121.3</v>
      </c>
      <c r="F9" s="50">
        <v>1438.5640000000001</v>
      </c>
      <c r="H9" s="49">
        <v>33.200000000000003</v>
      </c>
    </row>
    <row r="10" spans="3:8" ht="7.5" customHeight="1" x14ac:dyDescent="0.35">
      <c r="C10" s="48"/>
      <c r="F10" s="47"/>
      <c r="H10" s="46"/>
    </row>
    <row r="11" spans="3:8" ht="12.75" customHeight="1" thickBot="1" x14ac:dyDescent="0.4">
      <c r="C11" s="45" t="s">
        <v>163</v>
      </c>
      <c r="D11" s="44"/>
      <c r="E11" s="42"/>
      <c r="F11" s="43">
        <v>-200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1066</v>
      </c>
      <c r="E17" s="140"/>
      <c r="F17" s="140"/>
      <c r="G17" s="140"/>
      <c r="H17" s="141"/>
    </row>
    <row r="18" spans="2:8" ht="20" customHeight="1" thickBot="1" x14ac:dyDescent="0.4">
      <c r="C18" s="36" t="s">
        <v>110</v>
      </c>
      <c r="D18" s="139" t="s">
        <v>1063</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14.6</v>
      </c>
      <c r="D21" s="27">
        <v>896.7</v>
      </c>
      <c r="E21" s="27">
        <v>301.8</v>
      </c>
      <c r="F21" s="27">
        <v>1198.5</v>
      </c>
      <c r="G21" s="27">
        <v>-196.5</v>
      </c>
      <c r="H21" s="26">
        <v>1002</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1065</v>
      </c>
      <c r="E24" s="140"/>
      <c r="F24" s="140"/>
      <c r="G24" s="140"/>
      <c r="H24" s="141"/>
    </row>
    <row r="25" spans="2:8" ht="20" customHeight="1" thickBot="1" x14ac:dyDescent="0.4">
      <c r="C25" s="36" t="s">
        <v>110</v>
      </c>
      <c r="D25" s="139" t="s">
        <v>1063</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10.6</v>
      </c>
      <c r="D28" s="27">
        <v>628.04700000000003</v>
      </c>
      <c r="E28" s="27">
        <v>72.3</v>
      </c>
      <c r="F28" s="27">
        <v>700.34699999999998</v>
      </c>
      <c r="G28" s="27">
        <v>-585.79999999999995</v>
      </c>
      <c r="H28" s="26">
        <v>114.54700000000003</v>
      </c>
    </row>
    <row r="29" spans="2:8" ht="13" customHeight="1" thickBot="1" x14ac:dyDescent="0.4"/>
    <row r="30" spans="2:8" ht="20" customHeight="1" thickBot="1" x14ac:dyDescent="0.4">
      <c r="C30" s="37" t="s">
        <v>113</v>
      </c>
      <c r="D30" s="142" t="s">
        <v>154</v>
      </c>
      <c r="E30" s="144"/>
      <c r="F30" s="144"/>
      <c r="G30" s="144"/>
      <c r="H30" s="145"/>
    </row>
    <row r="31" spans="2:8" ht="20" customHeight="1" thickBot="1" x14ac:dyDescent="0.4">
      <c r="C31" s="36" t="s">
        <v>111</v>
      </c>
      <c r="D31" s="139" t="s">
        <v>1064</v>
      </c>
      <c r="E31" s="140"/>
      <c r="F31" s="140"/>
      <c r="G31" s="140"/>
      <c r="H31" s="141"/>
    </row>
    <row r="32" spans="2:8" ht="20" customHeight="1" thickBot="1" x14ac:dyDescent="0.4">
      <c r="C32" s="36" t="s">
        <v>110</v>
      </c>
      <c r="D32" s="139" t="s">
        <v>1063</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8</v>
      </c>
      <c r="D35" s="27">
        <v>632.91700000000003</v>
      </c>
      <c r="E35" s="27">
        <v>28.1</v>
      </c>
      <c r="F35" s="27">
        <v>661.01700000000005</v>
      </c>
      <c r="G35" s="27">
        <v>-339</v>
      </c>
      <c r="H35" s="26">
        <v>322.01700000000005</v>
      </c>
    </row>
    <row r="36" spans="2:8" ht="12.5" customHeight="1" x14ac:dyDescent="0.35"/>
    <row r="37" spans="2:8" ht="12.5" customHeight="1" x14ac:dyDescent="0.35"/>
    <row r="38" spans="2:8" ht="8.25" customHeight="1" x14ac:dyDescent="0.35"/>
    <row r="39" spans="2:8" ht="18" customHeight="1" x14ac:dyDescent="0.4">
      <c r="C39" s="153" t="s">
        <v>148</v>
      </c>
      <c r="D39" s="153"/>
      <c r="E39" s="153"/>
      <c r="F39" s="153"/>
      <c r="G39" s="153"/>
      <c r="H39" s="153"/>
    </row>
    <row r="40" spans="2:8" ht="18.75" customHeight="1" thickBot="1" x14ac:dyDescent="0.4"/>
    <row r="41" spans="2:8" ht="20" customHeight="1" thickBot="1" x14ac:dyDescent="0.4">
      <c r="C41" s="99" t="s">
        <v>113</v>
      </c>
      <c r="D41" s="142" t="s">
        <v>146</v>
      </c>
      <c r="E41" s="143"/>
      <c r="F41" s="144"/>
      <c r="G41" s="144"/>
      <c r="H41" s="145"/>
    </row>
    <row r="42" spans="2:8" ht="20" customHeight="1" thickBot="1" x14ac:dyDescent="0.4">
      <c r="C42" s="100" t="s">
        <v>111</v>
      </c>
      <c r="D42" s="139" t="s">
        <v>139</v>
      </c>
      <c r="E42" s="140"/>
      <c r="F42" s="140"/>
      <c r="G42" s="140"/>
      <c r="H42" s="141"/>
    </row>
    <row r="43" spans="2:8" ht="20" customHeight="1" thickBot="1" x14ac:dyDescent="0.4">
      <c r="C43" s="100" t="s">
        <v>110</v>
      </c>
      <c r="D43" s="139" t="s">
        <v>203</v>
      </c>
      <c r="E43" s="140"/>
      <c r="F43" s="140"/>
      <c r="G43" s="140"/>
      <c r="H43" s="141"/>
    </row>
    <row r="44" spans="2:8" ht="12.5" customHeight="1" x14ac:dyDescent="0.35">
      <c r="C44" s="146"/>
      <c r="D44" s="147"/>
      <c r="E44" s="147"/>
      <c r="F44" s="148"/>
      <c r="G44" s="148"/>
      <c r="H44" s="149"/>
    </row>
    <row r="45" spans="2:8" ht="5.25" customHeight="1" x14ac:dyDescent="0.35">
      <c r="C45" s="35"/>
      <c r="H45" s="34"/>
    </row>
    <row r="46" spans="2:8" ht="25.4" customHeight="1" x14ac:dyDescent="0.35">
      <c r="B46" s="33"/>
      <c r="C46" s="101" t="s">
        <v>108</v>
      </c>
      <c r="D46" s="102" t="s">
        <v>107</v>
      </c>
      <c r="E46" s="102" t="s">
        <v>106</v>
      </c>
      <c r="F46" s="103" t="s">
        <v>105</v>
      </c>
      <c r="G46" s="102" t="s">
        <v>96</v>
      </c>
      <c r="H46" s="104" t="s">
        <v>104</v>
      </c>
    </row>
    <row r="47" spans="2:8" ht="20" customHeight="1" thickBot="1" x14ac:dyDescent="0.4">
      <c r="C47" s="40"/>
      <c r="D47" s="39">
        <v>67</v>
      </c>
      <c r="E47" s="39">
        <v>0</v>
      </c>
      <c r="F47" s="39">
        <v>67</v>
      </c>
      <c r="G47" s="39">
        <v>0</v>
      </c>
      <c r="H47" s="38">
        <v>67</v>
      </c>
    </row>
    <row r="48" spans="2:8" ht="13" customHeight="1" thickBot="1" x14ac:dyDescent="0.4"/>
    <row r="49" spans="2:8" ht="18.5" customHeight="1" thickBot="1" x14ac:dyDescent="0.45">
      <c r="C49" s="150" t="s">
        <v>134</v>
      </c>
      <c r="D49" s="151"/>
      <c r="E49" s="151"/>
      <c r="F49" s="151"/>
      <c r="G49" s="151"/>
      <c r="H49" s="152"/>
    </row>
    <row r="50" spans="2:8" ht="19.5" customHeight="1" thickBot="1" x14ac:dyDescent="0.4"/>
    <row r="51" spans="2:8" ht="20" customHeight="1" thickBot="1" x14ac:dyDescent="0.4">
      <c r="C51" s="106" t="s">
        <v>113</v>
      </c>
      <c r="D51" s="142" t="s">
        <v>133</v>
      </c>
      <c r="E51" s="143"/>
      <c r="F51" s="144"/>
      <c r="G51" s="144"/>
      <c r="H51" s="145"/>
    </row>
    <row r="52" spans="2:8" ht="20" customHeight="1" thickBot="1" x14ac:dyDescent="0.4">
      <c r="C52" s="107" t="s">
        <v>111</v>
      </c>
      <c r="D52" s="139" t="s">
        <v>1062</v>
      </c>
      <c r="E52" s="140"/>
      <c r="F52" s="140"/>
      <c r="G52" s="140"/>
      <c r="H52" s="141"/>
    </row>
    <row r="53" spans="2:8" ht="20" customHeight="1" thickBot="1" x14ac:dyDescent="0.4">
      <c r="C53" s="107" t="s">
        <v>110</v>
      </c>
      <c r="D53" s="139" t="s">
        <v>1061</v>
      </c>
      <c r="E53" s="140"/>
      <c r="F53" s="140"/>
      <c r="G53" s="140"/>
      <c r="H53" s="141"/>
    </row>
    <row r="54" spans="2:8" ht="5.25" customHeight="1" x14ac:dyDescent="0.35">
      <c r="C54" s="35"/>
      <c r="H54" s="34"/>
    </row>
    <row r="55" spans="2:8" ht="25.4" customHeight="1" thickBot="1" x14ac:dyDescent="0.4">
      <c r="B55" s="33"/>
      <c r="C55" s="108" t="s">
        <v>108</v>
      </c>
      <c r="D55" s="109" t="s">
        <v>107</v>
      </c>
      <c r="E55" s="109" t="s">
        <v>106</v>
      </c>
      <c r="F55" s="110" t="s">
        <v>105</v>
      </c>
      <c r="G55" s="109" t="s">
        <v>96</v>
      </c>
      <c r="H55" s="111" t="s">
        <v>104</v>
      </c>
    </row>
    <row r="56" spans="2:8" ht="20" customHeight="1" thickBot="1" x14ac:dyDescent="0.4">
      <c r="C56" s="28">
        <v>0</v>
      </c>
      <c r="D56" s="27">
        <v>-200</v>
      </c>
      <c r="E56" s="27">
        <v>0</v>
      </c>
      <c r="F56" s="27">
        <v>-200</v>
      </c>
      <c r="G56" s="27">
        <v>0</v>
      </c>
      <c r="H56" s="26">
        <v>-200</v>
      </c>
    </row>
    <row r="57" spans="2:8" ht="12.5" customHeight="1" x14ac:dyDescent="0.35"/>
    <row r="58" spans="2:8" ht="12.5" customHeight="1" x14ac:dyDescent="0.35"/>
    <row r="59" spans="2:8" ht="12.5" customHeight="1" x14ac:dyDescent="0.35"/>
  </sheetData>
  <mergeCells count="23">
    <mergeCell ref="C49:H49"/>
    <mergeCell ref="D51:H51"/>
    <mergeCell ref="D52:H52"/>
    <mergeCell ref="D53:H53"/>
    <mergeCell ref="D42:H42"/>
    <mergeCell ref="D43:H43"/>
    <mergeCell ref="C44:E44"/>
    <mergeCell ref="F44:H44"/>
    <mergeCell ref="D41:H41"/>
    <mergeCell ref="D17:H17"/>
    <mergeCell ref="D18:H18"/>
    <mergeCell ref="D23:H23"/>
    <mergeCell ref="D24:H24"/>
    <mergeCell ref="D31:H31"/>
    <mergeCell ref="D25:H25"/>
    <mergeCell ref="D30:H30"/>
    <mergeCell ref="D32:H32"/>
    <mergeCell ref="C39:H39"/>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B9856-B670-4FDA-B30D-5EF7F4041BD3}">
  <sheetPr codeName="Sheet84">
    <pageSetUpPr fitToPage="1"/>
  </sheetPr>
  <dimension ref="B2:H61"/>
  <sheetViews>
    <sheetView showGridLines="0" showRowColHeaders="0" zoomScale="80" zoomScaleNormal="80" workbookViewId="0">
      <pane ySplit="5" topLeftCell="A14" activePane="bottomLeft" state="frozen"/>
      <selection activeCell="D9" sqref="D9:F9"/>
      <selection pane="bottomLeft" activeCell="J22" sqref="J22"/>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1028</v>
      </c>
      <c r="E2" s="154"/>
      <c r="F2" s="58"/>
    </row>
    <row r="3" spans="3:8" ht="4.5" customHeight="1" x14ac:dyDescent="0.35">
      <c r="C3" s="62"/>
      <c r="D3" s="154"/>
      <c r="E3" s="154"/>
      <c r="F3" s="61"/>
    </row>
    <row r="4" spans="3:8" ht="13" customHeight="1" x14ac:dyDescent="0.35">
      <c r="C4" s="60" t="s">
        <v>169</v>
      </c>
      <c r="D4" s="59" t="s">
        <v>1074</v>
      </c>
      <c r="E4" s="59"/>
      <c r="F4" s="58"/>
    </row>
    <row r="5" spans="3:8" ht="12.5" customHeight="1" x14ac:dyDescent="0.35"/>
    <row r="6" spans="3:8" ht="144.75" customHeight="1" x14ac:dyDescent="0.35">
      <c r="C6" s="57" t="s">
        <v>167</v>
      </c>
      <c r="D6" s="155" t="s">
        <v>1063</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76599.7</v>
      </c>
      <c r="E9" s="10">
        <v>-47717</v>
      </c>
      <c r="F9" s="50">
        <v>28882.699999999997</v>
      </c>
      <c r="H9" s="49">
        <v>0</v>
      </c>
    </row>
    <row r="10" spans="3:8" ht="7.5" customHeight="1" x14ac:dyDescent="0.35">
      <c r="C10" s="48"/>
      <c r="F10" s="47"/>
      <c r="H10" s="46"/>
    </row>
    <row r="11" spans="3:8" ht="12.75" customHeight="1" thickBot="1" x14ac:dyDescent="0.4">
      <c r="C11" s="45" t="s">
        <v>163</v>
      </c>
      <c r="D11" s="44"/>
      <c r="E11" s="42"/>
      <c r="F11" s="43">
        <v>-130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1073</v>
      </c>
      <c r="E17" s="140"/>
      <c r="F17" s="140"/>
      <c r="G17" s="140"/>
      <c r="H17" s="141"/>
    </row>
    <row r="18" spans="2:8" ht="20" customHeight="1" thickBot="1" x14ac:dyDescent="0.4">
      <c r="C18" s="36" t="s">
        <v>110</v>
      </c>
      <c r="D18" s="139" t="s">
        <v>1063</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0</v>
      </c>
      <c r="D21" s="27">
        <v>807</v>
      </c>
      <c r="E21" s="27">
        <v>75792.7</v>
      </c>
      <c r="F21" s="27">
        <v>76599.7</v>
      </c>
      <c r="G21" s="27">
        <v>-47717</v>
      </c>
      <c r="H21" s="26">
        <v>28882.699999999997</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1072</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2:8" ht="20" customHeight="1" thickBot="1" x14ac:dyDescent="0.4">
      <c r="C33" s="28">
        <v>0</v>
      </c>
      <c r="D33" s="39">
        <v>0</v>
      </c>
      <c r="E33" s="39">
        <v>3825</v>
      </c>
      <c r="F33" s="39">
        <v>3825</v>
      </c>
      <c r="G33" s="39">
        <v>0</v>
      </c>
      <c r="H33" s="38">
        <v>3825</v>
      </c>
    </row>
    <row r="34" spans="2:8" ht="13" customHeight="1" thickBot="1" x14ac:dyDescent="0.4"/>
    <row r="35" spans="2:8" ht="20" customHeight="1" thickBot="1" x14ac:dyDescent="0.4">
      <c r="C35" s="99" t="s">
        <v>113</v>
      </c>
      <c r="D35" s="142" t="s">
        <v>146</v>
      </c>
      <c r="E35" s="143"/>
      <c r="F35" s="144"/>
      <c r="G35" s="144"/>
      <c r="H35" s="145"/>
    </row>
    <row r="36" spans="2:8" ht="20" customHeight="1" thickBot="1" x14ac:dyDescent="0.4">
      <c r="C36" s="100" t="s">
        <v>111</v>
      </c>
      <c r="D36" s="139" t="s">
        <v>139</v>
      </c>
      <c r="E36" s="140"/>
      <c r="F36" s="140"/>
      <c r="G36" s="140"/>
      <c r="H36" s="141"/>
    </row>
    <row r="37" spans="2:8" ht="20" customHeight="1" thickBot="1" x14ac:dyDescent="0.4">
      <c r="C37" s="100" t="s">
        <v>110</v>
      </c>
      <c r="D37" s="139" t="s">
        <v>397</v>
      </c>
      <c r="E37" s="140"/>
      <c r="F37" s="140"/>
      <c r="G37" s="140"/>
      <c r="H37" s="141"/>
    </row>
    <row r="38" spans="2:8" ht="12.5" customHeight="1" x14ac:dyDescent="0.35">
      <c r="C38" s="146"/>
      <c r="D38" s="147"/>
      <c r="E38" s="147"/>
      <c r="F38" s="148"/>
      <c r="G38" s="148"/>
      <c r="H38" s="149"/>
    </row>
    <row r="39" spans="2:8" ht="5.25" customHeight="1" x14ac:dyDescent="0.35">
      <c r="C39" s="35"/>
      <c r="H39" s="34"/>
    </row>
    <row r="40" spans="2:8" ht="25.4" customHeight="1" x14ac:dyDescent="0.35">
      <c r="B40" s="33"/>
      <c r="C40" s="101" t="s">
        <v>108</v>
      </c>
      <c r="D40" s="102" t="s">
        <v>107</v>
      </c>
      <c r="E40" s="102" t="s">
        <v>106</v>
      </c>
      <c r="F40" s="103" t="s">
        <v>105</v>
      </c>
      <c r="G40" s="102" t="s">
        <v>96</v>
      </c>
      <c r="H40" s="104" t="s">
        <v>104</v>
      </c>
    </row>
    <row r="41" spans="2:8" ht="20" customHeight="1" thickBot="1" x14ac:dyDescent="0.4">
      <c r="C41" s="40"/>
      <c r="D41" s="39">
        <v>0</v>
      </c>
      <c r="E41" s="39">
        <v>48</v>
      </c>
      <c r="F41" s="39">
        <v>48</v>
      </c>
      <c r="G41" s="39">
        <v>0</v>
      </c>
      <c r="H41" s="38">
        <v>48</v>
      </c>
    </row>
    <row r="42" spans="2:8" ht="13" customHeight="1" thickBot="1" x14ac:dyDescent="0.4"/>
    <row r="43" spans="2:8" ht="20" customHeight="1" thickBot="1" x14ac:dyDescent="0.4">
      <c r="C43" s="99" t="s">
        <v>113</v>
      </c>
      <c r="D43" s="142" t="s">
        <v>144</v>
      </c>
      <c r="E43" s="143"/>
      <c r="F43" s="144"/>
      <c r="G43" s="144"/>
      <c r="H43" s="145"/>
    </row>
    <row r="44" spans="2:8" ht="20" customHeight="1" thickBot="1" x14ac:dyDescent="0.4">
      <c r="C44" s="100" t="s">
        <v>111</v>
      </c>
      <c r="D44" s="139" t="s">
        <v>139</v>
      </c>
      <c r="E44" s="140"/>
      <c r="F44" s="140"/>
      <c r="G44" s="140"/>
      <c r="H44" s="141"/>
    </row>
    <row r="45" spans="2:8" ht="20" customHeight="1" thickBot="1" x14ac:dyDescent="0.4">
      <c r="C45" s="100" t="s">
        <v>110</v>
      </c>
      <c r="D45" s="139" t="s">
        <v>1071</v>
      </c>
      <c r="E45" s="140"/>
      <c r="F45" s="140"/>
      <c r="G45" s="140"/>
      <c r="H45" s="141"/>
    </row>
    <row r="46" spans="2:8" ht="12.5" customHeight="1" x14ac:dyDescent="0.35">
      <c r="C46" s="146"/>
      <c r="D46" s="147"/>
      <c r="E46" s="147"/>
      <c r="F46" s="148"/>
      <c r="G46" s="148"/>
      <c r="H46" s="149"/>
    </row>
    <row r="47" spans="2:8" ht="5.25" customHeight="1" x14ac:dyDescent="0.35">
      <c r="C47" s="35"/>
      <c r="H47" s="34"/>
    </row>
    <row r="48" spans="2:8" ht="25.4" customHeight="1" thickBot="1" x14ac:dyDescent="0.4">
      <c r="B48" s="33"/>
      <c r="C48" s="101" t="s">
        <v>108</v>
      </c>
      <c r="D48" s="102" t="s">
        <v>107</v>
      </c>
      <c r="E48" s="102" t="s">
        <v>106</v>
      </c>
      <c r="F48" s="103" t="s">
        <v>105</v>
      </c>
      <c r="G48" s="102" t="s">
        <v>96</v>
      </c>
      <c r="H48" s="104" t="s">
        <v>104</v>
      </c>
    </row>
    <row r="49" spans="2:8" ht="20" customHeight="1" thickBot="1" x14ac:dyDescent="0.4">
      <c r="C49" s="28"/>
      <c r="D49" s="39">
        <v>0</v>
      </c>
      <c r="E49" s="39">
        <v>3068</v>
      </c>
      <c r="F49" s="39">
        <v>3068</v>
      </c>
      <c r="G49" s="39">
        <v>0</v>
      </c>
      <c r="H49" s="38">
        <v>3068</v>
      </c>
    </row>
    <row r="50" spans="2:8" ht="13" customHeight="1" thickBot="1" x14ac:dyDescent="0.4"/>
    <row r="51" spans="2:8" ht="18.5" customHeight="1" thickBot="1" x14ac:dyDescent="0.45">
      <c r="C51" s="150" t="s">
        <v>134</v>
      </c>
      <c r="D51" s="151"/>
      <c r="E51" s="151"/>
      <c r="F51" s="151"/>
      <c r="G51" s="151"/>
      <c r="H51" s="152"/>
    </row>
    <row r="52" spans="2:8" ht="19.5" customHeight="1" thickBot="1" x14ac:dyDescent="0.4"/>
    <row r="53" spans="2:8" ht="20" customHeight="1" thickBot="1" x14ac:dyDescent="0.4">
      <c r="C53" s="106" t="s">
        <v>113</v>
      </c>
      <c r="D53" s="142" t="s">
        <v>133</v>
      </c>
      <c r="E53" s="143"/>
      <c r="F53" s="144"/>
      <c r="G53" s="144"/>
      <c r="H53" s="145"/>
    </row>
    <row r="54" spans="2:8" ht="20" customHeight="1" thickBot="1" x14ac:dyDescent="0.4">
      <c r="C54" s="107" t="s">
        <v>111</v>
      </c>
      <c r="D54" s="139" t="s">
        <v>1070</v>
      </c>
      <c r="E54" s="140"/>
      <c r="F54" s="140"/>
      <c r="G54" s="140"/>
      <c r="H54" s="141"/>
    </row>
    <row r="55" spans="2:8" ht="20" customHeight="1" thickBot="1" x14ac:dyDescent="0.4">
      <c r="C55" s="107" t="s">
        <v>110</v>
      </c>
      <c r="D55" s="139" t="s">
        <v>1069</v>
      </c>
      <c r="E55" s="140"/>
      <c r="F55" s="140"/>
      <c r="G55" s="140"/>
      <c r="H55" s="141"/>
    </row>
    <row r="56" spans="2:8" ht="5.25" customHeight="1" x14ac:dyDescent="0.35">
      <c r="C56" s="35"/>
      <c r="H56" s="34"/>
    </row>
    <row r="57" spans="2:8" ht="25.4" customHeight="1" thickBot="1" x14ac:dyDescent="0.4">
      <c r="B57" s="33"/>
      <c r="C57" s="108" t="s">
        <v>108</v>
      </c>
      <c r="D57" s="109" t="s">
        <v>107</v>
      </c>
      <c r="E57" s="109" t="s">
        <v>106</v>
      </c>
      <c r="F57" s="110" t="s">
        <v>105</v>
      </c>
      <c r="G57" s="109" t="s">
        <v>96</v>
      </c>
      <c r="H57" s="111" t="s">
        <v>104</v>
      </c>
    </row>
    <row r="58" spans="2:8" ht="20" customHeight="1" thickBot="1" x14ac:dyDescent="0.4">
      <c r="C58" s="28">
        <v>0</v>
      </c>
      <c r="D58" s="27">
        <v>0</v>
      </c>
      <c r="E58" s="27">
        <v>-130</v>
      </c>
      <c r="F58" s="27">
        <v>-130</v>
      </c>
      <c r="G58" s="27">
        <v>0</v>
      </c>
      <c r="H58" s="26">
        <v>-130</v>
      </c>
    </row>
    <row r="59" spans="2:8" ht="12.5" customHeight="1" x14ac:dyDescent="0.35"/>
    <row r="60" spans="2:8" ht="12.5" customHeight="1" x14ac:dyDescent="0.35"/>
    <row r="61" spans="2:8" ht="12.5" customHeight="1" x14ac:dyDescent="0.35"/>
  </sheetData>
  <mergeCells count="27">
    <mergeCell ref="D37:H37"/>
    <mergeCell ref="C38:E38"/>
    <mergeCell ref="F38:H38"/>
    <mergeCell ref="D54:H54"/>
    <mergeCell ref="D55:H55"/>
    <mergeCell ref="D43:H43"/>
    <mergeCell ref="D44:H44"/>
    <mergeCell ref="D45:H45"/>
    <mergeCell ref="C46:E46"/>
    <mergeCell ref="F46:H46"/>
    <mergeCell ref="C51:H51"/>
    <mergeCell ref="D53:H53"/>
    <mergeCell ref="C30:E30"/>
    <mergeCell ref="F30:H30"/>
    <mergeCell ref="D35:H35"/>
    <mergeCell ref="D36:H36"/>
    <mergeCell ref="D17:H17"/>
    <mergeCell ref="D18:H18"/>
    <mergeCell ref="C25:H25"/>
    <mergeCell ref="D27:H27"/>
    <mergeCell ref="D28:H28"/>
    <mergeCell ref="D29:H29"/>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76A17-F235-4872-9223-15FC5963D11B}">
  <sheetPr codeName="Sheet85">
    <pageSetUpPr fitToPage="1"/>
  </sheetPr>
  <dimension ref="B2:H48"/>
  <sheetViews>
    <sheetView showGridLines="0" showRowColHeaders="0" zoomScale="80" zoomScaleNormal="80" workbookViewId="0">
      <pane ySplit="5" topLeftCell="A6" activePane="bottomLeft" state="frozen"/>
      <selection activeCell="D9" sqref="D9:F9"/>
      <selection pane="bottomLeft" activeCell="L39" sqref="L39"/>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1028</v>
      </c>
      <c r="E2" s="154"/>
      <c r="F2" s="58"/>
    </row>
    <row r="3" spans="3:8" ht="4.5" customHeight="1" x14ac:dyDescent="0.35">
      <c r="C3" s="62"/>
      <c r="D3" s="154"/>
      <c r="E3" s="154"/>
      <c r="F3" s="61"/>
    </row>
    <row r="4" spans="3:8" ht="13" customHeight="1" x14ac:dyDescent="0.35">
      <c r="C4" s="60" t="s">
        <v>169</v>
      </c>
      <c r="D4" s="59" t="s">
        <v>1081</v>
      </c>
      <c r="E4" s="59"/>
      <c r="F4" s="58"/>
    </row>
    <row r="5" spans="3:8" ht="12.5" customHeight="1" x14ac:dyDescent="0.35"/>
    <row r="6" spans="3:8" ht="144.75" customHeight="1" x14ac:dyDescent="0.35">
      <c r="C6" s="57" t="s">
        <v>167</v>
      </c>
      <c r="D6" s="155" t="s">
        <v>1079</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1696.5</v>
      </c>
      <c r="E9" s="10">
        <v>-1624.5</v>
      </c>
      <c r="F9" s="50">
        <v>72</v>
      </c>
      <c r="H9" s="49">
        <v>10.870000000000001</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1080</v>
      </c>
      <c r="E17" s="140"/>
      <c r="F17" s="140"/>
      <c r="G17" s="140"/>
      <c r="H17" s="141"/>
    </row>
    <row r="18" spans="2:8" ht="100" customHeight="1" thickBot="1" x14ac:dyDescent="0.4">
      <c r="C18" s="36" t="s">
        <v>110</v>
      </c>
      <c r="D18" s="139" t="s">
        <v>1079</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3.87</v>
      </c>
      <c r="D21" s="27">
        <v>249.2</v>
      </c>
      <c r="E21" s="27">
        <v>399.8</v>
      </c>
      <c r="F21" s="27">
        <v>649</v>
      </c>
      <c r="G21" s="27">
        <v>-649</v>
      </c>
      <c r="H21" s="26">
        <v>0</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5</v>
      </c>
      <c r="E24" s="140"/>
      <c r="F24" s="140"/>
      <c r="G24" s="140"/>
      <c r="H24" s="141"/>
    </row>
    <row r="25" spans="2:8" ht="100" customHeight="1" thickBot="1" x14ac:dyDescent="0.4">
      <c r="C25" s="36" t="s">
        <v>110</v>
      </c>
      <c r="D25" s="139" t="s">
        <v>1079</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1</v>
      </c>
      <c r="D28" s="27">
        <v>65.099999999999994</v>
      </c>
      <c r="E28" s="27">
        <v>-71.099999999999994</v>
      </c>
      <c r="F28" s="27">
        <v>-6</v>
      </c>
      <c r="G28" s="27">
        <v>0</v>
      </c>
      <c r="H28" s="26">
        <v>-6</v>
      </c>
    </row>
    <row r="29" spans="2:8" ht="13" customHeight="1" thickBot="1" x14ac:dyDescent="0.4"/>
    <row r="30" spans="2:8" ht="20" customHeight="1" thickBot="1" x14ac:dyDescent="0.4">
      <c r="C30" s="37" t="s">
        <v>113</v>
      </c>
      <c r="D30" s="142" t="s">
        <v>227</v>
      </c>
      <c r="E30" s="144"/>
      <c r="F30" s="144"/>
      <c r="G30" s="144"/>
      <c r="H30" s="145"/>
    </row>
    <row r="31" spans="2:8" ht="20" customHeight="1" thickBot="1" x14ac:dyDescent="0.4">
      <c r="C31" s="36" t="s">
        <v>111</v>
      </c>
      <c r="D31" s="139" t="s">
        <v>1078</v>
      </c>
      <c r="E31" s="140"/>
      <c r="F31" s="140"/>
      <c r="G31" s="140"/>
      <c r="H31" s="141"/>
    </row>
    <row r="32" spans="2:8" ht="40" customHeight="1" thickBot="1" x14ac:dyDescent="0.4">
      <c r="C32" s="36" t="s">
        <v>110</v>
      </c>
      <c r="D32" s="139" t="s">
        <v>1077</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1</v>
      </c>
      <c r="D35" s="27">
        <v>62.7</v>
      </c>
      <c r="E35" s="27">
        <v>33.799999999999997</v>
      </c>
      <c r="F35" s="27">
        <v>96.5</v>
      </c>
      <c r="G35" s="27">
        <v>-18.5</v>
      </c>
      <c r="H35" s="26">
        <v>78</v>
      </c>
    </row>
    <row r="36" spans="2:8" ht="13" customHeight="1" thickBot="1" x14ac:dyDescent="0.4"/>
    <row r="37" spans="2:8" ht="20" customHeight="1" thickBot="1" x14ac:dyDescent="0.4">
      <c r="C37" s="37" t="s">
        <v>113</v>
      </c>
      <c r="D37" s="142" t="s">
        <v>154</v>
      </c>
      <c r="E37" s="144"/>
      <c r="F37" s="144"/>
      <c r="G37" s="144"/>
      <c r="H37" s="145"/>
    </row>
    <row r="38" spans="2:8" ht="20" customHeight="1" thickBot="1" x14ac:dyDescent="0.4">
      <c r="C38" s="36" t="s">
        <v>111</v>
      </c>
      <c r="D38" s="139" t="s">
        <v>1076</v>
      </c>
      <c r="E38" s="140"/>
      <c r="F38" s="140"/>
      <c r="G38" s="140"/>
      <c r="H38" s="141"/>
    </row>
    <row r="39" spans="2:8" ht="40" customHeight="1" thickBot="1" x14ac:dyDescent="0.4">
      <c r="C39" s="36" t="s">
        <v>110</v>
      </c>
      <c r="D39" s="139" t="s">
        <v>1075</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5</v>
      </c>
      <c r="D42" s="27">
        <v>291</v>
      </c>
      <c r="E42" s="27">
        <v>666</v>
      </c>
      <c r="F42" s="27">
        <v>957</v>
      </c>
      <c r="G42" s="27">
        <v>-957</v>
      </c>
      <c r="H42" s="26">
        <v>0</v>
      </c>
    </row>
    <row r="43" spans="2:8" ht="12.5" customHeight="1" x14ac:dyDescent="0.35"/>
    <row r="44" spans="2:8" ht="12.5" customHeight="1" x14ac:dyDescent="0.35"/>
    <row r="45" spans="2:8" ht="18" customHeight="1" x14ac:dyDescent="0.4">
      <c r="C45" s="153" t="s">
        <v>433</v>
      </c>
      <c r="D45" s="153"/>
      <c r="E45" s="153"/>
      <c r="F45" s="153"/>
      <c r="G45" s="153"/>
      <c r="H45" s="153"/>
    </row>
    <row r="46" spans="2:8" ht="18.75" customHeight="1" x14ac:dyDescent="0.35"/>
    <row r="47" spans="2:8" ht="12.5" customHeight="1" x14ac:dyDescent="0.35"/>
    <row r="48" spans="2:8" ht="12.5" customHeight="1" x14ac:dyDescent="0.35"/>
  </sheetData>
  <mergeCells count="17">
    <mergeCell ref="D39:H39"/>
    <mergeCell ref="C45:H45"/>
    <mergeCell ref="D31:H31"/>
    <mergeCell ref="D25:H25"/>
    <mergeCell ref="D30:H30"/>
    <mergeCell ref="D32:H32"/>
    <mergeCell ref="D37:H37"/>
    <mergeCell ref="D38:H38"/>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4E14E-6E68-4F78-84B1-3C4642E15C6E}">
  <sheetPr codeName="Sheet86">
    <pageSetUpPr fitToPage="1"/>
  </sheetPr>
  <dimension ref="B2:H60"/>
  <sheetViews>
    <sheetView showGridLines="0" showRowColHeaders="0" topLeftCell="B1" zoomScale="80" zoomScaleNormal="80" workbookViewId="0">
      <pane ySplit="5" topLeftCell="A6" activePane="bottomLeft" state="frozen"/>
      <selection activeCell="D9" sqref="D9:F9"/>
      <selection pane="bottomLeft" activeCell="K41" sqref="K41"/>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1028</v>
      </c>
      <c r="E2" s="154"/>
      <c r="F2" s="58"/>
    </row>
    <row r="3" spans="3:8" ht="4.5" customHeight="1" x14ac:dyDescent="0.35">
      <c r="C3" s="62"/>
      <c r="D3" s="154"/>
      <c r="E3" s="154"/>
      <c r="F3" s="61"/>
    </row>
    <row r="4" spans="3:8" ht="13" customHeight="1" x14ac:dyDescent="0.35">
      <c r="C4" s="60" t="s">
        <v>169</v>
      </c>
      <c r="D4" s="59" t="s">
        <v>1088</v>
      </c>
      <c r="E4" s="59"/>
      <c r="F4" s="58"/>
    </row>
    <row r="5" spans="3:8" ht="12.5" customHeight="1" x14ac:dyDescent="0.35"/>
    <row r="6" spans="3:8" ht="144.75" customHeight="1" x14ac:dyDescent="0.35">
      <c r="C6" s="57" t="s">
        <v>167</v>
      </c>
      <c r="D6" s="155" t="s">
        <v>1087</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3783.98</v>
      </c>
      <c r="E9" s="10">
        <v>-10087.030000000001</v>
      </c>
      <c r="F9" s="50">
        <v>-6303.0500000000011</v>
      </c>
      <c r="H9" s="49">
        <v>52.5</v>
      </c>
    </row>
    <row r="10" spans="3:8" ht="7.5" customHeight="1" x14ac:dyDescent="0.35">
      <c r="C10" s="48"/>
      <c r="F10" s="47"/>
      <c r="H10" s="46"/>
    </row>
    <row r="11" spans="3:8" ht="12.75" customHeight="1" thickBot="1" x14ac:dyDescent="0.4">
      <c r="C11" s="45" t="s">
        <v>163</v>
      </c>
      <c r="D11" s="44"/>
      <c r="E11" s="42"/>
      <c r="F11" s="43">
        <v>-110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157</v>
      </c>
      <c r="E16" s="144"/>
      <c r="F16" s="144"/>
      <c r="G16" s="144"/>
      <c r="H16" s="145"/>
    </row>
    <row r="17" spans="2:8" ht="20" customHeight="1" thickBot="1" x14ac:dyDescent="0.4">
      <c r="C17" s="36" t="s">
        <v>111</v>
      </c>
      <c r="D17" s="139" t="s">
        <v>4</v>
      </c>
      <c r="E17" s="140"/>
      <c r="F17" s="140"/>
      <c r="G17" s="140"/>
      <c r="H17" s="141"/>
    </row>
    <row r="18" spans="2:8" ht="40" customHeight="1" thickBot="1" x14ac:dyDescent="0.4">
      <c r="C18" s="36" t="s">
        <v>110</v>
      </c>
      <c r="D18" s="139" t="s">
        <v>1086</v>
      </c>
      <c r="E18" s="140"/>
      <c r="F18" s="140"/>
      <c r="G18" s="140"/>
      <c r="H18" s="141"/>
    </row>
    <row r="19" spans="2:8" ht="5.25" customHeight="1" x14ac:dyDescent="0.35">
      <c r="C19" s="35"/>
      <c r="H19" s="34"/>
    </row>
    <row r="20" spans="2:8" ht="25.4" customHeight="1" thickBot="1" x14ac:dyDescent="0.4">
      <c r="B20" s="33"/>
      <c r="C20" s="32" t="s">
        <v>108</v>
      </c>
      <c r="D20" s="30" t="s">
        <v>107</v>
      </c>
      <c r="E20" s="30" t="s">
        <v>106</v>
      </c>
      <c r="F20" s="31" t="s">
        <v>105</v>
      </c>
      <c r="G20" s="30" t="s">
        <v>96</v>
      </c>
      <c r="H20" s="29" t="s">
        <v>104</v>
      </c>
    </row>
    <row r="21" spans="2:8" ht="20" customHeight="1" thickBot="1" x14ac:dyDescent="0.4">
      <c r="C21" s="28">
        <v>52.5</v>
      </c>
      <c r="D21" s="27">
        <v>1993.875</v>
      </c>
      <c r="E21" s="27">
        <v>1790.105</v>
      </c>
      <c r="F21" s="27">
        <v>3783.98</v>
      </c>
      <c r="G21" s="27">
        <v>-10087.030000000001</v>
      </c>
      <c r="H21" s="26">
        <v>-6303.0500000000011</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203</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2:8" ht="20" customHeight="1" thickBot="1" x14ac:dyDescent="0.4">
      <c r="C33" s="28">
        <v>0</v>
      </c>
      <c r="D33" s="39">
        <v>129</v>
      </c>
      <c r="E33" s="39">
        <v>0</v>
      </c>
      <c r="F33" s="39">
        <v>129</v>
      </c>
      <c r="G33" s="39">
        <v>0</v>
      </c>
      <c r="H33" s="38">
        <v>129</v>
      </c>
    </row>
    <row r="34" spans="2:8" ht="13" customHeight="1" thickBot="1" x14ac:dyDescent="0.4"/>
    <row r="35" spans="2:8" ht="20" customHeight="1" thickBot="1" x14ac:dyDescent="0.4">
      <c r="C35" s="99" t="s">
        <v>113</v>
      </c>
      <c r="D35" s="142" t="s">
        <v>146</v>
      </c>
      <c r="E35" s="143"/>
      <c r="F35" s="144"/>
      <c r="G35" s="144"/>
      <c r="H35" s="145"/>
    </row>
    <row r="36" spans="2:8" ht="20" customHeight="1" thickBot="1" x14ac:dyDescent="0.4">
      <c r="C36" s="100" t="s">
        <v>111</v>
      </c>
      <c r="D36" s="139" t="s">
        <v>139</v>
      </c>
      <c r="E36" s="140"/>
      <c r="F36" s="140"/>
      <c r="G36" s="140"/>
      <c r="H36" s="141"/>
    </row>
    <row r="37" spans="2:8" ht="20" customHeight="1" thickBot="1" x14ac:dyDescent="0.4">
      <c r="C37" s="100" t="s">
        <v>110</v>
      </c>
      <c r="D37" s="139" t="s">
        <v>397</v>
      </c>
      <c r="E37" s="140"/>
      <c r="F37" s="140"/>
      <c r="G37" s="140"/>
      <c r="H37" s="141"/>
    </row>
    <row r="38" spans="2:8" ht="12.5" customHeight="1" x14ac:dyDescent="0.35">
      <c r="C38" s="146"/>
      <c r="D38" s="147"/>
      <c r="E38" s="147"/>
      <c r="F38" s="148"/>
      <c r="G38" s="148"/>
      <c r="H38" s="149"/>
    </row>
    <row r="39" spans="2:8" ht="5.25" customHeight="1" x14ac:dyDescent="0.35">
      <c r="C39" s="35"/>
      <c r="H39" s="34"/>
    </row>
    <row r="40" spans="2:8" ht="25.4" customHeight="1" x14ac:dyDescent="0.35">
      <c r="B40" s="33"/>
      <c r="C40" s="101" t="s">
        <v>108</v>
      </c>
      <c r="D40" s="102" t="s">
        <v>107</v>
      </c>
      <c r="E40" s="102" t="s">
        <v>106</v>
      </c>
      <c r="F40" s="103" t="s">
        <v>105</v>
      </c>
      <c r="G40" s="102" t="s">
        <v>96</v>
      </c>
      <c r="H40" s="104" t="s">
        <v>104</v>
      </c>
    </row>
    <row r="41" spans="2:8" ht="20" customHeight="1" thickBot="1" x14ac:dyDescent="0.4">
      <c r="C41" s="40"/>
      <c r="D41" s="39">
        <v>0</v>
      </c>
      <c r="E41" s="39">
        <v>59</v>
      </c>
      <c r="F41" s="39">
        <v>59</v>
      </c>
      <c r="G41" s="39">
        <v>0</v>
      </c>
      <c r="H41" s="38">
        <v>59</v>
      </c>
    </row>
    <row r="42" spans="2:8" ht="13" customHeight="1" thickBot="1" x14ac:dyDescent="0.4"/>
    <row r="43" spans="2:8" ht="18.5" customHeight="1" thickBot="1" x14ac:dyDescent="0.45">
      <c r="C43" s="150" t="s">
        <v>134</v>
      </c>
      <c r="D43" s="151"/>
      <c r="E43" s="151"/>
      <c r="F43" s="151"/>
      <c r="G43" s="151"/>
      <c r="H43" s="152"/>
    </row>
    <row r="44" spans="2:8" ht="19.5" customHeight="1" thickBot="1" x14ac:dyDescent="0.4"/>
    <row r="45" spans="2:8" ht="20" customHeight="1" thickBot="1" x14ac:dyDescent="0.4">
      <c r="C45" s="106" t="s">
        <v>113</v>
      </c>
      <c r="D45" s="142" t="s">
        <v>128</v>
      </c>
      <c r="E45" s="143"/>
      <c r="F45" s="144"/>
      <c r="G45" s="144"/>
      <c r="H45" s="145"/>
    </row>
    <row r="46" spans="2:8" ht="20" customHeight="1" thickBot="1" x14ac:dyDescent="0.4">
      <c r="C46" s="107" t="s">
        <v>111</v>
      </c>
      <c r="D46" s="139" t="s">
        <v>1085</v>
      </c>
      <c r="E46" s="140"/>
      <c r="F46" s="140"/>
      <c r="G46" s="140"/>
      <c r="H46" s="141"/>
    </row>
    <row r="47" spans="2:8" ht="20" customHeight="1" thickBot="1" x14ac:dyDescent="0.4">
      <c r="C47" s="107" t="s">
        <v>110</v>
      </c>
      <c r="D47" s="139" t="s">
        <v>1084</v>
      </c>
      <c r="E47" s="140"/>
      <c r="F47" s="140"/>
      <c r="G47" s="140"/>
      <c r="H47" s="141"/>
    </row>
    <row r="48" spans="2:8" ht="5.25" customHeight="1" x14ac:dyDescent="0.35">
      <c r="C48" s="35"/>
      <c r="H48" s="34"/>
    </row>
    <row r="49" spans="2:8" ht="25.4" customHeight="1" thickBot="1" x14ac:dyDescent="0.4">
      <c r="B49" s="33"/>
      <c r="C49" s="108" t="s">
        <v>108</v>
      </c>
      <c r="D49" s="109" t="s">
        <v>107</v>
      </c>
      <c r="E49" s="109" t="s">
        <v>106</v>
      </c>
      <c r="F49" s="110" t="s">
        <v>105</v>
      </c>
      <c r="G49" s="109" t="s">
        <v>96</v>
      </c>
      <c r="H49" s="111" t="s">
        <v>104</v>
      </c>
    </row>
    <row r="50" spans="2:8" ht="20" customHeight="1" thickBot="1" x14ac:dyDescent="0.4">
      <c r="C50" s="28">
        <v>0</v>
      </c>
      <c r="D50" s="27">
        <v>0</v>
      </c>
      <c r="E50" s="27">
        <v>0</v>
      </c>
      <c r="F50" s="27">
        <v>0</v>
      </c>
      <c r="G50" s="27">
        <v>-60</v>
      </c>
      <c r="H50" s="26">
        <v>-60</v>
      </c>
    </row>
    <row r="51" spans="2:8" ht="13" customHeight="1" thickBot="1" x14ac:dyDescent="0.4"/>
    <row r="52" spans="2:8" ht="20" customHeight="1" thickBot="1" x14ac:dyDescent="0.4">
      <c r="C52" s="106" t="s">
        <v>113</v>
      </c>
      <c r="D52" s="142" t="s">
        <v>122</v>
      </c>
      <c r="E52" s="143"/>
      <c r="F52" s="144"/>
      <c r="G52" s="144"/>
      <c r="H52" s="145"/>
    </row>
    <row r="53" spans="2:8" ht="20" customHeight="1" thickBot="1" x14ac:dyDescent="0.4">
      <c r="C53" s="107" t="s">
        <v>111</v>
      </c>
      <c r="D53" s="139" t="s">
        <v>1083</v>
      </c>
      <c r="E53" s="140"/>
      <c r="F53" s="140"/>
      <c r="G53" s="140"/>
      <c r="H53" s="141"/>
    </row>
    <row r="54" spans="2:8" ht="72.75" customHeight="1" thickBot="1" x14ac:dyDescent="0.4">
      <c r="C54" s="107" t="s">
        <v>110</v>
      </c>
      <c r="D54" s="139" t="s">
        <v>1082</v>
      </c>
      <c r="E54" s="140"/>
      <c r="F54" s="140"/>
      <c r="G54" s="140"/>
      <c r="H54" s="141"/>
    </row>
    <row r="55" spans="2:8" ht="5.25" customHeight="1" x14ac:dyDescent="0.35">
      <c r="C55" s="35"/>
      <c r="H55" s="34"/>
    </row>
    <row r="56" spans="2:8" ht="25.4" customHeight="1" thickBot="1" x14ac:dyDescent="0.4">
      <c r="B56" s="33"/>
      <c r="C56" s="108" t="s">
        <v>108</v>
      </c>
      <c r="D56" s="109" t="s">
        <v>107</v>
      </c>
      <c r="E56" s="109" t="s">
        <v>106</v>
      </c>
      <c r="F56" s="110" t="s">
        <v>105</v>
      </c>
      <c r="G56" s="109" t="s">
        <v>96</v>
      </c>
      <c r="H56" s="111" t="s">
        <v>104</v>
      </c>
    </row>
    <row r="57" spans="2:8" ht="20" customHeight="1" thickBot="1" x14ac:dyDescent="0.4">
      <c r="C57" s="28">
        <v>0</v>
      </c>
      <c r="D57" s="27">
        <v>0</v>
      </c>
      <c r="E57" s="27">
        <v>0</v>
      </c>
      <c r="F57" s="27">
        <v>0</v>
      </c>
      <c r="G57" s="27">
        <v>-50</v>
      </c>
      <c r="H57" s="26">
        <v>-50</v>
      </c>
    </row>
    <row r="58" spans="2:8" ht="12.5" customHeight="1" x14ac:dyDescent="0.35"/>
    <row r="59" spans="2:8" ht="12.5" customHeight="1" x14ac:dyDescent="0.35"/>
    <row r="60" spans="2:8" ht="12.5" customHeight="1" x14ac:dyDescent="0.35"/>
  </sheetData>
  <mergeCells count="25">
    <mergeCell ref="D54:H54"/>
    <mergeCell ref="D37:H37"/>
    <mergeCell ref="C38:E38"/>
    <mergeCell ref="F38:H38"/>
    <mergeCell ref="C43:H43"/>
    <mergeCell ref="D45:H45"/>
    <mergeCell ref="D46:H46"/>
    <mergeCell ref="D47:H47"/>
    <mergeCell ref="D52:H52"/>
    <mergeCell ref="D53:H53"/>
    <mergeCell ref="C30:E30"/>
    <mergeCell ref="F30:H30"/>
    <mergeCell ref="D35:H35"/>
    <mergeCell ref="D36:H36"/>
    <mergeCell ref="D17:H17"/>
    <mergeCell ref="D18:H18"/>
    <mergeCell ref="C25:H25"/>
    <mergeCell ref="D27:H27"/>
    <mergeCell ref="D28:H28"/>
    <mergeCell ref="D29:H29"/>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F1B08-5414-44FC-B9BE-E36F0DC11223}">
  <sheetPr codeName="Sheet87">
    <pageSetUpPr fitToPage="1"/>
  </sheetPr>
  <dimension ref="B2:H36"/>
  <sheetViews>
    <sheetView showGridLines="0" showRowColHeaders="0" zoomScale="80" zoomScaleNormal="80" workbookViewId="0">
      <pane ySplit="5" topLeftCell="A6" activePane="bottomLeft" state="frozen"/>
      <selection activeCell="D9" sqref="D9:F9"/>
      <selection pane="bottomLeft" activeCell="M16" sqref="M16"/>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1028</v>
      </c>
      <c r="E2" s="154"/>
      <c r="F2" s="58"/>
    </row>
    <row r="3" spans="3:8" ht="4.5" customHeight="1" x14ac:dyDescent="0.35">
      <c r="C3" s="62"/>
      <c r="D3" s="154"/>
      <c r="E3" s="154"/>
      <c r="F3" s="61"/>
    </row>
    <row r="4" spans="3:8" ht="13" customHeight="1" x14ac:dyDescent="0.35">
      <c r="C4" s="60" t="s">
        <v>169</v>
      </c>
      <c r="D4" s="59" t="s">
        <v>1090</v>
      </c>
      <c r="E4" s="59"/>
      <c r="F4" s="58"/>
    </row>
    <row r="5" spans="3:8" ht="12.5" customHeight="1" x14ac:dyDescent="0.35"/>
    <row r="6" spans="3:8" ht="144.75" customHeight="1" x14ac:dyDescent="0.35">
      <c r="C6" s="57" t="s">
        <v>167</v>
      </c>
      <c r="D6" s="155" t="s">
        <v>1089</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2627.1590000000001</v>
      </c>
      <c r="E9" s="10">
        <v>0</v>
      </c>
      <c r="F9" s="50">
        <v>2627.1590000000001</v>
      </c>
      <c r="H9" s="49">
        <v>72</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3</v>
      </c>
      <c r="E17" s="140"/>
      <c r="F17" s="140"/>
      <c r="G17" s="140"/>
      <c r="H17" s="141"/>
    </row>
    <row r="18" spans="2:8" ht="20" customHeight="1" thickBot="1" x14ac:dyDescent="0.4">
      <c r="C18" s="36" t="s">
        <v>110</v>
      </c>
      <c r="D18" s="139" t="s">
        <v>1089</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72</v>
      </c>
      <c r="D21" s="27">
        <v>2440.404</v>
      </c>
      <c r="E21" s="27">
        <v>186.755</v>
      </c>
      <c r="F21" s="27">
        <v>2627.1590000000001</v>
      </c>
      <c r="G21" s="27">
        <v>0</v>
      </c>
      <c r="H21" s="26">
        <v>2627.1590000000001</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203</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3:8" ht="20" customHeight="1" thickBot="1" x14ac:dyDescent="0.4">
      <c r="C33" s="28">
        <v>0</v>
      </c>
      <c r="D33" s="39">
        <v>157</v>
      </c>
      <c r="E33" s="39">
        <v>0</v>
      </c>
      <c r="F33" s="39">
        <v>157</v>
      </c>
      <c r="G33" s="39">
        <v>0</v>
      </c>
      <c r="H33" s="38">
        <v>157</v>
      </c>
    </row>
    <row r="34" spans="3:8" ht="12.5" customHeight="1" x14ac:dyDescent="0.35"/>
    <row r="35" spans="3:8" ht="12.5" customHeight="1" x14ac:dyDescent="0.35"/>
    <row r="36" spans="3:8" ht="12.5" customHeight="1" x14ac:dyDescent="0.35"/>
  </sheetData>
  <mergeCells count="13">
    <mergeCell ref="C30:E30"/>
    <mergeCell ref="F30:H30"/>
    <mergeCell ref="D18:H18"/>
    <mergeCell ref="C25:H25"/>
    <mergeCell ref="D27:H27"/>
    <mergeCell ref="D28:H28"/>
    <mergeCell ref="D29:H29"/>
    <mergeCell ref="D17:H1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7CEC2-DC09-4943-BB0C-5DABFF631AA6}">
  <sheetPr codeName="Sheet8">
    <pageSetUpPr fitToPage="1"/>
  </sheetPr>
  <dimension ref="B2:H101"/>
  <sheetViews>
    <sheetView showGridLines="0" showRowColHeaders="0" zoomScale="80" zoomScaleNormal="80" workbookViewId="0">
      <pane ySplit="5" topLeftCell="A6" activePane="bottomLeft" state="frozen"/>
      <selection activeCell="D9" sqref="D9:F9"/>
      <selection pane="bottomLeft" activeCell="M81" sqref="M81"/>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170</v>
      </c>
      <c r="E2" s="154"/>
      <c r="F2" s="58"/>
    </row>
    <row r="3" spans="3:8" ht="4.5" customHeight="1" x14ac:dyDescent="0.35">
      <c r="C3" s="62"/>
      <c r="D3" s="154"/>
      <c r="E3" s="154"/>
      <c r="F3" s="61"/>
    </row>
    <row r="4" spans="3:8" ht="13" customHeight="1" x14ac:dyDescent="0.35">
      <c r="C4" s="60" t="s">
        <v>169</v>
      </c>
      <c r="D4" s="59" t="s">
        <v>319</v>
      </c>
      <c r="E4" s="59"/>
      <c r="F4" s="58"/>
    </row>
    <row r="5" spans="3:8" ht="12.5" customHeight="1" x14ac:dyDescent="0.35"/>
    <row r="6" spans="3:8" ht="144.75" customHeight="1" x14ac:dyDescent="0.35">
      <c r="C6" s="57" t="s">
        <v>167</v>
      </c>
      <c r="D6" s="155" t="s">
        <v>318</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17787.300000000003</v>
      </c>
      <c r="E9" s="10">
        <v>-8530.5</v>
      </c>
      <c r="F9" s="50">
        <v>9256.8000000000029</v>
      </c>
      <c r="H9" s="49">
        <v>241.31</v>
      </c>
    </row>
    <row r="10" spans="3:8" ht="7.5" customHeight="1" x14ac:dyDescent="0.35">
      <c r="C10" s="48"/>
      <c r="F10" s="47"/>
      <c r="H10" s="46"/>
    </row>
    <row r="11" spans="3:8" ht="12.75" customHeight="1" thickBot="1" x14ac:dyDescent="0.4">
      <c r="C11" s="45" t="s">
        <v>163</v>
      </c>
      <c r="D11" s="44"/>
      <c r="E11" s="42"/>
      <c r="F11" s="43">
        <v>-1503</v>
      </c>
      <c r="G11" s="42"/>
      <c r="H11" s="41">
        <v>28</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317</v>
      </c>
      <c r="E17" s="140"/>
      <c r="F17" s="140"/>
      <c r="G17" s="140"/>
      <c r="H17" s="141"/>
    </row>
    <row r="18" spans="2:8" ht="20" customHeight="1" thickBot="1" x14ac:dyDescent="0.4">
      <c r="C18" s="36" t="s">
        <v>110</v>
      </c>
      <c r="D18" s="139" t="s">
        <v>316</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5</v>
      </c>
      <c r="D21" s="27">
        <v>209</v>
      </c>
      <c r="E21" s="27">
        <v>0</v>
      </c>
      <c r="F21" s="27">
        <v>209</v>
      </c>
      <c r="G21" s="27">
        <v>0</v>
      </c>
      <c r="H21" s="26">
        <v>209</v>
      </c>
    </row>
    <row r="22" spans="2:8" ht="13" customHeight="1" thickBot="1" x14ac:dyDescent="0.4"/>
    <row r="23" spans="2:8" ht="20" customHeight="1" thickBot="1" x14ac:dyDescent="0.4">
      <c r="C23" s="37" t="s">
        <v>113</v>
      </c>
      <c r="D23" s="142" t="s">
        <v>227</v>
      </c>
      <c r="E23" s="144"/>
      <c r="F23" s="144"/>
      <c r="G23" s="144"/>
      <c r="H23" s="145"/>
    </row>
    <row r="24" spans="2:8" ht="20" customHeight="1" thickBot="1" x14ac:dyDescent="0.4">
      <c r="C24" s="36" t="s">
        <v>111</v>
      </c>
      <c r="D24" s="139" t="s">
        <v>315</v>
      </c>
      <c r="E24" s="140"/>
      <c r="F24" s="140"/>
      <c r="G24" s="140"/>
      <c r="H24" s="141"/>
    </row>
    <row r="25" spans="2:8" ht="60" customHeight="1" thickBot="1" x14ac:dyDescent="0.4">
      <c r="C25" s="36" t="s">
        <v>110</v>
      </c>
      <c r="D25" s="139" t="s">
        <v>314</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33.99</v>
      </c>
      <c r="D28" s="27">
        <v>1444.7</v>
      </c>
      <c r="E28" s="27">
        <v>530</v>
      </c>
      <c r="F28" s="27">
        <v>1974.7</v>
      </c>
      <c r="G28" s="27">
        <v>-1843.6</v>
      </c>
      <c r="H28" s="26">
        <v>131.10000000000014</v>
      </c>
    </row>
    <row r="29" spans="2:8" ht="13" customHeight="1" thickBot="1" x14ac:dyDescent="0.4"/>
    <row r="30" spans="2:8" ht="20" customHeight="1" thickBot="1" x14ac:dyDescent="0.4">
      <c r="C30" s="37" t="s">
        <v>113</v>
      </c>
      <c r="D30" s="142" t="s">
        <v>154</v>
      </c>
      <c r="E30" s="144"/>
      <c r="F30" s="144"/>
      <c r="G30" s="144"/>
      <c r="H30" s="145"/>
    </row>
    <row r="31" spans="2:8" ht="20" customHeight="1" thickBot="1" x14ac:dyDescent="0.4">
      <c r="C31" s="36" t="s">
        <v>111</v>
      </c>
      <c r="D31" s="139" t="s">
        <v>313</v>
      </c>
      <c r="E31" s="140"/>
      <c r="F31" s="140"/>
      <c r="G31" s="140"/>
      <c r="H31" s="141"/>
    </row>
    <row r="32" spans="2:8" ht="80" customHeight="1" thickBot="1" x14ac:dyDescent="0.4">
      <c r="C32" s="36" t="s">
        <v>110</v>
      </c>
      <c r="D32" s="139" t="s">
        <v>312</v>
      </c>
      <c r="E32" s="140"/>
      <c r="F32" s="140"/>
      <c r="G32" s="140"/>
      <c r="H32" s="141"/>
    </row>
    <row r="33" spans="2:8" ht="5.25" customHeight="1" x14ac:dyDescent="0.35">
      <c r="C33" s="35"/>
      <c r="H33" s="34"/>
    </row>
    <row r="34" spans="2:8" ht="25.4" customHeight="1" thickBot="1" x14ac:dyDescent="0.4">
      <c r="B34" s="33"/>
      <c r="C34" s="32" t="s">
        <v>108</v>
      </c>
      <c r="D34" s="30" t="s">
        <v>107</v>
      </c>
      <c r="E34" s="30" t="s">
        <v>106</v>
      </c>
      <c r="F34" s="31" t="s">
        <v>105</v>
      </c>
      <c r="G34" s="30" t="s">
        <v>96</v>
      </c>
      <c r="H34" s="29" t="s">
        <v>104</v>
      </c>
    </row>
    <row r="35" spans="2:8" ht="20" customHeight="1" thickBot="1" x14ac:dyDescent="0.4">
      <c r="C35" s="28">
        <v>0</v>
      </c>
      <c r="D35" s="27">
        <v>0</v>
      </c>
      <c r="E35" s="27">
        <v>0</v>
      </c>
      <c r="F35" s="27">
        <v>0</v>
      </c>
      <c r="G35" s="27">
        <v>0</v>
      </c>
      <c r="H35" s="26">
        <v>0</v>
      </c>
    </row>
    <row r="36" spans="2:8" ht="13" customHeight="1" thickBot="1" x14ac:dyDescent="0.4"/>
    <row r="37" spans="2:8" ht="20" customHeight="1" thickBot="1" x14ac:dyDescent="0.4">
      <c r="C37" s="37" t="s">
        <v>113</v>
      </c>
      <c r="D37" s="142" t="s">
        <v>296</v>
      </c>
      <c r="E37" s="144"/>
      <c r="F37" s="144"/>
      <c r="G37" s="144"/>
      <c r="H37" s="145"/>
    </row>
    <row r="38" spans="2:8" ht="20" customHeight="1" thickBot="1" x14ac:dyDescent="0.4">
      <c r="C38" s="36" t="s">
        <v>111</v>
      </c>
      <c r="D38" s="139" t="s">
        <v>311</v>
      </c>
      <c r="E38" s="140"/>
      <c r="F38" s="140"/>
      <c r="G38" s="140"/>
      <c r="H38" s="141"/>
    </row>
    <row r="39" spans="2:8" ht="40" customHeight="1" thickBot="1" x14ac:dyDescent="0.4">
      <c r="C39" s="36" t="s">
        <v>110</v>
      </c>
      <c r="D39" s="139" t="s">
        <v>310</v>
      </c>
      <c r="E39" s="140"/>
      <c r="F39" s="140"/>
      <c r="G39" s="140"/>
      <c r="H39" s="141"/>
    </row>
    <row r="40" spans="2:8" ht="5.25" customHeight="1" x14ac:dyDescent="0.35">
      <c r="C40" s="35"/>
      <c r="H40" s="34"/>
    </row>
    <row r="41" spans="2:8" ht="25.4" customHeight="1" thickBot="1" x14ac:dyDescent="0.4">
      <c r="B41" s="33"/>
      <c r="C41" s="32" t="s">
        <v>108</v>
      </c>
      <c r="D41" s="30" t="s">
        <v>107</v>
      </c>
      <c r="E41" s="30" t="s">
        <v>106</v>
      </c>
      <c r="F41" s="31" t="s">
        <v>105</v>
      </c>
      <c r="G41" s="30" t="s">
        <v>96</v>
      </c>
      <c r="H41" s="29" t="s">
        <v>104</v>
      </c>
    </row>
    <row r="42" spans="2:8" ht="20" customHeight="1" thickBot="1" x14ac:dyDescent="0.4">
      <c r="C42" s="28">
        <v>202.32</v>
      </c>
      <c r="D42" s="27">
        <v>7059.1</v>
      </c>
      <c r="E42" s="27">
        <v>817.4</v>
      </c>
      <c r="F42" s="27">
        <v>7876.5</v>
      </c>
      <c r="G42" s="27">
        <v>-1164.9000000000001</v>
      </c>
      <c r="H42" s="26">
        <v>6711.6</v>
      </c>
    </row>
    <row r="43" spans="2:8" ht="13" customHeight="1" thickBot="1" x14ac:dyDescent="0.4"/>
    <row r="44" spans="2:8" ht="20" customHeight="1" thickBot="1" x14ac:dyDescent="0.4">
      <c r="C44" s="37" t="s">
        <v>113</v>
      </c>
      <c r="D44" s="142" t="s">
        <v>217</v>
      </c>
      <c r="E44" s="144"/>
      <c r="F44" s="144"/>
      <c r="G44" s="144"/>
      <c r="H44" s="145"/>
    </row>
    <row r="45" spans="2:8" ht="20" customHeight="1" thickBot="1" x14ac:dyDescent="0.4">
      <c r="C45" s="36" t="s">
        <v>111</v>
      </c>
      <c r="D45" s="139" t="s">
        <v>309</v>
      </c>
      <c r="E45" s="140"/>
      <c r="F45" s="140"/>
      <c r="G45" s="140"/>
      <c r="H45" s="141"/>
    </row>
    <row r="46" spans="2:8" ht="20" customHeight="1" thickBot="1" x14ac:dyDescent="0.4">
      <c r="C46" s="36" t="s">
        <v>110</v>
      </c>
      <c r="D46" s="139" t="s">
        <v>149</v>
      </c>
      <c r="E46" s="140"/>
      <c r="F46" s="140"/>
      <c r="G46" s="140"/>
      <c r="H46" s="141"/>
    </row>
    <row r="47" spans="2:8" ht="5.25" customHeight="1" x14ac:dyDescent="0.35">
      <c r="C47" s="35"/>
      <c r="H47" s="34"/>
    </row>
    <row r="48" spans="2:8" ht="25.4" customHeight="1" thickBot="1" x14ac:dyDescent="0.4">
      <c r="B48" s="33"/>
      <c r="C48" s="32" t="s">
        <v>108</v>
      </c>
      <c r="D48" s="30" t="s">
        <v>107</v>
      </c>
      <c r="E48" s="30" t="s">
        <v>106</v>
      </c>
      <c r="F48" s="31" t="s">
        <v>105</v>
      </c>
      <c r="G48" s="30" t="s">
        <v>96</v>
      </c>
      <c r="H48" s="29" t="s">
        <v>104</v>
      </c>
    </row>
    <row r="49" spans="2:8" ht="20" customHeight="1" thickBot="1" x14ac:dyDescent="0.4">
      <c r="C49" s="28">
        <v>0</v>
      </c>
      <c r="D49" s="27">
        <v>0</v>
      </c>
      <c r="E49" s="27">
        <v>7727.1</v>
      </c>
      <c r="F49" s="27">
        <v>7727.1</v>
      </c>
      <c r="G49" s="27">
        <v>-5522</v>
      </c>
      <c r="H49" s="26">
        <v>2205.1000000000004</v>
      </c>
    </row>
    <row r="50" spans="2:8" ht="12.5" customHeight="1" x14ac:dyDescent="0.35"/>
    <row r="51" spans="2:8" ht="12.5" customHeight="1" x14ac:dyDescent="0.35"/>
    <row r="52" spans="2:8" ht="8.25" customHeight="1" x14ac:dyDescent="0.35"/>
    <row r="53" spans="2:8" ht="18" customHeight="1" x14ac:dyDescent="0.4">
      <c r="C53" s="153" t="s">
        <v>148</v>
      </c>
      <c r="D53" s="153"/>
      <c r="E53" s="153"/>
      <c r="F53" s="153"/>
      <c r="G53" s="153"/>
      <c r="H53" s="153"/>
    </row>
    <row r="54" spans="2:8" ht="18.75" customHeight="1" thickBot="1" x14ac:dyDescent="0.4"/>
    <row r="55" spans="2:8" ht="20" customHeight="1" thickBot="1" x14ac:dyDescent="0.4">
      <c r="C55" s="99" t="s">
        <v>113</v>
      </c>
      <c r="D55" s="142" t="s">
        <v>147</v>
      </c>
      <c r="E55" s="143"/>
      <c r="F55" s="144"/>
      <c r="G55" s="144"/>
      <c r="H55" s="145"/>
    </row>
    <row r="56" spans="2:8" ht="20" customHeight="1" thickBot="1" x14ac:dyDescent="0.4">
      <c r="C56" s="100" t="s">
        <v>111</v>
      </c>
      <c r="D56" s="139" t="s">
        <v>139</v>
      </c>
      <c r="E56" s="140"/>
      <c r="F56" s="140"/>
      <c r="G56" s="140"/>
      <c r="H56" s="141"/>
    </row>
    <row r="57" spans="2:8" ht="20" customHeight="1" thickBot="1" x14ac:dyDescent="0.4">
      <c r="C57" s="100" t="s">
        <v>110</v>
      </c>
      <c r="D57" s="139" t="s">
        <v>244</v>
      </c>
      <c r="E57" s="140"/>
      <c r="F57" s="140"/>
      <c r="G57" s="140"/>
      <c r="H57" s="141"/>
    </row>
    <row r="58" spans="2:8" ht="12.5" customHeight="1" x14ac:dyDescent="0.35">
      <c r="C58" s="146"/>
      <c r="D58" s="147"/>
      <c r="E58" s="147"/>
      <c r="F58" s="148"/>
      <c r="G58" s="148"/>
      <c r="H58" s="149"/>
    </row>
    <row r="59" spans="2:8" ht="5.25" customHeight="1" x14ac:dyDescent="0.35">
      <c r="C59" s="35"/>
      <c r="H59" s="34"/>
    </row>
    <row r="60" spans="2:8" ht="25.4" customHeight="1" thickBot="1" x14ac:dyDescent="0.4">
      <c r="B60" s="33"/>
      <c r="C60" s="101" t="s">
        <v>108</v>
      </c>
      <c r="D60" s="102" t="s">
        <v>107</v>
      </c>
      <c r="E60" s="102" t="s">
        <v>106</v>
      </c>
      <c r="F60" s="103" t="s">
        <v>105</v>
      </c>
      <c r="G60" s="102" t="s">
        <v>96</v>
      </c>
      <c r="H60" s="104" t="s">
        <v>104</v>
      </c>
    </row>
    <row r="61" spans="2:8" ht="20" customHeight="1" thickBot="1" x14ac:dyDescent="0.4">
      <c r="C61" s="28">
        <v>0</v>
      </c>
      <c r="D61" s="39">
        <v>411</v>
      </c>
      <c r="E61" s="39">
        <v>0</v>
      </c>
      <c r="F61" s="39">
        <v>411</v>
      </c>
      <c r="G61" s="39">
        <v>0</v>
      </c>
      <c r="H61" s="38">
        <v>411</v>
      </c>
    </row>
    <row r="62" spans="2:8" ht="13" customHeight="1" thickBot="1" x14ac:dyDescent="0.4"/>
    <row r="63" spans="2:8" ht="20" customHeight="1" thickBot="1" x14ac:dyDescent="0.4">
      <c r="C63" s="99" t="s">
        <v>113</v>
      </c>
      <c r="D63" s="142" t="s">
        <v>146</v>
      </c>
      <c r="E63" s="143"/>
      <c r="F63" s="144"/>
      <c r="G63" s="144"/>
      <c r="H63" s="145"/>
    </row>
    <row r="64" spans="2:8" ht="20" customHeight="1" thickBot="1" x14ac:dyDescent="0.4">
      <c r="C64" s="100" t="s">
        <v>111</v>
      </c>
      <c r="D64" s="139" t="s">
        <v>139</v>
      </c>
      <c r="E64" s="140"/>
      <c r="F64" s="140"/>
      <c r="G64" s="140"/>
      <c r="H64" s="141"/>
    </row>
    <row r="65" spans="2:8" ht="20" customHeight="1" thickBot="1" x14ac:dyDescent="0.4">
      <c r="C65" s="100" t="s">
        <v>110</v>
      </c>
      <c r="D65" s="139" t="s">
        <v>308</v>
      </c>
      <c r="E65" s="140"/>
      <c r="F65" s="140"/>
      <c r="G65" s="140"/>
      <c r="H65" s="141"/>
    </row>
    <row r="66" spans="2:8" ht="12.5" customHeight="1" x14ac:dyDescent="0.35">
      <c r="C66" s="146"/>
      <c r="D66" s="147"/>
      <c r="E66" s="147"/>
      <c r="F66" s="148"/>
      <c r="G66" s="148"/>
      <c r="H66" s="149"/>
    </row>
    <row r="67" spans="2:8" ht="5.25" customHeight="1" x14ac:dyDescent="0.35">
      <c r="C67" s="35"/>
      <c r="H67" s="34"/>
    </row>
    <row r="68" spans="2:8" ht="25.4" customHeight="1" x14ac:dyDescent="0.35">
      <c r="B68" s="33"/>
      <c r="C68" s="101" t="s">
        <v>108</v>
      </c>
      <c r="D68" s="102" t="s">
        <v>107</v>
      </c>
      <c r="E68" s="102" t="s">
        <v>106</v>
      </c>
      <c r="F68" s="103" t="s">
        <v>105</v>
      </c>
      <c r="G68" s="102" t="s">
        <v>96</v>
      </c>
      <c r="H68" s="104" t="s">
        <v>104</v>
      </c>
    </row>
    <row r="69" spans="2:8" ht="20" customHeight="1" thickBot="1" x14ac:dyDescent="0.4">
      <c r="C69" s="40"/>
      <c r="D69" s="39">
        <v>0</v>
      </c>
      <c r="E69" s="39">
        <v>32</v>
      </c>
      <c r="F69" s="39">
        <v>32</v>
      </c>
      <c r="G69" s="39">
        <v>0</v>
      </c>
      <c r="H69" s="38">
        <v>32</v>
      </c>
    </row>
    <row r="70" spans="2:8" ht="13" customHeight="1" thickBot="1" x14ac:dyDescent="0.4"/>
    <row r="71" spans="2:8" ht="20" customHeight="1" thickBot="1" x14ac:dyDescent="0.4">
      <c r="C71" s="99" t="s">
        <v>113</v>
      </c>
      <c r="D71" s="142" t="s">
        <v>142</v>
      </c>
      <c r="E71" s="143"/>
      <c r="F71" s="144"/>
      <c r="G71" s="144"/>
      <c r="H71" s="145"/>
    </row>
    <row r="72" spans="2:8" ht="20" customHeight="1" thickBot="1" x14ac:dyDescent="0.4">
      <c r="C72" s="100" t="s">
        <v>111</v>
      </c>
      <c r="D72" s="139" t="s">
        <v>139</v>
      </c>
      <c r="E72" s="140"/>
      <c r="F72" s="140"/>
      <c r="G72" s="140"/>
      <c r="H72" s="141"/>
    </row>
    <row r="73" spans="2:8" ht="20" customHeight="1" thickBot="1" x14ac:dyDescent="0.4">
      <c r="C73" s="100" t="s">
        <v>110</v>
      </c>
      <c r="D73" s="139" t="s">
        <v>200</v>
      </c>
      <c r="E73" s="140"/>
      <c r="F73" s="140"/>
      <c r="G73" s="140"/>
      <c r="H73" s="141"/>
    </row>
    <row r="74" spans="2:8" ht="12.5" customHeight="1" x14ac:dyDescent="0.35">
      <c r="C74" s="146"/>
      <c r="D74" s="147"/>
      <c r="E74" s="147"/>
      <c r="F74" s="148"/>
      <c r="G74" s="148"/>
      <c r="H74" s="149"/>
    </row>
    <row r="75" spans="2:8" ht="5.25" customHeight="1" x14ac:dyDescent="0.35">
      <c r="C75" s="35"/>
      <c r="H75" s="34"/>
    </row>
    <row r="76" spans="2:8" ht="25.4" customHeight="1" thickBot="1" x14ac:dyDescent="0.4">
      <c r="B76" s="33"/>
      <c r="C76" s="101" t="s">
        <v>108</v>
      </c>
      <c r="D76" s="102" t="s">
        <v>107</v>
      </c>
      <c r="E76" s="102" t="s">
        <v>106</v>
      </c>
      <c r="F76" s="103" t="s">
        <v>105</v>
      </c>
      <c r="G76" s="102" t="s">
        <v>96</v>
      </c>
      <c r="H76" s="104" t="s">
        <v>104</v>
      </c>
    </row>
    <row r="77" spans="2:8" ht="20" customHeight="1" thickBot="1" x14ac:dyDescent="0.4">
      <c r="C77" s="28"/>
      <c r="D77" s="39">
        <v>181</v>
      </c>
      <c r="E77" s="39">
        <v>0</v>
      </c>
      <c r="F77" s="39">
        <v>181</v>
      </c>
      <c r="G77" s="39">
        <v>0</v>
      </c>
      <c r="H77" s="38">
        <v>181</v>
      </c>
    </row>
    <row r="78" spans="2:8" ht="13" customHeight="1" thickBot="1" x14ac:dyDescent="0.4"/>
    <row r="79" spans="2:8" ht="18.5" customHeight="1" thickBot="1" x14ac:dyDescent="0.45">
      <c r="C79" s="150" t="s">
        <v>134</v>
      </c>
      <c r="D79" s="151"/>
      <c r="E79" s="151"/>
      <c r="F79" s="151"/>
      <c r="G79" s="151"/>
      <c r="H79" s="152"/>
    </row>
    <row r="80" spans="2:8" ht="19.5" customHeight="1" thickBot="1" x14ac:dyDescent="0.4"/>
    <row r="81" spans="2:8" ht="20" customHeight="1" thickBot="1" x14ac:dyDescent="0.4">
      <c r="C81" s="106" t="s">
        <v>113</v>
      </c>
      <c r="D81" s="142" t="s">
        <v>133</v>
      </c>
      <c r="E81" s="143"/>
      <c r="F81" s="144"/>
      <c r="G81" s="144"/>
      <c r="H81" s="145"/>
    </row>
    <row r="82" spans="2:8" ht="20" customHeight="1" thickBot="1" x14ac:dyDescent="0.4">
      <c r="C82" s="107" t="s">
        <v>111</v>
      </c>
      <c r="D82" s="139" t="s">
        <v>307</v>
      </c>
      <c r="E82" s="140"/>
      <c r="F82" s="140"/>
      <c r="G82" s="140"/>
      <c r="H82" s="141"/>
    </row>
    <row r="83" spans="2:8" ht="20" customHeight="1" thickBot="1" x14ac:dyDescent="0.4">
      <c r="C83" s="107" t="s">
        <v>110</v>
      </c>
      <c r="D83" s="139" t="s">
        <v>306</v>
      </c>
      <c r="E83" s="140"/>
      <c r="F83" s="140"/>
      <c r="G83" s="140"/>
      <c r="H83" s="141"/>
    </row>
    <row r="84" spans="2:8" ht="5.25" customHeight="1" x14ac:dyDescent="0.35">
      <c r="C84" s="35"/>
      <c r="H84" s="34"/>
    </row>
    <row r="85" spans="2:8" ht="25.4" customHeight="1" thickBot="1" x14ac:dyDescent="0.4">
      <c r="B85" s="33"/>
      <c r="C85" s="108" t="s">
        <v>108</v>
      </c>
      <c r="D85" s="109" t="s">
        <v>107</v>
      </c>
      <c r="E85" s="109" t="s">
        <v>106</v>
      </c>
      <c r="F85" s="110" t="s">
        <v>105</v>
      </c>
      <c r="G85" s="109" t="s">
        <v>96</v>
      </c>
      <c r="H85" s="111" t="s">
        <v>104</v>
      </c>
    </row>
    <row r="86" spans="2:8" ht="20" customHeight="1" thickBot="1" x14ac:dyDescent="0.4">
      <c r="C86" s="28">
        <v>14</v>
      </c>
      <c r="D86" s="27">
        <v>-779</v>
      </c>
      <c r="E86" s="27">
        <v>0</v>
      </c>
      <c r="F86" s="27">
        <v>-779</v>
      </c>
      <c r="G86" s="27">
        <v>0</v>
      </c>
      <c r="H86" s="26">
        <v>-779</v>
      </c>
    </row>
    <row r="87" spans="2:8" ht="13" customHeight="1" thickBot="1" x14ac:dyDescent="0.4"/>
    <row r="88" spans="2:8" ht="20" customHeight="1" thickBot="1" x14ac:dyDescent="0.4">
      <c r="C88" s="106" t="s">
        <v>113</v>
      </c>
      <c r="D88" s="142" t="s">
        <v>131</v>
      </c>
      <c r="E88" s="143"/>
      <c r="F88" s="144"/>
      <c r="G88" s="144"/>
      <c r="H88" s="145"/>
    </row>
    <row r="89" spans="2:8" ht="20" customHeight="1" thickBot="1" x14ac:dyDescent="0.4">
      <c r="C89" s="107" t="s">
        <v>111</v>
      </c>
      <c r="D89" s="139" t="s">
        <v>282</v>
      </c>
      <c r="E89" s="140"/>
      <c r="F89" s="140"/>
      <c r="G89" s="140"/>
      <c r="H89" s="141"/>
    </row>
    <row r="90" spans="2:8" ht="20" customHeight="1" thickBot="1" x14ac:dyDescent="0.4">
      <c r="C90" s="107" t="s">
        <v>110</v>
      </c>
      <c r="D90" s="139" t="s">
        <v>305</v>
      </c>
      <c r="E90" s="140"/>
      <c r="F90" s="140"/>
      <c r="G90" s="140"/>
      <c r="H90" s="141"/>
    </row>
    <row r="91" spans="2:8" ht="5.25" customHeight="1" x14ac:dyDescent="0.35">
      <c r="C91" s="35"/>
      <c r="H91" s="34"/>
    </row>
    <row r="92" spans="2:8" ht="25.4" customHeight="1" thickBot="1" x14ac:dyDescent="0.4">
      <c r="B92" s="33"/>
      <c r="C92" s="108" t="s">
        <v>108</v>
      </c>
      <c r="D92" s="109" t="s">
        <v>107</v>
      </c>
      <c r="E92" s="109" t="s">
        <v>106</v>
      </c>
      <c r="F92" s="110" t="s">
        <v>105</v>
      </c>
      <c r="G92" s="109" t="s">
        <v>96</v>
      </c>
      <c r="H92" s="111" t="s">
        <v>104</v>
      </c>
    </row>
    <row r="93" spans="2:8" ht="20" customHeight="1" thickBot="1" x14ac:dyDescent="0.4">
      <c r="C93" s="28">
        <v>0</v>
      </c>
      <c r="D93" s="27">
        <v>0</v>
      </c>
      <c r="E93" s="27">
        <v>0</v>
      </c>
      <c r="F93" s="27">
        <v>0</v>
      </c>
      <c r="G93" s="27">
        <v>-50</v>
      </c>
      <c r="H93" s="26">
        <v>-50</v>
      </c>
    </row>
    <row r="94" spans="2:8" ht="13" customHeight="1" thickBot="1" x14ac:dyDescent="0.4"/>
    <row r="95" spans="2:8" ht="20" customHeight="1" thickBot="1" x14ac:dyDescent="0.4">
      <c r="C95" s="106" t="s">
        <v>113</v>
      </c>
      <c r="D95" s="142" t="s">
        <v>125</v>
      </c>
      <c r="E95" s="143"/>
      <c r="F95" s="144"/>
      <c r="G95" s="144"/>
      <c r="H95" s="145"/>
    </row>
    <row r="96" spans="2:8" ht="20" customHeight="1" thickBot="1" x14ac:dyDescent="0.4">
      <c r="C96" s="107" t="s">
        <v>111</v>
      </c>
      <c r="D96" s="139" t="s">
        <v>258</v>
      </c>
      <c r="E96" s="140"/>
      <c r="F96" s="140"/>
      <c r="G96" s="140"/>
      <c r="H96" s="141"/>
    </row>
    <row r="97" spans="2:8" ht="32.75" customHeight="1" thickBot="1" x14ac:dyDescent="0.4">
      <c r="C97" s="107" t="s">
        <v>110</v>
      </c>
      <c r="D97" s="139" t="s">
        <v>304</v>
      </c>
      <c r="E97" s="140"/>
      <c r="F97" s="140"/>
      <c r="G97" s="140"/>
      <c r="H97" s="141"/>
    </row>
    <row r="98" spans="2:8" ht="5.25" customHeight="1" x14ac:dyDescent="0.35">
      <c r="C98" s="35"/>
      <c r="H98" s="34"/>
    </row>
    <row r="99" spans="2:8" ht="25.4" customHeight="1" thickBot="1" x14ac:dyDescent="0.4">
      <c r="B99" s="33"/>
      <c r="C99" s="108" t="s">
        <v>108</v>
      </c>
      <c r="D99" s="109" t="s">
        <v>107</v>
      </c>
      <c r="E99" s="109" t="s">
        <v>106</v>
      </c>
      <c r="F99" s="110" t="s">
        <v>105</v>
      </c>
      <c r="G99" s="109" t="s">
        <v>96</v>
      </c>
      <c r="H99" s="111" t="s">
        <v>104</v>
      </c>
    </row>
    <row r="100" spans="2:8" ht="20" customHeight="1" thickBot="1" x14ac:dyDescent="0.4">
      <c r="C100" s="28">
        <v>14</v>
      </c>
      <c r="D100" s="27">
        <v>-674</v>
      </c>
      <c r="E100" s="27">
        <v>0</v>
      </c>
      <c r="F100" s="27">
        <v>-674</v>
      </c>
      <c r="G100" s="27">
        <v>0</v>
      </c>
      <c r="H100" s="26">
        <v>-674</v>
      </c>
    </row>
    <row r="101" spans="2:8" ht="12.5" customHeight="1" x14ac:dyDescent="0.35"/>
  </sheetData>
  <mergeCells count="45">
    <mergeCell ref="D95:H95"/>
    <mergeCell ref="C79:H79"/>
    <mergeCell ref="D96:H96"/>
    <mergeCell ref="D97:H97"/>
    <mergeCell ref="D81:H81"/>
    <mergeCell ref="D82:H82"/>
    <mergeCell ref="D83:H83"/>
    <mergeCell ref="D88:H88"/>
    <mergeCell ref="D89:H89"/>
    <mergeCell ref="D90:H90"/>
    <mergeCell ref="D71:H71"/>
    <mergeCell ref="D72:H72"/>
    <mergeCell ref="D73:H73"/>
    <mergeCell ref="C74:E74"/>
    <mergeCell ref="F74:H74"/>
    <mergeCell ref="F66:H66"/>
    <mergeCell ref="D63:H63"/>
    <mergeCell ref="D64:H64"/>
    <mergeCell ref="D65:H65"/>
    <mergeCell ref="C66:E66"/>
    <mergeCell ref="D25:H25"/>
    <mergeCell ref="D30:H30"/>
    <mergeCell ref="C58:E58"/>
    <mergeCell ref="F58:H58"/>
    <mergeCell ref="D32:H32"/>
    <mergeCell ref="D37:H37"/>
    <mergeCell ref="D38:H38"/>
    <mergeCell ref="D39:H39"/>
    <mergeCell ref="D44:H44"/>
    <mergeCell ref="D45:H45"/>
    <mergeCell ref="D31:H31"/>
    <mergeCell ref="D46:H46"/>
    <mergeCell ref="C53:H53"/>
    <mergeCell ref="D55:H55"/>
    <mergeCell ref="D56:H56"/>
    <mergeCell ref="D57:H57"/>
    <mergeCell ref="D17:H17"/>
    <mergeCell ref="D18:H18"/>
    <mergeCell ref="D23:H23"/>
    <mergeCell ref="D24:H24"/>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F4A4C-8E5D-48FA-A7A3-08120060F770}">
  <sheetPr codeName="Sheet88">
    <pageSetUpPr fitToPage="1"/>
  </sheetPr>
  <dimension ref="B2:H53"/>
  <sheetViews>
    <sheetView showGridLines="0" showRowColHeaders="0" zoomScale="80" zoomScaleNormal="80" workbookViewId="0">
      <pane ySplit="5" topLeftCell="A6" activePane="bottomLeft" state="frozen"/>
      <selection activeCell="D9" sqref="D9:F9"/>
      <selection pane="bottomLeft" activeCell="L27" sqref="L27"/>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1028</v>
      </c>
      <c r="E2" s="154"/>
      <c r="F2" s="58"/>
    </row>
    <row r="3" spans="3:8" ht="4.5" customHeight="1" x14ac:dyDescent="0.35">
      <c r="C3" s="62"/>
      <c r="D3" s="154"/>
      <c r="E3" s="154"/>
      <c r="F3" s="61"/>
    </row>
    <row r="4" spans="3:8" ht="13" customHeight="1" x14ac:dyDescent="0.35">
      <c r="C4" s="60" t="s">
        <v>169</v>
      </c>
      <c r="D4" s="59" t="s">
        <v>1095</v>
      </c>
      <c r="E4" s="59"/>
      <c r="F4" s="58"/>
    </row>
    <row r="5" spans="3:8" ht="12.5" customHeight="1" x14ac:dyDescent="0.35"/>
    <row r="6" spans="3:8" ht="144.75" customHeight="1" x14ac:dyDescent="0.35">
      <c r="C6" s="57" t="s">
        <v>167</v>
      </c>
      <c r="D6" s="155" t="s">
        <v>1094</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3271.7799999999997</v>
      </c>
      <c r="E9" s="10">
        <v>-1571.8</v>
      </c>
      <c r="F9" s="50">
        <v>1699.9799999999998</v>
      </c>
      <c r="H9" s="49">
        <v>10.3</v>
      </c>
    </row>
    <row r="10" spans="3:8" ht="7.5" customHeight="1" x14ac:dyDescent="0.35">
      <c r="C10" s="48"/>
      <c r="F10" s="47"/>
      <c r="H10" s="46"/>
    </row>
    <row r="11" spans="3:8" ht="12.75" customHeight="1" thickBot="1" x14ac:dyDescent="0.4">
      <c r="C11" s="45" t="s">
        <v>163</v>
      </c>
      <c r="D11" s="44"/>
      <c r="E11" s="42"/>
      <c r="F11" s="43">
        <v>-300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2</v>
      </c>
      <c r="E17" s="140"/>
      <c r="F17" s="140"/>
      <c r="G17" s="140"/>
      <c r="H17" s="141"/>
    </row>
    <row r="18" spans="2:8" ht="80" customHeight="1" thickBot="1" x14ac:dyDescent="0.4">
      <c r="C18" s="36" t="s">
        <v>110</v>
      </c>
      <c r="D18" s="139" t="s">
        <v>1093</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10.3</v>
      </c>
      <c r="D21" s="27">
        <v>483.28</v>
      </c>
      <c r="E21" s="27">
        <v>2788.5</v>
      </c>
      <c r="F21" s="27">
        <v>3271.7799999999997</v>
      </c>
      <c r="G21" s="27">
        <v>-1571.8</v>
      </c>
      <c r="H21" s="26">
        <v>1699.9799999999998</v>
      </c>
    </row>
    <row r="22" spans="2:8" ht="12.5" customHeight="1" x14ac:dyDescent="0.35"/>
    <row r="23" spans="2:8" ht="12.5" customHeight="1" x14ac:dyDescent="0.35"/>
    <row r="24" spans="2:8" ht="8.25" customHeight="1" x14ac:dyDescent="0.35"/>
    <row r="25" spans="2:8" ht="18" customHeight="1" x14ac:dyDescent="0.4">
      <c r="C25" s="153" t="s">
        <v>148</v>
      </c>
      <c r="D25" s="153"/>
      <c r="E25" s="153"/>
      <c r="F25" s="153"/>
      <c r="G25" s="153"/>
      <c r="H25" s="153"/>
    </row>
    <row r="26" spans="2:8" ht="18.75" customHeight="1" thickBot="1" x14ac:dyDescent="0.4"/>
    <row r="27" spans="2:8" ht="20" customHeight="1" thickBot="1" x14ac:dyDescent="0.4">
      <c r="C27" s="99" t="s">
        <v>113</v>
      </c>
      <c r="D27" s="142" t="s">
        <v>147</v>
      </c>
      <c r="E27" s="143"/>
      <c r="F27" s="144"/>
      <c r="G27" s="144"/>
      <c r="H27" s="145"/>
    </row>
    <row r="28" spans="2:8" ht="20" customHeight="1" thickBot="1" x14ac:dyDescent="0.4">
      <c r="C28" s="100" t="s">
        <v>111</v>
      </c>
      <c r="D28" s="139" t="s">
        <v>139</v>
      </c>
      <c r="E28" s="140"/>
      <c r="F28" s="140"/>
      <c r="G28" s="140"/>
      <c r="H28" s="141"/>
    </row>
    <row r="29" spans="2:8" ht="20" customHeight="1" thickBot="1" x14ac:dyDescent="0.4">
      <c r="C29" s="100" t="s">
        <v>110</v>
      </c>
      <c r="D29" s="139" t="s">
        <v>203</v>
      </c>
      <c r="E29" s="140"/>
      <c r="F29" s="140"/>
      <c r="G29" s="140"/>
      <c r="H29" s="141"/>
    </row>
    <row r="30" spans="2:8" ht="12.5" customHeight="1" x14ac:dyDescent="0.35">
      <c r="C30" s="146"/>
      <c r="D30" s="147"/>
      <c r="E30" s="147"/>
      <c r="F30" s="148"/>
      <c r="G30" s="148"/>
      <c r="H30" s="149"/>
    </row>
    <row r="31" spans="2:8" ht="5.25" customHeight="1" x14ac:dyDescent="0.35">
      <c r="C31" s="35"/>
      <c r="H31" s="34"/>
    </row>
    <row r="32" spans="2:8" ht="25.4" customHeight="1" thickBot="1" x14ac:dyDescent="0.4">
      <c r="B32" s="33"/>
      <c r="C32" s="101" t="s">
        <v>108</v>
      </c>
      <c r="D32" s="102" t="s">
        <v>107</v>
      </c>
      <c r="E32" s="102" t="s">
        <v>106</v>
      </c>
      <c r="F32" s="103" t="s">
        <v>105</v>
      </c>
      <c r="G32" s="102" t="s">
        <v>96</v>
      </c>
      <c r="H32" s="104" t="s">
        <v>104</v>
      </c>
    </row>
    <row r="33" spans="2:8" ht="20" customHeight="1" thickBot="1" x14ac:dyDescent="0.4">
      <c r="C33" s="28">
        <v>0</v>
      </c>
      <c r="D33" s="39">
        <v>24</v>
      </c>
      <c r="E33" s="39">
        <v>0</v>
      </c>
      <c r="F33" s="39">
        <v>24</v>
      </c>
      <c r="G33" s="39">
        <v>0</v>
      </c>
      <c r="H33" s="38">
        <v>24</v>
      </c>
    </row>
    <row r="34" spans="2:8" ht="13" customHeight="1" thickBot="1" x14ac:dyDescent="0.4"/>
    <row r="35" spans="2:8" ht="20" customHeight="1" thickBot="1" x14ac:dyDescent="0.4">
      <c r="C35" s="99" t="s">
        <v>113</v>
      </c>
      <c r="D35" s="142" t="s">
        <v>146</v>
      </c>
      <c r="E35" s="143"/>
      <c r="F35" s="144"/>
      <c r="G35" s="144"/>
      <c r="H35" s="145"/>
    </row>
    <row r="36" spans="2:8" ht="20" customHeight="1" thickBot="1" x14ac:dyDescent="0.4">
      <c r="C36" s="100" t="s">
        <v>111</v>
      </c>
      <c r="D36" s="139" t="s">
        <v>139</v>
      </c>
      <c r="E36" s="140"/>
      <c r="F36" s="140"/>
      <c r="G36" s="140"/>
      <c r="H36" s="141"/>
    </row>
    <row r="37" spans="2:8" ht="20" customHeight="1" thickBot="1" x14ac:dyDescent="0.4">
      <c r="C37" s="100" t="s">
        <v>110</v>
      </c>
      <c r="D37" s="139" t="s">
        <v>332</v>
      </c>
      <c r="E37" s="140"/>
      <c r="F37" s="140"/>
      <c r="G37" s="140"/>
      <c r="H37" s="141"/>
    </row>
    <row r="38" spans="2:8" ht="12.5" customHeight="1" x14ac:dyDescent="0.35">
      <c r="C38" s="146"/>
      <c r="D38" s="147"/>
      <c r="E38" s="147"/>
      <c r="F38" s="148"/>
      <c r="G38" s="148"/>
      <c r="H38" s="149"/>
    </row>
    <row r="39" spans="2:8" ht="5.25" customHeight="1" x14ac:dyDescent="0.35">
      <c r="C39" s="35"/>
      <c r="H39" s="34"/>
    </row>
    <row r="40" spans="2:8" ht="25.4" customHeight="1" x14ac:dyDescent="0.35">
      <c r="B40" s="33"/>
      <c r="C40" s="101" t="s">
        <v>108</v>
      </c>
      <c r="D40" s="102" t="s">
        <v>107</v>
      </c>
      <c r="E40" s="102" t="s">
        <v>106</v>
      </c>
      <c r="F40" s="103" t="s">
        <v>105</v>
      </c>
      <c r="G40" s="102" t="s">
        <v>96</v>
      </c>
      <c r="H40" s="104" t="s">
        <v>104</v>
      </c>
    </row>
    <row r="41" spans="2:8" ht="20" customHeight="1" thickBot="1" x14ac:dyDescent="0.4">
      <c r="C41" s="40"/>
      <c r="D41" s="39">
        <v>0</v>
      </c>
      <c r="E41" s="39">
        <v>508</v>
      </c>
      <c r="F41" s="39">
        <v>508</v>
      </c>
      <c r="G41" s="39">
        <v>0</v>
      </c>
      <c r="H41" s="38">
        <v>508</v>
      </c>
    </row>
    <row r="42" spans="2:8" ht="13" customHeight="1" thickBot="1" x14ac:dyDescent="0.4"/>
    <row r="43" spans="2:8" ht="18.5" customHeight="1" thickBot="1" x14ac:dyDescent="0.45">
      <c r="C43" s="150" t="s">
        <v>134</v>
      </c>
      <c r="D43" s="151"/>
      <c r="E43" s="151"/>
      <c r="F43" s="151"/>
      <c r="G43" s="151"/>
      <c r="H43" s="152"/>
    </row>
    <row r="44" spans="2:8" ht="19.5" customHeight="1" thickBot="1" x14ac:dyDescent="0.4"/>
    <row r="45" spans="2:8" ht="20" customHeight="1" thickBot="1" x14ac:dyDescent="0.4">
      <c r="C45" s="106" t="s">
        <v>113</v>
      </c>
      <c r="D45" s="142" t="s">
        <v>133</v>
      </c>
      <c r="E45" s="143"/>
      <c r="F45" s="144"/>
      <c r="G45" s="144"/>
      <c r="H45" s="145"/>
    </row>
    <row r="46" spans="2:8" ht="20" customHeight="1" thickBot="1" x14ac:dyDescent="0.4">
      <c r="C46" s="107" t="s">
        <v>111</v>
      </c>
      <c r="D46" s="139" t="s">
        <v>1092</v>
      </c>
      <c r="E46" s="140"/>
      <c r="F46" s="140"/>
      <c r="G46" s="140"/>
      <c r="H46" s="141"/>
    </row>
    <row r="47" spans="2:8" ht="20" customHeight="1" thickBot="1" x14ac:dyDescent="0.4">
      <c r="C47" s="107" t="s">
        <v>110</v>
      </c>
      <c r="D47" s="139" t="s">
        <v>1091</v>
      </c>
      <c r="E47" s="140"/>
      <c r="F47" s="140"/>
      <c r="G47" s="140"/>
      <c r="H47" s="141"/>
    </row>
    <row r="48" spans="2:8" ht="5.25" customHeight="1" x14ac:dyDescent="0.35">
      <c r="C48" s="35"/>
      <c r="H48" s="34"/>
    </row>
    <row r="49" spans="2:8" ht="25.4" customHeight="1" thickBot="1" x14ac:dyDescent="0.4">
      <c r="B49" s="33"/>
      <c r="C49" s="108" t="s">
        <v>108</v>
      </c>
      <c r="D49" s="109" t="s">
        <v>107</v>
      </c>
      <c r="E49" s="109" t="s">
        <v>106</v>
      </c>
      <c r="F49" s="110" t="s">
        <v>105</v>
      </c>
      <c r="G49" s="109" t="s">
        <v>96</v>
      </c>
      <c r="H49" s="111" t="s">
        <v>104</v>
      </c>
    </row>
    <row r="50" spans="2:8" ht="20" customHeight="1" thickBot="1" x14ac:dyDescent="0.4">
      <c r="C50" s="28">
        <v>0</v>
      </c>
      <c r="D50" s="27">
        <v>0</v>
      </c>
      <c r="E50" s="27">
        <v>-300</v>
      </c>
      <c r="F50" s="27">
        <v>-300</v>
      </c>
      <c r="G50" s="27">
        <v>0</v>
      </c>
      <c r="H50" s="26">
        <v>-300</v>
      </c>
    </row>
    <row r="51" spans="2:8" ht="12.5" customHeight="1" x14ac:dyDescent="0.35"/>
    <row r="52" spans="2:8" ht="12.5" customHeight="1" x14ac:dyDescent="0.35"/>
    <row r="53" spans="2:8" ht="12.5" customHeight="1" x14ac:dyDescent="0.35"/>
  </sheetData>
  <mergeCells count="22">
    <mergeCell ref="D47:H47"/>
    <mergeCell ref="C43:H43"/>
    <mergeCell ref="D37:H37"/>
    <mergeCell ref="C38:E38"/>
    <mergeCell ref="F38:H38"/>
    <mergeCell ref="D45:H45"/>
    <mergeCell ref="D46:H46"/>
    <mergeCell ref="C30:E30"/>
    <mergeCell ref="F30:H30"/>
    <mergeCell ref="D35:H35"/>
    <mergeCell ref="D36:H36"/>
    <mergeCell ref="D17:H17"/>
    <mergeCell ref="D18:H18"/>
    <mergeCell ref="C25:H25"/>
    <mergeCell ref="D27:H27"/>
    <mergeCell ref="D28:H28"/>
    <mergeCell ref="D29:H29"/>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832F5-7A17-492C-A9FB-18A9BC23AA67}">
  <sheetPr codeName="Sheet89">
    <pageSetUpPr fitToPage="1"/>
  </sheetPr>
  <dimension ref="B2:N51"/>
  <sheetViews>
    <sheetView showGridLines="0" showRowColHeaders="0" zoomScale="80" zoomScaleNormal="80" workbookViewId="0">
      <pane ySplit="5" topLeftCell="A6" activePane="bottomLeft" state="frozen"/>
      <selection activeCell="D9" sqref="D9:F9"/>
      <selection pane="bottomLeft" activeCell="H5" sqref="H5"/>
    </sheetView>
  </sheetViews>
  <sheetFormatPr defaultRowHeight="14.5" x14ac:dyDescent="0.35"/>
  <cols>
    <col min="2" max="2" width="9.90625" customWidth="1"/>
    <col min="3" max="3" width="26.453125" customWidth="1"/>
    <col min="4" max="4" width="18" customWidth="1"/>
    <col min="5" max="6" width="16.6328125" customWidth="1"/>
    <col min="7" max="7" width="19.453125" customWidth="1"/>
    <col min="8" max="8" width="19.90625" customWidth="1"/>
    <col min="9" max="9" width="9.08984375" customWidth="1"/>
  </cols>
  <sheetData>
    <row r="2" spans="3:8" ht="13" customHeight="1" x14ac:dyDescent="0.35">
      <c r="C2" s="60" t="s">
        <v>171</v>
      </c>
      <c r="D2" s="154" t="s">
        <v>1028</v>
      </c>
      <c r="E2" s="154"/>
      <c r="F2" s="58"/>
    </row>
    <row r="3" spans="3:8" ht="4.5" customHeight="1" x14ac:dyDescent="0.35">
      <c r="C3" s="62"/>
      <c r="D3" s="154"/>
      <c r="E3" s="154"/>
      <c r="F3" s="61"/>
    </row>
    <row r="4" spans="3:8" ht="13" customHeight="1" x14ac:dyDescent="0.35">
      <c r="C4" s="60" t="s">
        <v>169</v>
      </c>
      <c r="D4" s="59" t="s">
        <v>1101</v>
      </c>
      <c r="E4" s="59"/>
      <c r="F4" s="58"/>
    </row>
    <row r="5" spans="3:8" ht="12.5" customHeight="1" x14ac:dyDescent="0.35"/>
    <row r="6" spans="3:8" ht="144.75" customHeight="1" x14ac:dyDescent="0.35">
      <c r="C6" s="57" t="s">
        <v>167</v>
      </c>
      <c r="D6" s="155" t="s">
        <v>1100</v>
      </c>
      <c r="E6" s="156"/>
      <c r="F6" s="156"/>
      <c r="G6" s="156"/>
      <c r="H6" s="157"/>
    </row>
    <row r="7" spans="3:8" ht="13" customHeight="1" thickBot="1" x14ac:dyDescent="0.4"/>
    <row r="8" spans="3:8" ht="26" customHeight="1" x14ac:dyDescent="0.35">
      <c r="C8" s="56"/>
      <c r="D8" s="55" t="s">
        <v>105</v>
      </c>
      <c r="E8" s="54" t="s">
        <v>96</v>
      </c>
      <c r="F8" s="53" t="s">
        <v>104</v>
      </c>
      <c r="G8" s="52"/>
      <c r="H8" s="51" t="s">
        <v>165</v>
      </c>
    </row>
    <row r="9" spans="3:8" ht="13" customHeight="1" x14ac:dyDescent="0.35">
      <c r="C9" s="48" t="s">
        <v>164</v>
      </c>
      <c r="D9" s="10">
        <v>36217.599999999999</v>
      </c>
      <c r="E9" s="10">
        <v>-5279</v>
      </c>
      <c r="F9" s="50">
        <v>30938.85</v>
      </c>
      <c r="H9" s="49">
        <v>5.61</v>
      </c>
    </row>
    <row r="10" spans="3:8" ht="7.5" customHeight="1" x14ac:dyDescent="0.35">
      <c r="C10" s="48"/>
      <c r="F10" s="47"/>
      <c r="H10" s="46"/>
    </row>
    <row r="11" spans="3:8" ht="12.75" customHeight="1" thickBot="1" x14ac:dyDescent="0.4">
      <c r="C11" s="45" t="s">
        <v>163</v>
      </c>
      <c r="D11" s="44"/>
      <c r="E11" s="42"/>
      <c r="F11" s="43">
        <v>0</v>
      </c>
      <c r="G11" s="42"/>
      <c r="H11" s="41">
        <v>0</v>
      </c>
    </row>
    <row r="12" spans="3:8" ht="6.75" customHeight="1" x14ac:dyDescent="0.35"/>
    <row r="13" spans="3:8" ht="13" customHeight="1" thickBot="1" x14ac:dyDescent="0.4">
      <c r="C13" t="s">
        <v>162</v>
      </c>
    </row>
    <row r="14" spans="3:8" ht="18.5" customHeight="1" thickBot="1" x14ac:dyDescent="0.45">
      <c r="C14" s="158" t="s">
        <v>161</v>
      </c>
      <c r="D14" s="159"/>
      <c r="E14" s="159"/>
      <c r="F14" s="159"/>
      <c r="G14" s="159"/>
      <c r="H14" s="160"/>
    </row>
    <row r="15" spans="3:8" ht="19.5" customHeight="1" thickBot="1" x14ac:dyDescent="0.4"/>
    <row r="16" spans="3:8" ht="20" customHeight="1" thickBot="1" x14ac:dyDescent="0.4">
      <c r="C16" s="37" t="s">
        <v>113</v>
      </c>
      <c r="D16" s="142" t="s">
        <v>160</v>
      </c>
      <c r="E16" s="144"/>
      <c r="F16" s="144"/>
      <c r="G16" s="144"/>
      <c r="H16" s="145"/>
    </row>
    <row r="17" spans="2:8" ht="20" customHeight="1" thickBot="1" x14ac:dyDescent="0.4">
      <c r="C17" s="36" t="s">
        <v>111</v>
      </c>
      <c r="D17" s="139" t="s">
        <v>1099</v>
      </c>
      <c r="E17" s="140"/>
      <c r="F17" s="140"/>
      <c r="G17" s="140"/>
      <c r="H17" s="141"/>
    </row>
    <row r="18" spans="2:8" ht="120" customHeight="1" thickBot="1" x14ac:dyDescent="0.4">
      <c r="C18" s="36" t="s">
        <v>110</v>
      </c>
      <c r="D18" s="139" t="s">
        <v>1097</v>
      </c>
      <c r="E18" s="140"/>
      <c r="F18" s="140"/>
      <c r="G18" s="140"/>
      <c r="H18" s="141"/>
    </row>
    <row r="19" spans="2:8" ht="5.25" customHeight="1" x14ac:dyDescent="0.35">
      <c r="C19" s="35"/>
      <c r="H19" s="34"/>
    </row>
    <row r="20" spans="2:8" ht="26.5" customHeight="1" thickBot="1" x14ac:dyDescent="0.4">
      <c r="B20" s="33"/>
      <c r="C20" s="32" t="s">
        <v>108</v>
      </c>
      <c r="D20" s="30" t="s">
        <v>107</v>
      </c>
      <c r="E20" s="30" t="s">
        <v>106</v>
      </c>
      <c r="F20" s="31" t="s">
        <v>105</v>
      </c>
      <c r="G20" s="30" t="s">
        <v>96</v>
      </c>
      <c r="H20" s="29" t="s">
        <v>104</v>
      </c>
    </row>
    <row r="21" spans="2:8" ht="20" customHeight="1" thickBot="1" x14ac:dyDescent="0.4">
      <c r="C21" s="28">
        <v>5.61</v>
      </c>
      <c r="D21" s="27">
        <v>355</v>
      </c>
      <c r="E21" s="27">
        <v>67.849999999999994</v>
      </c>
      <c r="F21" s="27">
        <v>422.85</v>
      </c>
      <c r="G21" s="27">
        <v>0</v>
      </c>
      <c r="H21" s="26">
        <v>422.85</v>
      </c>
    </row>
    <row r="22" spans="2:8" ht="13" customHeight="1" thickBot="1" x14ac:dyDescent="0.4"/>
    <row r="23" spans="2:8" ht="20" customHeight="1" thickBot="1" x14ac:dyDescent="0.4">
      <c r="C23" s="37" t="s">
        <v>113</v>
      </c>
      <c r="D23" s="142" t="s">
        <v>157</v>
      </c>
      <c r="E23" s="144"/>
      <c r="F23" s="144"/>
      <c r="G23" s="144"/>
      <c r="H23" s="145"/>
    </row>
    <row r="24" spans="2:8" ht="20" customHeight="1" thickBot="1" x14ac:dyDescent="0.4">
      <c r="C24" s="36" t="s">
        <v>111</v>
      </c>
      <c r="D24" s="139" t="s">
        <v>1098</v>
      </c>
      <c r="E24" s="140"/>
      <c r="F24" s="140"/>
      <c r="G24" s="140"/>
      <c r="H24" s="141"/>
    </row>
    <row r="25" spans="2:8" ht="120" customHeight="1" thickBot="1" x14ac:dyDescent="0.4">
      <c r="C25" s="36" t="s">
        <v>110</v>
      </c>
      <c r="D25" s="139" t="s">
        <v>1097</v>
      </c>
      <c r="E25" s="140"/>
      <c r="F25" s="140"/>
      <c r="G25" s="140"/>
      <c r="H25" s="141"/>
    </row>
    <row r="26" spans="2:8" ht="5.25" customHeight="1" x14ac:dyDescent="0.35">
      <c r="C26" s="35"/>
      <c r="H26" s="34"/>
    </row>
    <row r="27" spans="2:8" ht="25.4" customHeight="1" thickBot="1" x14ac:dyDescent="0.4">
      <c r="B27" s="33"/>
      <c r="C27" s="32" t="s">
        <v>108</v>
      </c>
      <c r="D27" s="30" t="s">
        <v>107</v>
      </c>
      <c r="E27" s="30" t="s">
        <v>106</v>
      </c>
      <c r="F27" s="31" t="s">
        <v>105</v>
      </c>
      <c r="G27" s="30" t="s">
        <v>96</v>
      </c>
      <c r="H27" s="29" t="s">
        <v>104</v>
      </c>
    </row>
    <row r="28" spans="2:8" ht="20" customHeight="1" thickBot="1" x14ac:dyDescent="0.4">
      <c r="C28" s="28">
        <v>0</v>
      </c>
      <c r="D28" s="27">
        <v>0</v>
      </c>
      <c r="E28" s="27">
        <v>35795</v>
      </c>
      <c r="F28" s="27">
        <v>35795</v>
      </c>
      <c r="G28" s="27">
        <v>-5279</v>
      </c>
      <c r="H28" s="26">
        <v>30516</v>
      </c>
    </row>
    <row r="29" spans="2:8" ht="12.5" customHeight="1" x14ac:dyDescent="0.35"/>
    <row r="30" spans="2:8" ht="12.5" customHeight="1" x14ac:dyDescent="0.35"/>
    <row r="31" spans="2:8" ht="8.25" customHeight="1" x14ac:dyDescent="0.35"/>
    <row r="32" spans="2:8" ht="18" customHeight="1" x14ac:dyDescent="0.4">
      <c r="C32" s="153" t="s">
        <v>148</v>
      </c>
      <c r="D32" s="153"/>
      <c r="E32" s="153"/>
      <c r="F32" s="153"/>
      <c r="G32" s="153"/>
      <c r="H32" s="153"/>
    </row>
    <row r="33" spans="2:14" ht="18.75" customHeight="1" thickBot="1" x14ac:dyDescent="0.4"/>
    <row r="34" spans="2:14" ht="20" customHeight="1" thickBot="1" x14ac:dyDescent="0.4">
      <c r="C34" s="99" t="s">
        <v>113</v>
      </c>
      <c r="D34" s="142" t="s">
        <v>147</v>
      </c>
      <c r="E34" s="143"/>
      <c r="F34" s="144"/>
      <c r="G34" s="144"/>
      <c r="H34" s="145"/>
    </row>
    <row r="35" spans="2:14" ht="20" customHeight="1" thickBot="1" x14ac:dyDescent="0.4">
      <c r="C35" s="100" t="s">
        <v>111</v>
      </c>
      <c r="D35" s="139" t="s">
        <v>139</v>
      </c>
      <c r="E35" s="140"/>
      <c r="F35" s="140"/>
      <c r="G35" s="140"/>
      <c r="H35" s="141"/>
    </row>
    <row r="36" spans="2:14" ht="20" customHeight="1" thickBot="1" x14ac:dyDescent="0.4">
      <c r="C36" s="100" t="s">
        <v>110</v>
      </c>
      <c r="D36" s="139" t="s">
        <v>1096</v>
      </c>
      <c r="E36" s="140"/>
      <c r="F36" s="140"/>
      <c r="G36" s="140"/>
      <c r="H36" s="141"/>
      <c r="K36" s="93"/>
      <c r="L36" s="93"/>
      <c r="M36" s="93"/>
      <c r="N36" s="93"/>
    </row>
    <row r="37" spans="2:14" ht="12.5" customHeight="1" x14ac:dyDescent="0.35">
      <c r="C37" s="146"/>
      <c r="D37" s="147"/>
      <c r="E37" s="147"/>
      <c r="F37" s="148"/>
      <c r="G37" s="148"/>
      <c r="H37" s="149"/>
      <c r="K37" s="93"/>
      <c r="L37" s="93"/>
      <c r="M37" s="93"/>
      <c r="N37" s="93"/>
    </row>
    <row r="38" spans="2:14" ht="5.25" customHeight="1" x14ac:dyDescent="0.35">
      <c r="C38" s="35"/>
      <c r="H38" s="34"/>
      <c r="K38" s="93"/>
      <c r="L38" s="93"/>
      <c r="M38" s="93"/>
      <c r="N38" s="93"/>
    </row>
    <row r="39" spans="2:14" ht="25.4" customHeight="1" thickBot="1" x14ac:dyDescent="0.4">
      <c r="B39" s="33"/>
      <c r="C39" s="101" t="s">
        <v>108</v>
      </c>
      <c r="D39" s="102" t="s">
        <v>107</v>
      </c>
      <c r="E39" s="102" t="s">
        <v>106</v>
      </c>
      <c r="F39" s="103" t="s">
        <v>105</v>
      </c>
      <c r="G39" s="102" t="s">
        <v>96</v>
      </c>
      <c r="H39" s="104" t="s">
        <v>104</v>
      </c>
      <c r="K39" s="93"/>
      <c r="L39" s="93"/>
      <c r="M39" s="93"/>
      <c r="N39" s="93"/>
    </row>
    <row r="40" spans="2:14" ht="20" customHeight="1" thickBot="1" x14ac:dyDescent="0.4">
      <c r="C40" s="28">
        <v>0</v>
      </c>
      <c r="D40" s="39">
        <v>0</v>
      </c>
      <c r="E40" s="39">
        <v>2875</v>
      </c>
      <c r="F40" s="39">
        <v>2875</v>
      </c>
      <c r="G40" s="39">
        <v>0</v>
      </c>
      <c r="H40" s="38">
        <v>2875</v>
      </c>
      <c r="K40" s="93"/>
      <c r="L40" s="93"/>
      <c r="M40" s="93"/>
      <c r="N40" s="93"/>
    </row>
    <row r="41" spans="2:14" ht="13" customHeight="1" thickBot="1" x14ac:dyDescent="0.4"/>
    <row r="42" spans="2:14" ht="20" customHeight="1" thickBot="1" x14ac:dyDescent="0.4">
      <c r="C42" s="99" t="s">
        <v>113</v>
      </c>
      <c r="D42" s="142" t="s">
        <v>146</v>
      </c>
      <c r="E42" s="143"/>
      <c r="F42" s="144"/>
      <c r="G42" s="144"/>
      <c r="H42" s="145"/>
    </row>
    <row r="43" spans="2:14" ht="20" customHeight="1" thickBot="1" x14ac:dyDescent="0.4">
      <c r="C43" s="100" t="s">
        <v>111</v>
      </c>
      <c r="D43" s="139" t="s">
        <v>139</v>
      </c>
      <c r="E43" s="140"/>
      <c r="F43" s="140"/>
      <c r="G43" s="140"/>
      <c r="H43" s="141"/>
    </row>
    <row r="44" spans="2:14" ht="20" customHeight="1" thickBot="1" x14ac:dyDescent="0.4">
      <c r="C44" s="100" t="s">
        <v>110</v>
      </c>
      <c r="D44" s="139" t="s">
        <v>244</v>
      </c>
      <c r="E44" s="140"/>
      <c r="F44" s="140"/>
      <c r="G44" s="140"/>
      <c r="H44" s="141"/>
    </row>
    <row r="45" spans="2:14" ht="12.5" customHeight="1" x14ac:dyDescent="0.35">
      <c r="C45" s="146"/>
      <c r="D45" s="147"/>
      <c r="E45" s="147"/>
      <c r="F45" s="148"/>
      <c r="G45" s="148"/>
      <c r="H45" s="149"/>
    </row>
    <row r="46" spans="2:14" ht="5.25" customHeight="1" x14ac:dyDescent="0.35">
      <c r="C46" s="35"/>
      <c r="H46" s="34"/>
    </row>
    <row r="47" spans="2:14" ht="25.4" customHeight="1" x14ac:dyDescent="0.35">
      <c r="B47" s="33"/>
      <c r="C47" s="101" t="s">
        <v>108</v>
      </c>
      <c r="D47" s="102" t="s">
        <v>107</v>
      </c>
      <c r="E47" s="102" t="s">
        <v>106</v>
      </c>
      <c r="F47" s="103" t="s">
        <v>105</v>
      </c>
      <c r="G47" s="102" t="s">
        <v>96</v>
      </c>
      <c r="H47" s="104" t="s">
        <v>104</v>
      </c>
    </row>
    <row r="48" spans="2:14" ht="20" customHeight="1" thickBot="1" x14ac:dyDescent="0.4">
      <c r="C48" s="40"/>
      <c r="D48" s="39">
        <v>14</v>
      </c>
      <c r="E48" s="39">
        <v>0</v>
      </c>
      <c r="F48" s="39">
        <v>14</v>
      </c>
      <c r="G48" s="39">
        <v>0</v>
      </c>
      <c r="H48" s="38">
        <v>14</v>
      </c>
    </row>
    <row r="49" ht="12.5" customHeight="1" x14ac:dyDescent="0.35"/>
    <row r="50" ht="12.5" customHeight="1" x14ac:dyDescent="0.35"/>
    <row r="51" ht="12.5" customHeight="1" x14ac:dyDescent="0.35"/>
  </sheetData>
  <mergeCells count="21">
    <mergeCell ref="D42:H42"/>
    <mergeCell ref="D44:H44"/>
    <mergeCell ref="C45:E45"/>
    <mergeCell ref="F45:H45"/>
    <mergeCell ref="D43:H43"/>
    <mergeCell ref="D34:H34"/>
    <mergeCell ref="D35:H35"/>
    <mergeCell ref="D36:H36"/>
    <mergeCell ref="C37:E37"/>
    <mergeCell ref="D17:H17"/>
    <mergeCell ref="D18:H18"/>
    <mergeCell ref="D23:H23"/>
    <mergeCell ref="D24:H24"/>
    <mergeCell ref="D25:H25"/>
    <mergeCell ref="C32:H32"/>
    <mergeCell ref="F37:H37"/>
    <mergeCell ref="D2:E2"/>
    <mergeCell ref="D3:E3"/>
    <mergeCell ref="D6:H6"/>
    <mergeCell ref="C14:H14"/>
    <mergeCell ref="D16:H16"/>
  </mergeCells>
  <printOptions horizontalCentered="1"/>
  <pageMargins left="0.7" right="0.7" top="0.75" bottom="0.75"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91</vt:i4>
      </vt:variant>
      <vt:variant>
        <vt:lpstr>Named Ranges</vt:lpstr>
      </vt:variant>
      <vt:variant>
        <vt:i4>179</vt:i4>
      </vt:variant>
    </vt:vector>
  </HeadingPairs>
  <TitlesOfParts>
    <vt:vector size="270" baseType="lpstr">
      <vt:lpstr>Front </vt:lpstr>
      <vt:lpstr>User Guide</vt:lpstr>
      <vt:lpstr>ACCESS, MH &amp; WELLBEING (Divisio</vt:lpstr>
      <vt:lpstr>ADULTS WITH A DISABILITY (Divis</vt:lpstr>
      <vt:lpstr>CHIEF SOCIAL WORKER (Division)</vt:lpstr>
      <vt:lpstr>COMMISSIONING AND PARTNERSHIPS </vt:lpstr>
      <vt:lpstr>GOVERNANCE &amp; FINANCIAL INCL'N (</vt:lpstr>
      <vt:lpstr>LIVING &amp; AGEING WELL (NORTH) (D</vt:lpstr>
      <vt:lpstr>LIVING &amp; AGEING WELL (SOUTH) (D</vt:lpstr>
      <vt:lpstr>PARTNERSHIP FUNDING (Division)</vt:lpstr>
      <vt:lpstr>SUPPORTING VULNERABLE PEOPLE (D</vt:lpstr>
      <vt:lpstr>BEREAVEMENT SERVICES (Division)</vt:lpstr>
      <vt:lpstr>COMMUNITIES MANAGEMENT (Divisio</vt:lpstr>
      <vt:lpstr>COMMUNITIES PREVENTION (Divisio</vt:lpstr>
      <vt:lpstr>COMMUNITY SAFETY (Division)</vt:lpstr>
      <vt:lpstr>CORONER &amp; MEDICO LEGAL (Divisio</vt:lpstr>
      <vt:lpstr>DIRECTOR CULTURE &amp; ENVIRONMENT </vt:lpstr>
      <vt:lpstr>LIBRARIES, ARCHIVES &amp; INFORMAT </vt:lpstr>
      <vt:lpstr>PARKS AND COUNTRYSIDE (Division</vt:lpstr>
      <vt:lpstr>PARTNERSHIPS &amp; SPECIAL PROJECT </vt:lpstr>
      <vt:lpstr>PLACE STRATEGY AND CHANGE (Divi</vt:lpstr>
      <vt:lpstr>PUBLIC HEALTH (Division)</vt:lpstr>
      <vt:lpstr>VOLUNTARY SECTOR (Division)</vt:lpstr>
      <vt:lpstr>YOUTH SERVICES (Division)</vt:lpstr>
      <vt:lpstr>BUSINESS DEVELOPMENT &amp; FUND MA </vt:lpstr>
      <vt:lpstr>CULTURE, TOURISM &amp; EVENTS (Divi</vt:lpstr>
      <vt:lpstr>DIRECTOR OF ECON DEV &amp; CULTURE </vt:lpstr>
      <vt:lpstr>ECONOMY &amp; BUSINESS SUPPORT (Div</vt:lpstr>
      <vt:lpstr>EMPLOYMENT &amp; SKILLS (Division)</vt:lpstr>
      <vt:lpstr>EVENTS (Division)</vt:lpstr>
      <vt:lpstr>FAMILY &amp; COMMUNITY LEARNING</vt:lpstr>
      <vt:lpstr>14-24 PARTNERSHIP (Division)</vt:lpstr>
      <vt:lpstr>ACCESS &amp; INCLUSION (Division)</vt:lpstr>
      <vt:lpstr>BUSINESS STRATEGY OP BUDGETS (D</vt:lpstr>
      <vt:lpstr>C&amp;F BUSINESS SUPPORT (Division)</vt:lpstr>
      <vt:lpstr>CENTRAL MANAGEMENT (Division)</vt:lpstr>
      <vt:lpstr>CHILDRENS DISABILITIES SERVICE </vt:lpstr>
      <vt:lpstr>CHILDREN'S PUBLIC HEALTH (Divis</vt:lpstr>
      <vt:lpstr>COMMISSIONING MANAGEMENT (Divis</vt:lpstr>
      <vt:lpstr>CYP PROVIDER SERVICES (Division</vt:lpstr>
      <vt:lpstr>EARLY HELP &amp; PREVENTION (Divisi</vt:lpstr>
      <vt:lpstr>EDUCATION &amp; SKILLS BUS SUPP (Di</vt:lpstr>
      <vt:lpstr>FIELDWORK SERVICES (Division)</vt:lpstr>
      <vt:lpstr>HEALTH STRATEGY (Division)</vt:lpstr>
      <vt:lpstr>PLACEMENTS (Division)</vt:lpstr>
      <vt:lpstr>PORTFOLIO LEADERSHIP TEAM (Divi</vt:lpstr>
      <vt:lpstr>PORTFOLIO WIDE BUDGETS (Divisio</vt:lpstr>
      <vt:lpstr>PREVENTION &amp; EARLY INTERVENTN (</vt:lpstr>
      <vt:lpstr>QAIS (Division)</vt:lpstr>
      <vt:lpstr>SCHOOL BUDGETS (Division)</vt:lpstr>
      <vt:lpstr>SCHOOLS AND LEARNING (Division)</vt:lpstr>
      <vt:lpstr>SEN (Division)</vt:lpstr>
      <vt:lpstr>BUSINESS PLANNING - GEN (Divisi</vt:lpstr>
      <vt:lpstr>CITYWIDE HOUSING SERVICE - GEN </vt:lpstr>
      <vt:lpstr>HOUSING GROWTH - GEN (Division)</vt:lpstr>
      <vt:lpstr>HSG REPAIRS AND MAINTENANCE (Di</vt:lpstr>
      <vt:lpstr>N-HOODS INT &amp; TENANT SUPP-GEN (</vt:lpstr>
      <vt:lpstr>BUSINESS CHANGE &amp; INFO SOLNS (S</vt:lpstr>
      <vt:lpstr>CENTRAL COSTS (Service)</vt:lpstr>
      <vt:lpstr>CONTRACT REBATES &amp; DISCOUNTS (S</vt:lpstr>
      <vt:lpstr>CUSTOMER SERVICES (Service)</vt:lpstr>
      <vt:lpstr>FACILITIES MANAGEMENT (Division</vt:lpstr>
      <vt:lpstr>FINANCE &amp; COMMERCIAL SERVICES (</vt:lpstr>
      <vt:lpstr>HOUSING BENEFIT (Service)</vt:lpstr>
      <vt:lpstr>HUMAN RESOURCES (Service)</vt:lpstr>
      <vt:lpstr>LEGAL &amp; GOVERNANCE (Service)</vt:lpstr>
      <vt:lpstr>LOCAL AREA COMMITTEES (Division</vt:lpstr>
      <vt:lpstr>POLICY, PERFORMANCE &amp; COMMS (Se</vt:lpstr>
      <vt:lpstr>PROPERTY (Division)</vt:lpstr>
      <vt:lpstr>PUBLIC HEALTH PPC (Service)</vt:lpstr>
      <vt:lpstr>RESOURCES MANAGEMENT&amp; PLANNING </vt:lpstr>
      <vt:lpstr>TRANSPORT (Division)</vt:lpstr>
      <vt:lpstr>CAPITAL DELIVERY SERVICE (Divis</vt:lpstr>
      <vt:lpstr>CLEAN AIR ZONE (Division)</vt:lpstr>
      <vt:lpstr>DIRECTOR OF INCLUSIVE GROWTH</vt:lpstr>
      <vt:lpstr>DIR OF PLANNING INVEST &amp; SUS (D</vt:lpstr>
      <vt:lpstr>PLANNING SERVICES (Division)</vt:lpstr>
      <vt:lpstr>PRECEPTS AND LEVIES (Division)</vt:lpstr>
      <vt:lpstr>PROPERTY REGENERATION (Division</vt:lpstr>
      <vt:lpstr>TRANSPORT &amp; INFRASTRUCTURE (Div</vt:lpstr>
      <vt:lpstr>CITY CENTRE MANAGEMENT (Divisio</vt:lpstr>
      <vt:lpstr>DIRECTOR OF STREETSCENE AND RE </vt:lpstr>
      <vt:lpstr>EMERGENCY PLANNING (Division)</vt:lpstr>
      <vt:lpstr>ENVIRONMENTAL REGULATIONS (Divi</vt:lpstr>
      <vt:lpstr>HIGHWAY MAINTENANCE DIVISION (D</vt:lpstr>
      <vt:lpstr>HIGHWAYS CONTRACT (Division)</vt:lpstr>
      <vt:lpstr>LICENSING (Division)</vt:lpstr>
      <vt:lpstr>PARKING SERVICES (Division)</vt:lpstr>
      <vt:lpstr>PLACE HUB (Division)</vt:lpstr>
      <vt:lpstr>SHEFFIELD CITY MARKETS (Divisio</vt:lpstr>
      <vt:lpstr>WASTE MANAGEMENT (Division)</vt:lpstr>
      <vt:lpstr>'Front '!Front</vt:lpstr>
      <vt:lpstr>'14-24 PARTNERSHIP (Division)'!Print_Area</vt:lpstr>
      <vt:lpstr>'ACCESS &amp; INCLUSION (Division)'!Print_Area</vt:lpstr>
      <vt:lpstr>'ACCESS, MH &amp; WELLBEING (Divisio'!Print_Area</vt:lpstr>
      <vt:lpstr>'ADULTS WITH A DISABILITY (Divis'!Print_Area</vt:lpstr>
      <vt:lpstr>'BEREAVEMENT SERVICES (Division)'!Print_Area</vt:lpstr>
      <vt:lpstr>'BUSINESS CHANGE &amp; INFO SOLNS (S'!Print_Area</vt:lpstr>
      <vt:lpstr>'BUSINESS DEVELOPMENT &amp; FUND MA '!Print_Area</vt:lpstr>
      <vt:lpstr>'BUSINESS PLANNING - GEN (Divisi'!Print_Area</vt:lpstr>
      <vt:lpstr>'BUSINESS STRATEGY OP BUDGETS (D'!Print_Area</vt:lpstr>
      <vt:lpstr>'C&amp;F BUSINESS SUPPORT (Division)'!Print_Area</vt:lpstr>
      <vt:lpstr>'CAPITAL DELIVERY SERVICE (Divis'!Print_Area</vt:lpstr>
      <vt:lpstr>'CENTRAL COSTS (Service)'!Print_Area</vt:lpstr>
      <vt:lpstr>'CENTRAL MANAGEMENT (Division)'!Print_Area</vt:lpstr>
      <vt:lpstr>'CHIEF SOCIAL WORKER (Division)'!Print_Area</vt:lpstr>
      <vt:lpstr>'CHILDRENS DISABILITIES SERVICE '!Print_Area</vt:lpstr>
      <vt:lpstr>'CHILDREN''S PUBLIC HEALTH (Divis'!Print_Area</vt:lpstr>
      <vt:lpstr>'CITY CENTRE MANAGEMENT (Divisio'!Print_Area</vt:lpstr>
      <vt:lpstr>'CITYWIDE HOUSING SERVICE - GEN '!Print_Area</vt:lpstr>
      <vt:lpstr>'CLEAN AIR ZONE (Division)'!Print_Area</vt:lpstr>
      <vt:lpstr>'COMMISSIONING AND PARTNERSHIPS '!Print_Area</vt:lpstr>
      <vt:lpstr>'COMMISSIONING MANAGEMENT (Divis'!Print_Area</vt:lpstr>
      <vt:lpstr>'COMMUNITIES MANAGEMENT (Divisio'!Print_Area</vt:lpstr>
      <vt:lpstr>'COMMUNITIES PREVENTION (Divisio'!Print_Area</vt:lpstr>
      <vt:lpstr>'COMMUNITY SAFETY (Division)'!Print_Area</vt:lpstr>
      <vt:lpstr>'CONTRACT REBATES &amp; DISCOUNTS (S'!Print_Area</vt:lpstr>
      <vt:lpstr>'CORONER &amp; MEDICO LEGAL (Divisio'!Print_Area</vt:lpstr>
      <vt:lpstr>'CULTURE, TOURISM &amp; EVENTS (Divi'!Print_Area</vt:lpstr>
      <vt:lpstr>'CUSTOMER SERVICES (Service)'!Print_Area</vt:lpstr>
      <vt:lpstr>'CYP PROVIDER SERVICES (Division'!Print_Area</vt:lpstr>
      <vt:lpstr>'DIR OF PLANNING INVEST &amp; SUS (D'!Print_Area</vt:lpstr>
      <vt:lpstr>'DIRECTOR CULTURE &amp; ENVIRONMENT '!Print_Area</vt:lpstr>
      <vt:lpstr>'DIRECTOR OF ECON DEV &amp; CULTURE '!Print_Area</vt:lpstr>
      <vt:lpstr>'DIRECTOR OF INCLUSIVE GROWTH'!Print_Area</vt:lpstr>
      <vt:lpstr>'DIRECTOR OF STREETSCENE AND RE '!Print_Area</vt:lpstr>
      <vt:lpstr>'EARLY HELP &amp; PREVENTION (Divisi'!Print_Area</vt:lpstr>
      <vt:lpstr>'ECONOMY &amp; BUSINESS SUPPORT (Div'!Print_Area</vt:lpstr>
      <vt:lpstr>'EDUCATION &amp; SKILLS BUS SUPP (Di'!Print_Area</vt:lpstr>
      <vt:lpstr>'EMERGENCY PLANNING (Division)'!Print_Area</vt:lpstr>
      <vt:lpstr>'EMPLOYMENT &amp; SKILLS (Division)'!Print_Area</vt:lpstr>
      <vt:lpstr>'ENVIRONMENTAL REGULATIONS (Divi'!Print_Area</vt:lpstr>
      <vt:lpstr>'EVENTS (Division)'!Print_Area</vt:lpstr>
      <vt:lpstr>'FACILITIES MANAGEMENT (Division'!Print_Area</vt:lpstr>
      <vt:lpstr>'FAMILY &amp; COMMUNITY LEARNING'!Print_Area</vt:lpstr>
      <vt:lpstr>'FIELDWORK SERVICES (Division)'!Print_Area</vt:lpstr>
      <vt:lpstr>'FINANCE &amp; COMMERCIAL SERVICES ('!Print_Area</vt:lpstr>
      <vt:lpstr>'GOVERNANCE &amp; FINANCIAL INCL''N ('!Print_Area</vt:lpstr>
      <vt:lpstr>'HEALTH STRATEGY (Division)'!Print_Area</vt:lpstr>
      <vt:lpstr>'HIGHWAY MAINTENANCE DIVISION (D'!Print_Area</vt:lpstr>
      <vt:lpstr>'HIGHWAYS CONTRACT (Division)'!Print_Area</vt:lpstr>
      <vt:lpstr>'HOUSING BENEFIT (Service)'!Print_Area</vt:lpstr>
      <vt:lpstr>'HOUSING GROWTH - GEN (Division)'!Print_Area</vt:lpstr>
      <vt:lpstr>'HSG REPAIRS AND MAINTENANCE (Di'!Print_Area</vt:lpstr>
      <vt:lpstr>'HUMAN RESOURCES (Service)'!Print_Area</vt:lpstr>
      <vt:lpstr>'LEGAL &amp; GOVERNANCE (Service)'!Print_Area</vt:lpstr>
      <vt:lpstr>'LIBRARIES, ARCHIVES &amp; INFORMAT '!Print_Area</vt:lpstr>
      <vt:lpstr>'LICENSING (Division)'!Print_Area</vt:lpstr>
      <vt:lpstr>'LIVING &amp; AGEING WELL (NORTH) (D'!Print_Area</vt:lpstr>
      <vt:lpstr>'LIVING &amp; AGEING WELL (SOUTH) (D'!Print_Area</vt:lpstr>
      <vt:lpstr>'LOCAL AREA COMMITTEES (Division'!Print_Area</vt:lpstr>
      <vt:lpstr>'N-HOODS INT &amp; TENANT SUPP-GEN ('!Print_Area</vt:lpstr>
      <vt:lpstr>'PARKING SERVICES (Division)'!Print_Area</vt:lpstr>
      <vt:lpstr>'PARKS AND COUNTRYSIDE (Division'!Print_Area</vt:lpstr>
      <vt:lpstr>'PARTNERSHIP FUNDING (Division)'!Print_Area</vt:lpstr>
      <vt:lpstr>'PARTNERSHIPS &amp; SPECIAL PROJECT '!Print_Area</vt:lpstr>
      <vt:lpstr>'PLACE HUB (Division)'!Print_Area</vt:lpstr>
      <vt:lpstr>'PLACE STRATEGY AND CHANGE (Divi'!Print_Area</vt:lpstr>
      <vt:lpstr>'PLACEMENTS (Division)'!Print_Area</vt:lpstr>
      <vt:lpstr>'PLANNING SERVICES (Division)'!Print_Area</vt:lpstr>
      <vt:lpstr>'POLICY, PERFORMANCE &amp; COMMS (Se'!Print_Area</vt:lpstr>
      <vt:lpstr>'PORTFOLIO LEADERSHIP TEAM (Divi'!Print_Area</vt:lpstr>
      <vt:lpstr>'PORTFOLIO WIDE BUDGETS (Divisio'!Print_Area</vt:lpstr>
      <vt:lpstr>'PRECEPTS AND LEVIES (Division)'!Print_Area</vt:lpstr>
      <vt:lpstr>'PREVENTION &amp; EARLY INTERVENTN ('!Print_Area</vt:lpstr>
      <vt:lpstr>'PROPERTY (Division)'!Print_Area</vt:lpstr>
      <vt:lpstr>'PROPERTY REGENERATION (Division'!Print_Area</vt:lpstr>
      <vt:lpstr>'PUBLIC HEALTH (Division)'!Print_Area</vt:lpstr>
      <vt:lpstr>'PUBLIC HEALTH PPC (Service)'!Print_Area</vt:lpstr>
      <vt:lpstr>'QAIS (Division)'!Print_Area</vt:lpstr>
      <vt:lpstr>'RESOURCES MANAGEMENT&amp; PLANNING '!Print_Area</vt:lpstr>
      <vt:lpstr>'SCHOOL BUDGETS (Division)'!Print_Area</vt:lpstr>
      <vt:lpstr>'SCHOOLS AND LEARNING (Division)'!Print_Area</vt:lpstr>
      <vt:lpstr>'SEN (Division)'!Print_Area</vt:lpstr>
      <vt:lpstr>'SHEFFIELD CITY MARKETS (Divisio'!Print_Area</vt:lpstr>
      <vt:lpstr>'SUPPORTING VULNERABLE PEOPLE (D'!Print_Area</vt:lpstr>
      <vt:lpstr>'TRANSPORT &amp; INFRASTRUCTURE (Div'!Print_Area</vt:lpstr>
      <vt:lpstr>'TRANSPORT (Division)'!Print_Area</vt:lpstr>
      <vt:lpstr>'VOLUNTARY SECTOR (Division)'!Print_Area</vt:lpstr>
      <vt:lpstr>'WASTE MANAGEMENT (Division)'!Print_Area</vt:lpstr>
      <vt:lpstr>'YOUTH SERVICES (Division)'!Print_Area</vt:lpstr>
      <vt:lpstr>'14-24 PARTNERSHIP (Division)'!Print_Titles</vt:lpstr>
      <vt:lpstr>'ACCESS &amp; INCLUSION (Division)'!Print_Titles</vt:lpstr>
      <vt:lpstr>'ACCESS, MH &amp; WELLBEING (Divisio'!Print_Titles</vt:lpstr>
      <vt:lpstr>'ADULTS WITH A DISABILITY (Divis'!Print_Titles</vt:lpstr>
      <vt:lpstr>'BEREAVEMENT SERVICES (Division)'!Print_Titles</vt:lpstr>
      <vt:lpstr>'BUSINESS CHANGE &amp; INFO SOLNS (S'!Print_Titles</vt:lpstr>
      <vt:lpstr>'BUSINESS DEVELOPMENT &amp; FUND MA '!Print_Titles</vt:lpstr>
      <vt:lpstr>'BUSINESS PLANNING - GEN (Divisi'!Print_Titles</vt:lpstr>
      <vt:lpstr>'BUSINESS STRATEGY OP BUDGETS (D'!Print_Titles</vt:lpstr>
      <vt:lpstr>'C&amp;F BUSINESS SUPPORT (Division)'!Print_Titles</vt:lpstr>
      <vt:lpstr>'CAPITAL DELIVERY SERVICE (Divis'!Print_Titles</vt:lpstr>
      <vt:lpstr>'CENTRAL COSTS (Service)'!Print_Titles</vt:lpstr>
      <vt:lpstr>'CENTRAL MANAGEMENT (Division)'!Print_Titles</vt:lpstr>
      <vt:lpstr>'CHIEF SOCIAL WORKER (Division)'!Print_Titles</vt:lpstr>
      <vt:lpstr>'CHILDRENS DISABILITIES SERVICE '!Print_Titles</vt:lpstr>
      <vt:lpstr>'CHILDREN''S PUBLIC HEALTH (Divis'!Print_Titles</vt:lpstr>
      <vt:lpstr>'CITY CENTRE MANAGEMENT (Divisio'!Print_Titles</vt:lpstr>
      <vt:lpstr>'CITYWIDE HOUSING SERVICE - GEN '!Print_Titles</vt:lpstr>
      <vt:lpstr>'CLEAN AIR ZONE (Division)'!Print_Titles</vt:lpstr>
      <vt:lpstr>'COMMISSIONING AND PARTNERSHIPS '!Print_Titles</vt:lpstr>
      <vt:lpstr>'COMMISSIONING MANAGEMENT (Divis'!Print_Titles</vt:lpstr>
      <vt:lpstr>'COMMUNITIES MANAGEMENT (Divisio'!Print_Titles</vt:lpstr>
      <vt:lpstr>'COMMUNITIES PREVENTION (Divisio'!Print_Titles</vt:lpstr>
      <vt:lpstr>'COMMUNITY SAFETY (Division)'!Print_Titles</vt:lpstr>
      <vt:lpstr>'CONTRACT REBATES &amp; DISCOUNTS (S'!Print_Titles</vt:lpstr>
      <vt:lpstr>'CORONER &amp; MEDICO LEGAL (Divisio'!Print_Titles</vt:lpstr>
      <vt:lpstr>'CULTURE, TOURISM &amp; EVENTS (Divi'!Print_Titles</vt:lpstr>
      <vt:lpstr>'CUSTOMER SERVICES (Service)'!Print_Titles</vt:lpstr>
      <vt:lpstr>'CYP PROVIDER SERVICES (Division'!Print_Titles</vt:lpstr>
      <vt:lpstr>'DIR OF PLANNING INVEST &amp; SUS (D'!Print_Titles</vt:lpstr>
      <vt:lpstr>'DIRECTOR CULTURE &amp; ENVIRONMENT '!Print_Titles</vt:lpstr>
      <vt:lpstr>'DIRECTOR OF ECON DEV &amp; CULTURE '!Print_Titles</vt:lpstr>
      <vt:lpstr>'DIRECTOR OF INCLUSIVE GROWTH'!Print_Titles</vt:lpstr>
      <vt:lpstr>'DIRECTOR OF STREETSCENE AND RE '!Print_Titles</vt:lpstr>
      <vt:lpstr>'EARLY HELP &amp; PREVENTION (Divisi'!Print_Titles</vt:lpstr>
      <vt:lpstr>'ECONOMY &amp; BUSINESS SUPPORT (Div'!Print_Titles</vt:lpstr>
      <vt:lpstr>'EDUCATION &amp; SKILLS BUS SUPP (Di'!Print_Titles</vt:lpstr>
      <vt:lpstr>'EMERGENCY PLANNING (Division)'!Print_Titles</vt:lpstr>
      <vt:lpstr>'EMPLOYMENT &amp; SKILLS (Division)'!Print_Titles</vt:lpstr>
      <vt:lpstr>'ENVIRONMENTAL REGULATIONS (Divi'!Print_Titles</vt:lpstr>
      <vt:lpstr>'EVENTS (Division)'!Print_Titles</vt:lpstr>
      <vt:lpstr>'FACILITIES MANAGEMENT (Division'!Print_Titles</vt:lpstr>
      <vt:lpstr>'FAMILY &amp; COMMUNITY LEARNING'!Print_Titles</vt:lpstr>
      <vt:lpstr>'FIELDWORK SERVICES (Division)'!Print_Titles</vt:lpstr>
      <vt:lpstr>'FINANCE &amp; COMMERCIAL SERVICES ('!Print_Titles</vt:lpstr>
      <vt:lpstr>'GOVERNANCE &amp; FINANCIAL INCL''N ('!Print_Titles</vt:lpstr>
      <vt:lpstr>'HEALTH STRATEGY (Division)'!Print_Titles</vt:lpstr>
      <vt:lpstr>'HIGHWAY MAINTENANCE DIVISION (D'!Print_Titles</vt:lpstr>
      <vt:lpstr>'HIGHWAYS CONTRACT (Division)'!Print_Titles</vt:lpstr>
      <vt:lpstr>'HOUSING BENEFIT (Service)'!Print_Titles</vt:lpstr>
      <vt:lpstr>'HOUSING GROWTH - GEN (Division)'!Print_Titles</vt:lpstr>
      <vt:lpstr>'HSG REPAIRS AND MAINTENANCE (Di'!Print_Titles</vt:lpstr>
      <vt:lpstr>'HUMAN RESOURCES (Service)'!Print_Titles</vt:lpstr>
      <vt:lpstr>'LEGAL &amp; GOVERNANCE (Service)'!Print_Titles</vt:lpstr>
      <vt:lpstr>'LIBRARIES, ARCHIVES &amp; INFORMAT '!Print_Titles</vt:lpstr>
      <vt:lpstr>'LICENSING (Division)'!Print_Titles</vt:lpstr>
      <vt:lpstr>'LIVING &amp; AGEING WELL (NORTH) (D'!Print_Titles</vt:lpstr>
      <vt:lpstr>'LIVING &amp; AGEING WELL (SOUTH) (D'!Print_Titles</vt:lpstr>
      <vt:lpstr>'LOCAL AREA COMMITTEES (Division'!Print_Titles</vt:lpstr>
      <vt:lpstr>'N-HOODS INT &amp; TENANT SUPP-GEN ('!Print_Titles</vt:lpstr>
      <vt:lpstr>'PARKING SERVICES (Division)'!Print_Titles</vt:lpstr>
      <vt:lpstr>'PARKS AND COUNTRYSIDE (Division'!Print_Titles</vt:lpstr>
      <vt:lpstr>'PARTNERSHIP FUNDING (Division)'!Print_Titles</vt:lpstr>
      <vt:lpstr>'PARTNERSHIPS &amp; SPECIAL PROJECT '!Print_Titles</vt:lpstr>
      <vt:lpstr>'PLACE HUB (Division)'!Print_Titles</vt:lpstr>
      <vt:lpstr>'PLACE STRATEGY AND CHANGE (Divi'!Print_Titles</vt:lpstr>
      <vt:lpstr>'PLACEMENTS (Division)'!Print_Titles</vt:lpstr>
      <vt:lpstr>'PLANNING SERVICES (Division)'!Print_Titles</vt:lpstr>
      <vt:lpstr>'POLICY, PERFORMANCE &amp; COMMS (Se'!Print_Titles</vt:lpstr>
      <vt:lpstr>'PORTFOLIO LEADERSHIP TEAM (Divi'!Print_Titles</vt:lpstr>
      <vt:lpstr>'PORTFOLIO WIDE BUDGETS (Divisio'!Print_Titles</vt:lpstr>
      <vt:lpstr>'PRECEPTS AND LEVIES (Division)'!Print_Titles</vt:lpstr>
      <vt:lpstr>'PREVENTION &amp; EARLY INTERVENTN ('!Print_Titles</vt:lpstr>
      <vt:lpstr>'PROPERTY (Division)'!Print_Titles</vt:lpstr>
      <vt:lpstr>'PROPERTY REGENERATION (Division'!Print_Titles</vt:lpstr>
      <vt:lpstr>'PUBLIC HEALTH (Division)'!Print_Titles</vt:lpstr>
      <vt:lpstr>'PUBLIC HEALTH PPC (Service)'!Print_Titles</vt:lpstr>
      <vt:lpstr>'QAIS (Division)'!Print_Titles</vt:lpstr>
      <vt:lpstr>'RESOURCES MANAGEMENT&amp; PLANNING '!Print_Titles</vt:lpstr>
      <vt:lpstr>'SCHOOL BUDGETS (Division)'!Print_Titles</vt:lpstr>
      <vt:lpstr>'SCHOOLS AND LEARNING (Division)'!Print_Titles</vt:lpstr>
      <vt:lpstr>'SEN (Division)'!Print_Titles</vt:lpstr>
      <vt:lpstr>'SHEFFIELD CITY MARKETS (Divisio'!Print_Titles</vt:lpstr>
      <vt:lpstr>'SUPPORTING VULNERABLE PEOPLE (D'!Print_Titles</vt:lpstr>
      <vt:lpstr>'TRANSPORT &amp; INFRASTRUCTURE (Div'!Print_Titles</vt:lpstr>
      <vt:lpstr>'TRANSPORT (Division)'!Print_Titles</vt:lpstr>
      <vt:lpstr>'VOLUNTARY SECTOR (Division)'!Print_Titles</vt:lpstr>
      <vt:lpstr>'WASTE MANAGEMENT (Division)'!Print_Titles</vt:lpstr>
      <vt:lpstr>'YOUTH SERVICES (Division)'!Print_Titles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Kavan Morris</dc:creator>
  <cp:lastModifiedBy>Chris Bartlett</cp:lastModifiedBy>
  <dcterms:created xsi:type="dcterms:W3CDTF">2023-01-12T15:41:53Z</dcterms:created>
  <dcterms:modified xsi:type="dcterms:W3CDTF">2023-01-26T12:48:27Z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588358-c3f1-4695-a290-e2f70d15689d_Enabled">
    <vt:lpwstr>true</vt:lpwstr>
  </property>
  <property fmtid="{D5CDD505-2E9C-101B-9397-08002B2CF9AE}" pid="3" name="MSIP_Label_c8588358-c3f1-4695-a290-e2f70d15689d_SetDate">
    <vt:lpwstr>2023-01-12T15:42:37Z</vt:lpwstr>
  </property>
  <property fmtid="{D5CDD505-2E9C-101B-9397-08002B2CF9AE}" pid="4" name="MSIP_Label_c8588358-c3f1-4695-a290-e2f70d15689d_Method">
    <vt:lpwstr>Privileged</vt:lpwstr>
  </property>
  <property fmtid="{D5CDD505-2E9C-101B-9397-08002B2CF9AE}" pid="5" name="MSIP_Label_c8588358-c3f1-4695-a290-e2f70d15689d_Name">
    <vt:lpwstr>Official – General</vt:lpwstr>
  </property>
  <property fmtid="{D5CDD505-2E9C-101B-9397-08002B2CF9AE}" pid="6" name="MSIP_Label_c8588358-c3f1-4695-a290-e2f70d15689d_SiteId">
    <vt:lpwstr>a1ba59b9-7204-48d8-a360-7770245ad4a9</vt:lpwstr>
  </property>
  <property fmtid="{D5CDD505-2E9C-101B-9397-08002B2CF9AE}" pid="7" name="MSIP_Label_c8588358-c3f1-4695-a290-e2f70d15689d_ActionId">
    <vt:lpwstr>8c9fee7d-2d94-44cd-a4b8-7d96da7bbfda</vt:lpwstr>
  </property>
  <property fmtid="{D5CDD505-2E9C-101B-9397-08002B2CF9AE}" pid="8" name="MSIP_Label_c8588358-c3f1-4695-a290-e2f70d15689d_ContentBits">
    <vt:lpwstr>0</vt:lpwstr>
  </property>
</Properties>
</file>