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G:\CEX\Corp Res\Strategic Finance\Revenue\Revenue Budget\March Council 2024\Strategy &amp; Resources Committee\"/>
    </mc:Choice>
  </mc:AlternateContent>
  <xr:revisionPtr revIDLastSave="0" documentId="13_ncr:1_{6FD29BD8-FEA7-44EE-8EC8-187235DADD75}" xr6:coauthVersionLast="47" xr6:coauthVersionMax="47" xr10:uidLastSave="{00000000-0000-0000-0000-000000000000}"/>
  <bookViews>
    <workbookView xWindow="-110" yWindow="-110" windowWidth="19420" windowHeight="10420" tabRatio="875" firstSheet="1" activeTab="1" xr2:uid="{00000000-000D-0000-FFFF-FFFF00000000}"/>
  </bookViews>
  <sheets>
    <sheet name="Sheet1" sheetId="1" state="hidden" r:id="rId1"/>
    <sheet name="Front " sheetId="98" r:id="rId2"/>
    <sheet name="User Guide" sheetId="99" r:id="rId3"/>
    <sheet name="ACCESS, MH &amp; WELLBEING (Divisio" sheetId="5" r:id="rId4"/>
    <sheet name="ADULTS FUTURE OPTIONS (Division" sheetId="2" r:id="rId5"/>
    <sheet name="CHIEF SOCIAL WORKER (Division)" sheetId="8" r:id="rId6"/>
    <sheet name="COMMISSIONING AND PARTNERSHIPS " sheetId="6" r:id="rId7"/>
    <sheet name="GOVERNANCE &amp; FINANCIAL INCL'N (" sheetId="7" r:id="rId8"/>
    <sheet name="L&amp;AW (LONG TERM SUPPORT) (Divis" sheetId="3" r:id="rId9"/>
    <sheet name="L&amp;AW (SHORT TERM SUPPORT) (Divi" sheetId="4" r:id="rId10"/>
    <sheet name="PARTNERSHIP FUNDING (Division)" sheetId="48" r:id="rId11"/>
    <sheet name="SUPPORTING VULNERABLE PEOPLE (D" sheetId="44" r:id="rId12"/>
    <sheet name="BEREAVEMENT SERVICES (Division)" sheetId="70" r:id="rId13"/>
    <sheet name="BUSINESS IMPROVEMENT (Division)" sheetId="59" r:id="rId14"/>
    <sheet name="COMMUNITIES MANAGEMENT (Divisio" sheetId="14" r:id="rId15"/>
    <sheet name="COMMUNITIES PREVENTION (Divisio" sheetId="10" r:id="rId16"/>
    <sheet name="COMMUNITY SAFETY (Division)" sheetId="12" r:id="rId17"/>
    <sheet name="CORONER &amp; MEDICO LEGAL (Divisio" sheetId="53" r:id="rId18"/>
    <sheet name="DIRECTOR PL&amp;L (Division)" sheetId="72" r:id="rId19"/>
    <sheet name="LIBRARIES, ARCHIVES &amp; INFORMAT " sheetId="9" r:id="rId20"/>
    <sheet name="PARKS AND COUNTRYSIDE (Division" sheetId="74" r:id="rId21"/>
    <sheet name="PARTNERSHIPS &amp; SPECIAL PROJECT " sheetId="75" r:id="rId22"/>
    <sheet name="PUBLIC HEALTH (Division)" sheetId="76" r:id="rId23"/>
    <sheet name="VOLUNTARY SECTOR (Division)" sheetId="49" r:id="rId24"/>
    <sheet name="YOUTH SERVICES (Division)" sheetId="13" r:id="rId25"/>
    <sheet name="BUSINESS DEVELOPMENT &amp; FUND MA " sheetId="68" r:id="rId26"/>
    <sheet name="CULTURE, TOURISM &amp; EVENTS (Divi" sheetId="78" r:id="rId27"/>
    <sheet name="DIRECTOR OF ECON DEV &amp; CULTURE " sheetId="26" r:id="rId28"/>
    <sheet name="ECONOMY &amp; BUSINESS SUPPORT (Div" sheetId="69" r:id="rId29"/>
    <sheet name="EMPLOYMENT &amp; SKILLS (Division)" sheetId="25" r:id="rId30"/>
    <sheet name="EVENTS (Division)" sheetId="73" r:id="rId31"/>
    <sheet name="FAMILY &amp; COMMUNITY LEARNING (Di" sheetId="51" r:id="rId32"/>
    <sheet name="14-24 PARTNERSHIP (Division)" sheetId="50" r:id="rId33"/>
    <sheet name="ACCESS &amp; INCLUSION (Division)" sheetId="47" r:id="rId34"/>
    <sheet name="BUSINESS STRATEGY OP BUDGETS (D" sheetId="28" r:id="rId35"/>
    <sheet name="C&amp;F BUSINESS SUPPORT (Division)" sheetId="38" r:id="rId36"/>
    <sheet name="CENTRAL MANAGEMENT (Division)" sheetId="39" r:id="rId37"/>
    <sheet name="CHILDRENS DISABILITIES SERVICE " sheetId="33" r:id="rId38"/>
    <sheet name="CHILDREN'S PUBLIC HEALTH (Divis" sheetId="42" r:id="rId39"/>
    <sheet name="CHILDREN'S RESIDENTIAL HOMES (D" sheetId="41" r:id="rId40"/>
    <sheet name="CHILDRENS SNR MANAGEMENT (Divis" sheetId="30" r:id="rId41"/>
    <sheet name="CYP PROVIDER SERVICES (Division" sheetId="36" r:id="rId42"/>
    <sheet name="EARLY HELP &amp; PREVENTION (Divisi" sheetId="37" r:id="rId43"/>
    <sheet name="EDUCATION &amp; SKILLS BUS SUPP (Di" sheetId="31" r:id="rId44"/>
    <sheet name="EMTAS (Division)" sheetId="52" r:id="rId45"/>
    <sheet name="FIELDWORK SERVICES (Division)" sheetId="32" r:id="rId46"/>
    <sheet name="PLACEMENTS (Division)" sheetId="34" r:id="rId47"/>
    <sheet name="PORTFOLIO WIDE BUDGETS (Divisio" sheetId="27" r:id="rId48"/>
    <sheet name="PREVENTION &amp; EARLY INTERVENTN (" sheetId="35" r:id="rId49"/>
    <sheet name="QAIS (Division)" sheetId="40" r:id="rId50"/>
    <sheet name="SCHOOL BUDGETS (Division)" sheetId="29" r:id="rId51"/>
    <sheet name="SCHOOLS AND LEARNING (Division)" sheetId="45" r:id="rId52"/>
    <sheet name="SEN (Division)" sheetId="43" r:id="rId53"/>
    <sheet name="BUSINESS PLANNING - GEN (Divisi" sheetId="18" r:id="rId54"/>
    <sheet name="CITYWIDE HOUSING SERVICE - GEN " sheetId="15" r:id="rId55"/>
    <sheet name="HOUSING GROWTH - GEN (Division)" sheetId="17" r:id="rId56"/>
    <sheet name="HSG REPAIRS AND MAINTENANCE (Di" sheetId="96" r:id="rId57"/>
    <sheet name="N-HOODS INT &amp; TENANT SUPP-GEN (" sheetId="16" r:id="rId58"/>
    <sheet name="CENTRAL COSTS (Service)" sheetId="88" r:id="rId59"/>
    <sheet name="CONTRACT REBATES &amp; DISCOUNTS (S" sheetId="95" r:id="rId60"/>
    <sheet name="CUSTOMER SERVICES (Division)" sheetId="89" r:id="rId61"/>
    <sheet name="DIGITAL INNOVATION &amp; ICT (Servi" sheetId="100" r:id="rId62"/>
    <sheet name="FACILITIES MANAGEMENT (Division" sheetId="92" r:id="rId63"/>
    <sheet name="FINANCE &amp; COMMERCIAL SERVICES (" sheetId="97" r:id="rId64"/>
    <sheet name="GENERAL COUNSEL (Service)" sheetId="91" r:id="rId65"/>
    <sheet name="HOUSING BENEFIT (Service)" sheetId="94" r:id="rId66"/>
    <sheet name="LOCAL AREA COMMITTEES (Division" sheetId="11" r:id="rId67"/>
    <sheet name="ORGANISATIONAL STRATEGY P &amp; D (" sheetId="84" r:id="rId68"/>
    <sheet name="PEOPLE &amp; CULTURE (Service)" sheetId="90" r:id="rId69"/>
    <sheet name="POLICY &amp; DEMOCRATIC ENGAGEMENT " sheetId="85" r:id="rId70"/>
    <sheet name="PROPERTY (Division)" sheetId="66" r:id="rId71"/>
    <sheet name="PUBLIC HEALTH - DPH (Division)" sheetId="86" r:id="rId72"/>
    <sheet name="TRANSPORT (Division)" sheetId="93" r:id="rId73"/>
    <sheet name="CAPITAL DELIVERY SERVICE (Divis" sheetId="63" r:id="rId74"/>
    <sheet name="CLEAN AIR ZONE (Division)" sheetId="62" r:id="rId75"/>
    <sheet name="DIR OF PLANNING INVEST &amp; SUS (D" sheetId="83" r:id="rId76"/>
    <sheet name="DIRECTOR OF REGEN AND DEVELOPM " sheetId="65" r:id="rId77"/>
    <sheet name="PLANNING SERVICES (Division)" sheetId="80" r:id="rId78"/>
    <sheet name="COMMISSIONING MANAGEMENT (Divis" sheetId="46" r:id="rId79"/>
    <sheet name="PRECEPTS AND LEVIES (Division)" sheetId="81" r:id="rId80"/>
    <sheet name="PROPERTY REGENERATION (Division" sheetId="67" r:id="rId81"/>
    <sheet name="TRANSPORT &amp; INFRASTRUCTURE (Div" sheetId="82" r:id="rId82"/>
    <sheet name="CITY CENTRE MANAGEMENT (Divisio" sheetId="71" r:id="rId83"/>
    <sheet name="DIRECTOR OF STREETSCENE AND RE " sheetId="56" r:id="rId84"/>
    <sheet name="EMERGENCY PLANNING (Division)" sheetId="64" r:id="rId85"/>
    <sheet name="ENVIRONMENTAL REGULATIONS (Divi" sheetId="54" r:id="rId86"/>
    <sheet name="HIGHWAY MAINTENANCE DIVISION (D" sheetId="79" r:id="rId87"/>
    <sheet name="HIGHWAYS CONTRACT (Division)" sheetId="61" r:id="rId88"/>
    <sheet name="LICENSING (Division)" sheetId="55" r:id="rId89"/>
    <sheet name="PARKING SERVICES (Division)" sheetId="58" r:id="rId90"/>
    <sheet name="PLACE HUB (Division)" sheetId="60" r:id="rId91"/>
    <sheet name="SHEFFIELD CITY MARKETS (Divisio" sheetId="77" r:id="rId92"/>
    <sheet name="WASTE MANAGEMENT (Division)" sheetId="57" r:id="rId93"/>
  </sheets>
  <externalReferences>
    <externalReference r:id="rId94"/>
  </externalReferences>
  <definedNames>
    <definedName name="AccPrev" localSheetId="61">#REF!</definedName>
    <definedName name="AccPrev" localSheetId="2">#REF!</definedName>
    <definedName name="AccPrev">#REF!</definedName>
    <definedName name="BCIS" localSheetId="61">#REF!</definedName>
    <definedName name="BCIS" localSheetId="2">#REF!</definedName>
    <definedName name="BCIS">#REF!</definedName>
    <definedName name="BusStratOP" localSheetId="61">#REF!</definedName>
    <definedName name="BusStratOP">#REF!</definedName>
    <definedName name="BusStratSupp">#REF!</definedName>
    <definedName name="CareBusSupp">#REF!</definedName>
    <definedName name="CareCommis">#REF!</definedName>
    <definedName name="CDS">#REF!</definedName>
    <definedName name="Central">#REF!</definedName>
    <definedName name="CFBusSupp">#REF!</definedName>
    <definedName name="CFCILS">#REF!</definedName>
    <definedName name="ChPuHe">#REF!</definedName>
    <definedName name="CILSBusSupp">#REF!</definedName>
    <definedName name="CityGrowth">#REF!</definedName>
    <definedName name="CommServBusSupp">#REF!</definedName>
    <definedName name="Contract">#REF!</definedName>
    <definedName name="ConttoCare">#REF!</definedName>
    <definedName name="Culture">#REF!</definedName>
    <definedName name="CustServ">#REF!</definedName>
    <definedName name="CYPProvServ">#REF!</definedName>
    <definedName name="EarlySupport">#REF!</definedName>
    <definedName name="EmpandSkills">#REF!</definedName>
    <definedName name="FamCommLearning">#REF!</definedName>
    <definedName name="FandCS">#REF!</definedName>
    <definedName name="Fourteen">#REF!</definedName>
    <definedName name="Front" localSheetId="1">'Front '!$C$2</definedName>
    <definedName name="FWork" localSheetId="61">#REF!</definedName>
    <definedName name="FWork">#REF!</definedName>
    <definedName name="Guide" localSheetId="61">#REF!</definedName>
    <definedName name="Guide">#REF!</definedName>
    <definedName name="HealthStrat" localSheetId="61">#REF!</definedName>
    <definedName name="HealthStrat">#REF!</definedName>
    <definedName name="HouBen">#REF!</definedName>
    <definedName name="HousingGeneral">#REF!</definedName>
    <definedName name="HumRes">#REF!</definedName>
    <definedName name="IncandSchools">#REF!</definedName>
    <definedName name="LearnDis">#REF!</definedName>
    <definedName name="Legal">#REF!</definedName>
    <definedName name="Libraries">#REF!</definedName>
    <definedName name="Locality">#REF!</definedName>
    <definedName name="LongTerm">#REF!</definedName>
    <definedName name="MajorProjects">#REF!</definedName>
    <definedName name="OperationalServ">#REF!</definedName>
    <definedName name="Other">#REF!</definedName>
    <definedName name="PHPPC">#REF!</definedName>
    <definedName name="PlaceChange">#REF!</definedName>
    <definedName name="Placements">#REF!</definedName>
    <definedName name="PortLead">#REF!</definedName>
    <definedName name="PortWide">#REF!</definedName>
    <definedName name="PPC">#REF!</definedName>
    <definedName name="PracDev">#REF!</definedName>
    <definedName name="PrEaIn">#REF!</definedName>
    <definedName name="_xlnm.Print_Area" localSheetId="32">'14-24 PARTNERSHIP (Division)'!$C$2:$H$52</definedName>
    <definedName name="_xlnm.Print_Area" localSheetId="33">'ACCESS &amp; INCLUSION (Division)'!$C$2:$H$73</definedName>
    <definedName name="_xlnm.Print_Area" localSheetId="3">'ACCESS, MH &amp; WELLBEING (Divisio'!$C$2:$H$172</definedName>
    <definedName name="_xlnm.Print_Area" localSheetId="4">'ADULTS FUTURE OPTIONS (Division'!$C$2:$H$228</definedName>
    <definedName name="_xlnm.Print_Area" localSheetId="12">'BEREAVEMENT SERVICES (Division)'!$C$2:$H$52</definedName>
    <definedName name="_xlnm.Print_Area" localSheetId="25">'BUSINESS DEVELOPMENT &amp; FUND MA '!$C$2:$H$36</definedName>
    <definedName name="_xlnm.Print_Area" localSheetId="13">'BUSINESS IMPROVEMENT (Division)'!$C$2:$H$59</definedName>
    <definedName name="_xlnm.Print_Area" localSheetId="53">'BUSINESS PLANNING - GEN (Divisi'!$C$2:$H$43</definedName>
    <definedName name="_xlnm.Print_Area" localSheetId="34">'BUSINESS STRATEGY OP BUDGETS (D'!$C$2:$H$80</definedName>
    <definedName name="_xlnm.Print_Area" localSheetId="35">'C&amp;F BUSINESS SUPPORT (Division)'!$C$2:$H$52</definedName>
    <definedName name="_xlnm.Print_Area" localSheetId="73">'CAPITAL DELIVERY SERVICE (Divis'!$C$2:$H$36</definedName>
    <definedName name="_xlnm.Print_Area" localSheetId="58">'CENTRAL COSTS (Service)'!$C$2:$H$50</definedName>
    <definedName name="_xlnm.Print_Area" localSheetId="36">'CENTRAL MANAGEMENT (Division)'!$C$2:$H$53</definedName>
    <definedName name="_xlnm.Print_Area" localSheetId="5">'CHIEF SOCIAL WORKER (Division)'!$C$2:$H$82</definedName>
    <definedName name="_xlnm.Print_Area" localSheetId="37">'CHILDRENS DISABILITIES SERVICE '!$C$2:$H$68</definedName>
    <definedName name="_xlnm.Print_Area" localSheetId="38">'CHILDREN''S PUBLIC HEALTH (Divis'!$C$2:$H$64</definedName>
    <definedName name="_xlnm.Print_Area" localSheetId="39">'CHILDREN''S RESIDENTIAL HOMES (D'!$C$2:$H$52</definedName>
    <definedName name="_xlnm.Print_Area" localSheetId="40">'CHILDRENS SNR MANAGEMENT (Divis'!$C$2:$H$59</definedName>
    <definedName name="_xlnm.Print_Area" localSheetId="82">'CITY CENTRE MANAGEMENT (Divisio'!$C$2:$H$75</definedName>
    <definedName name="_xlnm.Print_Area" localSheetId="54">'CITYWIDE HOUSING SERVICE - GEN '!$C$2:$H$103</definedName>
    <definedName name="_xlnm.Print_Area" localSheetId="74">'CLEAN AIR ZONE (Division)'!$C$2:$H$36</definedName>
    <definedName name="_xlnm.Print_Area" localSheetId="6">'COMMISSIONING AND PARTNERSHIPS '!$C$2:$H$68</definedName>
    <definedName name="_xlnm.Print_Area" localSheetId="78">'COMMISSIONING MANAGEMENT (Divis'!$C$2:$H$52</definedName>
    <definedName name="_xlnm.Print_Area" localSheetId="14">'COMMUNITIES MANAGEMENT (Divisio'!$C$2:$H$52</definedName>
    <definedName name="_xlnm.Print_Area" localSheetId="15">'COMMUNITIES PREVENTION (Divisio'!$C$2:$H$67</definedName>
    <definedName name="_xlnm.Print_Area" localSheetId="16">'COMMUNITY SAFETY (Division)'!$C$2:$H$82</definedName>
    <definedName name="_xlnm.Print_Area" localSheetId="59">'CONTRACT REBATES &amp; DISCOUNTS (S'!$C$2:$H$36</definedName>
    <definedName name="_xlnm.Print_Area" localSheetId="17">'CORONER &amp; MEDICO LEGAL (Divisio'!$C$2:$H$67</definedName>
    <definedName name="_xlnm.Print_Area" localSheetId="26">'CULTURE, TOURISM &amp; EVENTS (Divi'!$C$2:$H$67</definedName>
    <definedName name="_xlnm.Print_Area" localSheetId="60">'CUSTOMER SERVICES (Division)'!$C$2:$H$110</definedName>
    <definedName name="_xlnm.Print_Area" localSheetId="41">'CYP PROVIDER SERVICES (Division'!$C$2:$H$73</definedName>
    <definedName name="_xlnm.Print_Area" localSheetId="61">'DIGITAL INNOVATION &amp; ICT (Servi'!$C$2:$H$102</definedName>
    <definedName name="_xlnm.Print_Area" localSheetId="75">'DIR OF PLANNING INVEST &amp; SUS (D'!$C$2:$H$45</definedName>
    <definedName name="_xlnm.Print_Area" localSheetId="27">'DIRECTOR OF ECON DEV &amp; CULTURE '!$C$2:$H$59</definedName>
    <definedName name="_xlnm.Print_Area" localSheetId="76">'DIRECTOR OF REGEN AND DEVELOPM '!$C$2:$H$45</definedName>
    <definedName name="_xlnm.Print_Area" localSheetId="83">'DIRECTOR OF STREETSCENE AND RE '!$C$2:$H$66</definedName>
    <definedName name="_xlnm.Print_Area" localSheetId="18">'DIRECTOR PL&amp;L (Division)'!$C$2:$H$45</definedName>
    <definedName name="_xlnm.Print_Area" localSheetId="42">'EARLY HELP &amp; PREVENTION (Divisi'!$C$2:$H$59</definedName>
    <definedName name="_xlnm.Print_Area" localSheetId="28">'ECONOMY &amp; BUSINESS SUPPORT (Div'!$C$2:$H$52</definedName>
    <definedName name="_xlnm.Print_Area" localSheetId="43">'EDUCATION &amp; SKILLS BUS SUPP (Di'!$C$2:$H$45</definedName>
    <definedName name="_xlnm.Print_Area" localSheetId="84">'EMERGENCY PLANNING (Division)'!$C$2:$H$36</definedName>
    <definedName name="_xlnm.Print_Area" localSheetId="29">'EMPLOYMENT &amp; SKILLS (Division)'!$C$2:$H$45</definedName>
    <definedName name="_xlnm.Print_Area" localSheetId="44">'EMTAS (Division)'!$C$2:$H$36</definedName>
    <definedName name="_xlnm.Print_Area" localSheetId="85">'ENVIRONMENTAL REGULATIONS (Divi'!$C$2:$H$140</definedName>
    <definedName name="_xlnm.Print_Area" localSheetId="30">'EVENTS (Division)'!$C$2:$H$45</definedName>
    <definedName name="_xlnm.Print_Area" localSheetId="62">'FACILITIES MANAGEMENT (Division'!$C$2:$H$89</definedName>
    <definedName name="_xlnm.Print_Area" localSheetId="31">'FAMILY &amp; COMMUNITY LEARNING (Di'!$C$2:$H$52</definedName>
    <definedName name="_xlnm.Print_Area" localSheetId="45">'FIELDWORK SERVICES (Division)'!$C$2:$H$87</definedName>
    <definedName name="_xlnm.Print_Area" localSheetId="63">'FINANCE &amp; COMMERCIAL SERVICES ('!$C$2:$H$80</definedName>
    <definedName name="_xlnm.Print_Area" localSheetId="64">'GENERAL COUNSEL (Service)'!$C$2:$H$60</definedName>
    <definedName name="_xlnm.Print_Area" localSheetId="7">'GOVERNANCE &amp; FINANCIAL INCL''N ('!$C$2:$H$160</definedName>
    <definedName name="_xlnm.Print_Area" localSheetId="86">'HIGHWAY MAINTENANCE DIVISION (D'!$C$2:$H$66</definedName>
    <definedName name="_xlnm.Print_Area" localSheetId="87">'HIGHWAYS CONTRACT (Division)'!$C$2:$H$45</definedName>
    <definedName name="_xlnm.Print_Area" localSheetId="65">'HOUSING BENEFIT (Service)'!$C$2:$H$36</definedName>
    <definedName name="_xlnm.Print_Area" localSheetId="55">'HOUSING GROWTH - GEN (Division)'!$C$2:$H$67</definedName>
    <definedName name="_xlnm.Print_Area" localSheetId="56">'HSG REPAIRS AND MAINTENANCE (Di'!$C$2:$H$36</definedName>
    <definedName name="_xlnm.Print_Area" localSheetId="8">'L&amp;AW (LONG TERM SUPPORT) (Divis'!$C$2:$H$220</definedName>
    <definedName name="_xlnm.Print_Area" localSheetId="9">'L&amp;AW (SHORT TERM SUPPORT) (Divi'!$C$2:$H$104</definedName>
    <definedName name="_xlnm.Print_Area" localSheetId="19">'LIBRARIES, ARCHIVES &amp; INFORMAT '!$C$2:$H$110</definedName>
    <definedName name="_xlnm.Print_Area" localSheetId="88">'LICENSING (Division)'!$C$2:$H$57</definedName>
    <definedName name="_xlnm.Print_Area" localSheetId="66">'LOCAL AREA COMMITTEES (Division'!$C$2:$H$60</definedName>
    <definedName name="_xlnm.Print_Area" localSheetId="57">'N-HOODS INT &amp; TENANT SUPP-GEN ('!$C$2:$H$66</definedName>
    <definedName name="_xlnm.Print_Area" localSheetId="67">'ORGANISATIONAL STRATEGY P &amp; D ('!$C$2:$H$66</definedName>
    <definedName name="_xlnm.Print_Area" localSheetId="89">'PARKING SERVICES (Division)'!$C$2:$H$52</definedName>
    <definedName name="_xlnm.Print_Area" localSheetId="20">'PARKS AND COUNTRYSIDE (Division'!$C$2:$H$95</definedName>
    <definedName name="_xlnm.Print_Area" localSheetId="10">'PARTNERSHIP FUNDING (Division)'!$C$2:$H$36</definedName>
    <definedName name="_xlnm.Print_Area" localSheetId="21">'PARTNERSHIPS &amp; SPECIAL PROJECT '!$C$2:$H$66</definedName>
    <definedName name="_xlnm.Print_Area" localSheetId="68">'PEOPLE &amp; CULTURE (Service)'!$C$2:$H$74</definedName>
    <definedName name="_xlnm.Print_Area" localSheetId="90">'PLACE HUB (Division)'!$C$2:$H$45</definedName>
    <definedName name="_xlnm.Print_Area" localSheetId="46">'PLACEMENTS (Division)'!$C$2:$H$68</definedName>
    <definedName name="_xlnm.Print_Area" localSheetId="77">'PLANNING SERVICES (Division)'!$C$2:$H$80</definedName>
    <definedName name="_xlnm.Print_Area" localSheetId="69">'POLICY &amp; DEMOCRATIC ENGAGEMENT '!$C$2:$H$103</definedName>
    <definedName name="_xlnm.Print_Area" localSheetId="47">'PORTFOLIO WIDE BUDGETS (Divisio'!$C$2:$H$95</definedName>
    <definedName name="_xlnm.Print_Area" localSheetId="79">'PRECEPTS AND LEVIES (Division)'!$C$2:$H$52</definedName>
    <definedName name="_xlnm.Print_Area" localSheetId="48">'PREVENTION &amp; EARLY INTERVENTN ('!$C$2:$H$73</definedName>
    <definedName name="_xlnm.Print_Area" localSheetId="70">'PROPERTY (Division)'!$C$2:$H$88</definedName>
    <definedName name="_xlnm.Print_Area" localSheetId="80">'PROPERTY REGENERATION (Division'!$C$2:$H$45</definedName>
    <definedName name="_xlnm.Print_Area" localSheetId="71">'PUBLIC HEALTH - DPH (Division)'!$C$2:$H$36</definedName>
    <definedName name="_xlnm.Print_Area" localSheetId="22">'PUBLIC HEALTH (Division)'!$C$2:$H$64</definedName>
    <definedName name="_xlnm.Print_Area" localSheetId="49">'QAIS (Division)'!$C$2:$H$52</definedName>
    <definedName name="_xlnm.Print_Area" localSheetId="50">'SCHOOL BUDGETS (Division)'!$C$2:$H$36</definedName>
    <definedName name="_xlnm.Print_Area" localSheetId="51">'SCHOOLS AND LEARNING (Division)'!$C$2:$H$52</definedName>
    <definedName name="_xlnm.Print_Area" localSheetId="52">'SEN (Division)'!$C$2:$H$52</definedName>
    <definedName name="_xlnm.Print_Area" localSheetId="91">'SHEFFIELD CITY MARKETS (Divisio'!$C$2:$H$60</definedName>
    <definedName name="_xlnm.Print_Area" localSheetId="11">'SUPPORTING VULNERABLE PEOPLE (D'!$C$2:$H$52</definedName>
    <definedName name="_xlnm.Print_Area" localSheetId="81">'TRANSPORT &amp; INFRASTRUCTURE (Div'!$C$2:$H$73</definedName>
    <definedName name="_xlnm.Print_Area" localSheetId="72">'TRANSPORT (Division)'!$C$2:$H$59</definedName>
    <definedName name="_xlnm.Print_Area" localSheetId="2">'User Guide'!$A$1:$X$33</definedName>
    <definedName name="_xlnm.Print_Area" localSheetId="23">'VOLUNTARY SECTOR (Division)'!$C$2:$H$36</definedName>
    <definedName name="_xlnm.Print_Area" localSheetId="92">'WASTE MANAGEMENT (Division)'!$C$2:$H$60</definedName>
    <definedName name="_xlnm.Print_Area" localSheetId="24">'YOUTH SERVICES (Division)'!$C$2:$H$94</definedName>
    <definedName name="_xlnm.Print_Titles" localSheetId="32">'14-24 PARTNERSHIP (Division)'!$2:$5</definedName>
    <definedName name="_xlnm.Print_Titles" localSheetId="33">'ACCESS &amp; INCLUSION (Division)'!$2:$5</definedName>
    <definedName name="_xlnm.Print_Titles" localSheetId="3">'ACCESS, MH &amp; WELLBEING (Divisio'!$2:$5</definedName>
    <definedName name="_xlnm.Print_Titles" localSheetId="4">'ADULTS FUTURE OPTIONS (Division'!$2:$5</definedName>
    <definedName name="_xlnm.Print_Titles" localSheetId="12">'BEREAVEMENT SERVICES (Division)'!$2:$5</definedName>
    <definedName name="_xlnm.Print_Titles" localSheetId="25">'BUSINESS DEVELOPMENT &amp; FUND MA '!$2:$5</definedName>
    <definedName name="_xlnm.Print_Titles" localSheetId="13">'BUSINESS IMPROVEMENT (Division)'!$2:$5</definedName>
    <definedName name="_xlnm.Print_Titles" localSheetId="53">'BUSINESS PLANNING - GEN (Divisi'!$2:$5</definedName>
    <definedName name="_xlnm.Print_Titles" localSheetId="34">'BUSINESS STRATEGY OP BUDGETS (D'!$2:$5</definedName>
    <definedName name="_xlnm.Print_Titles" localSheetId="35">'C&amp;F BUSINESS SUPPORT (Division)'!$2:$5</definedName>
    <definedName name="_xlnm.Print_Titles" localSheetId="73">'CAPITAL DELIVERY SERVICE (Divis'!$2:$5</definedName>
    <definedName name="_xlnm.Print_Titles" localSheetId="58">'CENTRAL COSTS (Service)'!$2:$5</definedName>
    <definedName name="_xlnm.Print_Titles" localSheetId="36">'CENTRAL MANAGEMENT (Division)'!$2:$5</definedName>
    <definedName name="_xlnm.Print_Titles" localSheetId="5">'CHIEF SOCIAL WORKER (Division)'!$2:$5</definedName>
    <definedName name="_xlnm.Print_Titles" localSheetId="37">'CHILDRENS DISABILITIES SERVICE '!$2:$5</definedName>
    <definedName name="_xlnm.Print_Titles" localSheetId="38">'CHILDREN''S PUBLIC HEALTH (Divis'!$2:$5</definedName>
    <definedName name="_xlnm.Print_Titles" localSheetId="39">'CHILDREN''S RESIDENTIAL HOMES (D'!$2:$5</definedName>
    <definedName name="_xlnm.Print_Titles" localSheetId="40">'CHILDRENS SNR MANAGEMENT (Divis'!$2:$5</definedName>
    <definedName name="_xlnm.Print_Titles" localSheetId="82">'CITY CENTRE MANAGEMENT (Divisio'!$2:$5</definedName>
    <definedName name="_xlnm.Print_Titles" localSheetId="54">'CITYWIDE HOUSING SERVICE - GEN '!$2:$5</definedName>
    <definedName name="_xlnm.Print_Titles" localSheetId="74">'CLEAN AIR ZONE (Division)'!$2:$5</definedName>
    <definedName name="_xlnm.Print_Titles" localSheetId="6">'COMMISSIONING AND PARTNERSHIPS '!$2:$5</definedName>
    <definedName name="_xlnm.Print_Titles" localSheetId="78">'COMMISSIONING MANAGEMENT (Divis'!$2:$5</definedName>
    <definedName name="_xlnm.Print_Titles" localSheetId="14">'COMMUNITIES MANAGEMENT (Divisio'!$2:$5</definedName>
    <definedName name="_xlnm.Print_Titles" localSheetId="15">'COMMUNITIES PREVENTION (Divisio'!$2:$5</definedName>
    <definedName name="_xlnm.Print_Titles" localSheetId="16">'COMMUNITY SAFETY (Division)'!$2:$5</definedName>
    <definedName name="_xlnm.Print_Titles" localSheetId="59">'CONTRACT REBATES &amp; DISCOUNTS (S'!$2:$5</definedName>
    <definedName name="_xlnm.Print_Titles" localSheetId="17">'CORONER &amp; MEDICO LEGAL (Divisio'!$2:$5</definedName>
    <definedName name="_xlnm.Print_Titles" localSheetId="26">'CULTURE, TOURISM &amp; EVENTS (Divi'!$2:$5</definedName>
    <definedName name="_xlnm.Print_Titles" localSheetId="60">'CUSTOMER SERVICES (Division)'!$2:$5</definedName>
    <definedName name="_xlnm.Print_Titles" localSheetId="41">'CYP PROVIDER SERVICES (Division'!$2:$5</definedName>
    <definedName name="_xlnm.Print_Titles" localSheetId="61">'DIGITAL INNOVATION &amp; ICT (Servi'!$2:$5</definedName>
    <definedName name="_xlnm.Print_Titles" localSheetId="75">'DIR OF PLANNING INVEST &amp; SUS (D'!$2:$5</definedName>
    <definedName name="_xlnm.Print_Titles" localSheetId="27">'DIRECTOR OF ECON DEV &amp; CULTURE '!$2:$5</definedName>
    <definedName name="_xlnm.Print_Titles" localSheetId="76">'DIRECTOR OF REGEN AND DEVELOPM '!$2:$5</definedName>
    <definedName name="_xlnm.Print_Titles" localSheetId="83">'DIRECTOR OF STREETSCENE AND RE '!$2:$5</definedName>
    <definedName name="_xlnm.Print_Titles" localSheetId="18">'DIRECTOR PL&amp;L (Division)'!$2:$5</definedName>
    <definedName name="_xlnm.Print_Titles" localSheetId="42">'EARLY HELP &amp; PREVENTION (Divisi'!$2:$5</definedName>
    <definedName name="_xlnm.Print_Titles" localSheetId="28">'ECONOMY &amp; BUSINESS SUPPORT (Div'!$2:$5</definedName>
    <definedName name="_xlnm.Print_Titles" localSheetId="43">'EDUCATION &amp; SKILLS BUS SUPP (Di'!$2:$5</definedName>
    <definedName name="_xlnm.Print_Titles" localSheetId="84">'EMERGENCY PLANNING (Division)'!$2:$5</definedName>
    <definedName name="_xlnm.Print_Titles" localSheetId="29">'EMPLOYMENT &amp; SKILLS (Division)'!$2:$5</definedName>
    <definedName name="_xlnm.Print_Titles" localSheetId="44">'EMTAS (Division)'!$2:$5</definedName>
    <definedName name="_xlnm.Print_Titles" localSheetId="85">'ENVIRONMENTAL REGULATIONS (Divi'!$2:$5</definedName>
    <definedName name="_xlnm.Print_Titles" localSheetId="30">'EVENTS (Division)'!$2:$5</definedName>
    <definedName name="_xlnm.Print_Titles" localSheetId="62">'FACILITIES MANAGEMENT (Division'!$2:$5</definedName>
    <definedName name="_xlnm.Print_Titles" localSheetId="31">'FAMILY &amp; COMMUNITY LEARNING (Di'!$2:$5</definedName>
    <definedName name="_xlnm.Print_Titles" localSheetId="45">'FIELDWORK SERVICES (Division)'!$2:$5</definedName>
    <definedName name="_xlnm.Print_Titles" localSheetId="63">'FINANCE &amp; COMMERCIAL SERVICES ('!$2:$5</definedName>
    <definedName name="_xlnm.Print_Titles" localSheetId="64">'GENERAL COUNSEL (Service)'!$2:$5</definedName>
    <definedName name="_xlnm.Print_Titles" localSheetId="7">'GOVERNANCE &amp; FINANCIAL INCL''N ('!$2:$5</definedName>
    <definedName name="_xlnm.Print_Titles" localSheetId="86">'HIGHWAY MAINTENANCE DIVISION (D'!$2:$5</definedName>
    <definedName name="_xlnm.Print_Titles" localSheetId="87">'HIGHWAYS CONTRACT (Division)'!$2:$5</definedName>
    <definedName name="_xlnm.Print_Titles" localSheetId="65">'HOUSING BENEFIT (Service)'!$2:$5</definedName>
    <definedName name="_xlnm.Print_Titles" localSheetId="55">'HOUSING GROWTH - GEN (Division)'!$2:$5</definedName>
    <definedName name="_xlnm.Print_Titles" localSheetId="56">'HSG REPAIRS AND MAINTENANCE (Di'!$2:$5</definedName>
    <definedName name="_xlnm.Print_Titles" localSheetId="8">'L&amp;AW (LONG TERM SUPPORT) (Divis'!$2:$5</definedName>
    <definedName name="_xlnm.Print_Titles" localSheetId="9">'L&amp;AW (SHORT TERM SUPPORT) (Divi'!$2:$5</definedName>
    <definedName name="_xlnm.Print_Titles" localSheetId="19">'LIBRARIES, ARCHIVES &amp; INFORMAT '!$2:$5</definedName>
    <definedName name="_xlnm.Print_Titles" localSheetId="88">'LICENSING (Division)'!$2:$5</definedName>
    <definedName name="_xlnm.Print_Titles" localSheetId="66">'LOCAL AREA COMMITTEES (Division'!$2:$5</definedName>
    <definedName name="_xlnm.Print_Titles" localSheetId="57">'N-HOODS INT &amp; TENANT SUPP-GEN ('!$2:$5</definedName>
    <definedName name="_xlnm.Print_Titles" localSheetId="67">'ORGANISATIONAL STRATEGY P &amp; D ('!$2:$5</definedName>
    <definedName name="_xlnm.Print_Titles" localSheetId="89">'PARKING SERVICES (Division)'!$2:$5</definedName>
    <definedName name="_xlnm.Print_Titles" localSheetId="20">'PARKS AND COUNTRYSIDE (Division'!$2:$5</definedName>
    <definedName name="_xlnm.Print_Titles" localSheetId="10">'PARTNERSHIP FUNDING (Division)'!$2:$5</definedName>
    <definedName name="_xlnm.Print_Titles" localSheetId="21">'PARTNERSHIPS &amp; SPECIAL PROJECT '!$2:$5</definedName>
    <definedName name="_xlnm.Print_Titles" localSheetId="68">'PEOPLE &amp; CULTURE (Service)'!$2:$5</definedName>
    <definedName name="_xlnm.Print_Titles" localSheetId="90">'PLACE HUB (Division)'!$2:$5</definedName>
    <definedName name="_xlnm.Print_Titles" localSheetId="46">'PLACEMENTS (Division)'!$2:$5</definedName>
    <definedName name="_xlnm.Print_Titles" localSheetId="77">'PLANNING SERVICES (Division)'!$2:$5</definedName>
    <definedName name="_xlnm.Print_Titles" localSheetId="69">'POLICY &amp; DEMOCRATIC ENGAGEMENT '!$2:$5</definedName>
    <definedName name="_xlnm.Print_Titles" localSheetId="47">'PORTFOLIO WIDE BUDGETS (Divisio'!$2:$5</definedName>
    <definedName name="_xlnm.Print_Titles" localSheetId="79">'PRECEPTS AND LEVIES (Division)'!$2:$5</definedName>
    <definedName name="_xlnm.Print_Titles" localSheetId="48">'PREVENTION &amp; EARLY INTERVENTN ('!$2:$5</definedName>
    <definedName name="_xlnm.Print_Titles" localSheetId="70">'PROPERTY (Division)'!$2:$5</definedName>
    <definedName name="_xlnm.Print_Titles" localSheetId="80">'PROPERTY REGENERATION (Division'!$2:$5</definedName>
    <definedName name="_xlnm.Print_Titles" localSheetId="71">'PUBLIC HEALTH - DPH (Division)'!$2:$5</definedName>
    <definedName name="_xlnm.Print_Titles" localSheetId="22">'PUBLIC HEALTH (Division)'!$2:$5</definedName>
    <definedName name="_xlnm.Print_Titles" localSheetId="49">'QAIS (Division)'!$2:$5</definedName>
    <definedName name="_xlnm.Print_Titles" localSheetId="50">'SCHOOL BUDGETS (Division)'!$2:$5</definedName>
    <definedName name="_xlnm.Print_Titles" localSheetId="51">'SCHOOLS AND LEARNING (Division)'!$2:$5</definedName>
    <definedName name="_xlnm.Print_Titles" localSheetId="52">'SEN (Division)'!$2:$5</definedName>
    <definedName name="_xlnm.Print_Titles" localSheetId="91">'SHEFFIELD CITY MARKETS (Divisio'!$2:$5</definedName>
    <definedName name="_xlnm.Print_Titles" localSheetId="11">'SUPPORTING VULNERABLE PEOPLE (D'!$2:$5</definedName>
    <definedName name="_xlnm.Print_Titles" localSheetId="81">'TRANSPORT &amp; INFRASTRUCTURE (Div'!$2:$5</definedName>
    <definedName name="_xlnm.Print_Titles" localSheetId="72">'TRANSPORT (Division)'!$2:$5</definedName>
    <definedName name="_xlnm.Print_Titles" localSheetId="23">'VOLUNTARY SECTOR (Division)'!$2:$5</definedName>
    <definedName name="_xlnm.Print_Titles" localSheetId="92">'WASTE MANAGEMENT (Division)'!$2:$5</definedName>
    <definedName name="_xlnm.Print_Titles" localSheetId="24">'YOUTH SERVICES (Division)'!$2:$5</definedName>
    <definedName name="PSI" localSheetId="61">#REF!</definedName>
    <definedName name="PSI">#REF!</definedName>
    <definedName name="ResMan" localSheetId="61">#REF!</definedName>
    <definedName name="ResMan">#REF!</definedName>
    <definedName name="ResManandPlan" localSheetId="61">#REF!</definedName>
    <definedName name="ResManandPlan">#REF!</definedName>
    <definedName name="SafeAdults">#REF!</definedName>
    <definedName name="SafeChild">#REF!</definedName>
    <definedName name="School">#REF!</definedName>
    <definedName name="SchoolsandLearning">#REF!</definedName>
    <definedName name="SEN">#REF!</definedName>
    <definedName name="SuppVuln">#REF!</definedName>
    <definedName name="TandF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5" i="98" l="1"/>
  <c r="K85" i="98"/>
  <c r="F85" i="98"/>
  <c r="E85" i="98"/>
  <c r="H9" i="100"/>
  <c r="F11" i="100"/>
  <c r="F9" i="100"/>
  <c r="D9" i="100"/>
  <c r="E9" i="100"/>
  <c r="F9" i="78" l="1"/>
  <c r="D9" i="78"/>
  <c r="H28" i="78"/>
  <c r="E28" i="78"/>
  <c r="K120" i="98" l="1"/>
  <c r="K118" i="98"/>
  <c r="K116" i="98"/>
  <c r="K115" i="98"/>
  <c r="K114" i="98"/>
  <c r="K112" i="98"/>
  <c r="K111" i="98"/>
  <c r="K105" i="98"/>
  <c r="K86" i="98"/>
  <c r="K84" i="98"/>
  <c r="K76" i="98"/>
  <c r="K75" i="98"/>
  <c r="K64" i="98"/>
  <c r="K63" i="98"/>
  <c r="K57" i="98"/>
  <c r="K47" i="98" s="1"/>
  <c r="K56" i="98"/>
  <c r="K52" i="98"/>
  <c r="K51" i="98"/>
  <c r="K49" i="98"/>
  <c r="K42" i="98"/>
  <c r="K32" i="98"/>
  <c r="K31" i="98"/>
  <c r="K21" i="98" s="1"/>
  <c r="K30" i="98"/>
  <c r="K28" i="98"/>
  <c r="K27" i="98"/>
  <c r="K23" i="98"/>
  <c r="K17" i="98"/>
  <c r="K16" i="98"/>
  <c r="K15" i="98"/>
  <c r="K14" i="98"/>
  <c r="K12" i="98"/>
  <c r="K11" i="98"/>
  <c r="I121" i="98"/>
  <c r="I120" i="98"/>
  <c r="I119" i="98"/>
  <c r="I118" i="98"/>
  <c r="I116" i="98"/>
  <c r="I115" i="98"/>
  <c r="I114" i="98"/>
  <c r="I112" i="98"/>
  <c r="I111" i="98"/>
  <c r="I107" i="98"/>
  <c r="I106" i="98"/>
  <c r="I105" i="98"/>
  <c r="I104" i="98"/>
  <c r="I103" i="98"/>
  <c r="I102" i="98"/>
  <c r="I101" i="98"/>
  <c r="I96" i="98"/>
  <c r="I94" i="98"/>
  <c r="I93" i="98"/>
  <c r="I92" i="98"/>
  <c r="I91" i="98"/>
  <c r="I90" i="98"/>
  <c r="I88" i="98"/>
  <c r="I87" i="98"/>
  <c r="I86" i="98"/>
  <c r="I84" i="98"/>
  <c r="I78" i="98"/>
  <c r="I76" i="98"/>
  <c r="I75" i="98"/>
  <c r="I70" i="98"/>
  <c r="I69" i="98"/>
  <c r="I67" i="98"/>
  <c r="I66" i="98"/>
  <c r="I65" i="98"/>
  <c r="I64" i="98"/>
  <c r="I63" i="98"/>
  <c r="I61" i="98"/>
  <c r="I60" i="98"/>
  <c r="I59" i="98"/>
  <c r="I58" i="98"/>
  <c r="I57" i="98"/>
  <c r="I56" i="98"/>
  <c r="I54" i="98"/>
  <c r="I53" i="98"/>
  <c r="I52" i="98"/>
  <c r="I51" i="98"/>
  <c r="I50" i="98"/>
  <c r="I49" i="98"/>
  <c r="I45" i="98"/>
  <c r="I44" i="98"/>
  <c r="I43" i="98"/>
  <c r="I42" i="98"/>
  <c r="I41" i="98"/>
  <c r="I40" i="98"/>
  <c r="I35" i="98"/>
  <c r="I32" i="98"/>
  <c r="I31" i="98"/>
  <c r="I30" i="98"/>
  <c r="I21" i="98" s="1"/>
  <c r="I29" i="98"/>
  <c r="I28" i="98"/>
  <c r="I27" i="98"/>
  <c r="I26" i="98"/>
  <c r="I25" i="98"/>
  <c r="I24" i="98"/>
  <c r="I23" i="98"/>
  <c r="I19" i="98"/>
  <c r="I17" i="98"/>
  <c r="I16" i="98"/>
  <c r="I15" i="98"/>
  <c r="I14" i="98"/>
  <c r="I13" i="98"/>
  <c r="I12" i="98"/>
  <c r="I11" i="98"/>
  <c r="K40" i="98"/>
  <c r="F121" i="98"/>
  <c r="G121" i="98" s="1"/>
  <c r="E121" i="98"/>
  <c r="F120" i="98"/>
  <c r="E120" i="98"/>
  <c r="F119" i="98"/>
  <c r="E119" i="98"/>
  <c r="F118" i="98"/>
  <c r="E118" i="98"/>
  <c r="F117" i="98"/>
  <c r="E117" i="98"/>
  <c r="F116" i="98"/>
  <c r="E116" i="98"/>
  <c r="F115" i="98"/>
  <c r="G115" i="98" s="1"/>
  <c r="E115" i="98"/>
  <c r="F114" i="98"/>
  <c r="E114" i="98"/>
  <c r="F113" i="98"/>
  <c r="E113" i="98"/>
  <c r="F112" i="98"/>
  <c r="E112" i="98"/>
  <c r="F111" i="98"/>
  <c r="E111" i="98"/>
  <c r="F107" i="98"/>
  <c r="E107" i="98"/>
  <c r="F106" i="98"/>
  <c r="E106" i="98"/>
  <c r="F105" i="98"/>
  <c r="E105" i="98"/>
  <c r="F104" i="98"/>
  <c r="E104" i="98"/>
  <c r="F103" i="98"/>
  <c r="E103" i="98"/>
  <c r="F102" i="98"/>
  <c r="E102" i="98"/>
  <c r="F101" i="98"/>
  <c r="E101" i="98"/>
  <c r="F100" i="98"/>
  <c r="E100" i="98"/>
  <c r="F96" i="98"/>
  <c r="E96" i="98"/>
  <c r="F95" i="98"/>
  <c r="E95" i="98"/>
  <c r="F94" i="98"/>
  <c r="E94" i="98"/>
  <c r="F93" i="98"/>
  <c r="E93" i="98"/>
  <c r="F92" i="98"/>
  <c r="E92" i="98"/>
  <c r="F91" i="98"/>
  <c r="E91" i="98"/>
  <c r="F90" i="98"/>
  <c r="E90" i="98"/>
  <c r="F89" i="98"/>
  <c r="E89" i="98"/>
  <c r="F88" i="98"/>
  <c r="E88" i="98"/>
  <c r="F87" i="98"/>
  <c r="E87" i="98"/>
  <c r="F86" i="98"/>
  <c r="E86" i="98"/>
  <c r="F80" i="98"/>
  <c r="G85" i="98"/>
  <c r="F84" i="98"/>
  <c r="E84" i="98"/>
  <c r="F83" i="98"/>
  <c r="E83" i="98"/>
  <c r="F82" i="98"/>
  <c r="E82" i="98"/>
  <c r="F78" i="98"/>
  <c r="E78" i="98"/>
  <c r="F77" i="98"/>
  <c r="E77" i="98"/>
  <c r="F76" i="98"/>
  <c r="E76" i="98"/>
  <c r="F75" i="98"/>
  <c r="E75" i="98"/>
  <c r="F74" i="98"/>
  <c r="E74" i="98"/>
  <c r="F70" i="98"/>
  <c r="E70" i="98"/>
  <c r="F69" i="98"/>
  <c r="G69" i="98" s="1"/>
  <c r="E69" i="98"/>
  <c r="F68" i="98"/>
  <c r="E68" i="98"/>
  <c r="F67" i="98"/>
  <c r="E67" i="98"/>
  <c r="F66" i="98"/>
  <c r="E66" i="98"/>
  <c r="F65" i="98"/>
  <c r="E65" i="98"/>
  <c r="G65" i="98" s="1"/>
  <c r="F64" i="98"/>
  <c r="E64" i="98"/>
  <c r="F63" i="98"/>
  <c r="E63" i="98"/>
  <c r="F62" i="98"/>
  <c r="E62" i="98"/>
  <c r="F61" i="98"/>
  <c r="E61" i="98"/>
  <c r="F60" i="98"/>
  <c r="E60" i="98"/>
  <c r="F59" i="98"/>
  <c r="E59" i="98"/>
  <c r="F58" i="98"/>
  <c r="E58" i="98"/>
  <c r="F57" i="98"/>
  <c r="E57" i="98"/>
  <c r="F56" i="98"/>
  <c r="E56" i="98"/>
  <c r="F55" i="98"/>
  <c r="E55" i="98"/>
  <c r="F54" i="98"/>
  <c r="E54" i="98"/>
  <c r="F53" i="98"/>
  <c r="E53" i="98"/>
  <c r="F52" i="98"/>
  <c r="E52" i="98"/>
  <c r="F51" i="98"/>
  <c r="E51" i="98"/>
  <c r="F50" i="98"/>
  <c r="E50" i="98"/>
  <c r="F49" i="98"/>
  <c r="E49" i="98"/>
  <c r="F45" i="98"/>
  <c r="E45" i="98"/>
  <c r="F44" i="98"/>
  <c r="E44" i="98"/>
  <c r="F43" i="98"/>
  <c r="E43" i="98"/>
  <c r="F42" i="98"/>
  <c r="E42" i="98"/>
  <c r="F41" i="98"/>
  <c r="E41" i="98"/>
  <c r="F40" i="98"/>
  <c r="E40" i="98"/>
  <c r="G40" i="98" s="1"/>
  <c r="F39" i="98"/>
  <c r="E39" i="98"/>
  <c r="F35" i="98"/>
  <c r="E35" i="98"/>
  <c r="F34" i="98"/>
  <c r="E34" i="98"/>
  <c r="F33" i="98"/>
  <c r="E33" i="98"/>
  <c r="F32" i="98"/>
  <c r="E32" i="98"/>
  <c r="F31" i="98"/>
  <c r="E31" i="98"/>
  <c r="F30" i="98"/>
  <c r="E30" i="98"/>
  <c r="F29" i="98"/>
  <c r="E29" i="98"/>
  <c r="F28" i="98"/>
  <c r="E28" i="98"/>
  <c r="F27" i="98"/>
  <c r="E27" i="98"/>
  <c r="F26" i="98"/>
  <c r="E26" i="98"/>
  <c r="F25" i="98"/>
  <c r="G25" i="98" s="1"/>
  <c r="E25" i="98"/>
  <c r="F24" i="98"/>
  <c r="E24" i="98"/>
  <c r="F23" i="98"/>
  <c r="E23" i="98"/>
  <c r="F19" i="98"/>
  <c r="E19" i="98"/>
  <c r="F18" i="98"/>
  <c r="F9" i="98" s="1"/>
  <c r="E18" i="98"/>
  <c r="F17" i="98"/>
  <c r="E17" i="98"/>
  <c r="F16" i="98"/>
  <c r="E16" i="98"/>
  <c r="F15" i="98"/>
  <c r="E15" i="98"/>
  <c r="F14" i="98"/>
  <c r="E14" i="98"/>
  <c r="F13" i="98"/>
  <c r="E13" i="98"/>
  <c r="F12" i="98"/>
  <c r="E12" i="98"/>
  <c r="F11" i="98"/>
  <c r="E11" i="98"/>
  <c r="G120" i="98"/>
  <c r="G119" i="98"/>
  <c r="G118" i="98"/>
  <c r="G117" i="98"/>
  <c r="G116" i="98"/>
  <c r="K109" i="98"/>
  <c r="G114" i="98"/>
  <c r="G113" i="98"/>
  <c r="G112" i="98"/>
  <c r="G111" i="98"/>
  <c r="I109" i="98"/>
  <c r="G107" i="98"/>
  <c r="G106" i="98"/>
  <c r="K98" i="98"/>
  <c r="G105" i="98"/>
  <c r="G104" i="98"/>
  <c r="I98" i="98"/>
  <c r="G103" i="98"/>
  <c r="G102" i="98"/>
  <c r="G101" i="98"/>
  <c r="F98" i="98"/>
  <c r="G100" i="98"/>
  <c r="G96" i="98"/>
  <c r="G95" i="98"/>
  <c r="G94" i="98"/>
  <c r="G93" i="98"/>
  <c r="G92" i="98"/>
  <c r="G91" i="98"/>
  <c r="G90" i="98"/>
  <c r="G89" i="98"/>
  <c r="G88" i="98"/>
  <c r="G87" i="98"/>
  <c r="G86" i="98"/>
  <c r="K80" i="98"/>
  <c r="I80" i="98"/>
  <c r="G84" i="98"/>
  <c r="G83" i="98"/>
  <c r="G82" i="98"/>
  <c r="G78" i="98"/>
  <c r="G77" i="98"/>
  <c r="G76" i="98"/>
  <c r="I72" i="98"/>
  <c r="G75" i="98"/>
  <c r="F72" i="98"/>
  <c r="G70" i="98"/>
  <c r="G68" i="98"/>
  <c r="G67" i="98"/>
  <c r="G66" i="98"/>
  <c r="G64" i="98"/>
  <c r="G63" i="98"/>
  <c r="G62" i="98"/>
  <c r="G61" i="98"/>
  <c r="G60" i="98"/>
  <c r="G59" i="98"/>
  <c r="G58" i="98"/>
  <c r="G57" i="98"/>
  <c r="G56" i="98"/>
  <c r="G55" i="98"/>
  <c r="G54" i="98"/>
  <c r="G53" i="98"/>
  <c r="G52" i="98"/>
  <c r="G51" i="98"/>
  <c r="G50" i="98"/>
  <c r="I47" i="98"/>
  <c r="G49" i="98"/>
  <c r="G45" i="98"/>
  <c r="G44" i="98"/>
  <c r="G43" i="98"/>
  <c r="G42" i="98"/>
  <c r="G41" i="98"/>
  <c r="I37" i="98"/>
  <c r="G39" i="98"/>
  <c r="F37" i="98"/>
  <c r="E37" i="98"/>
  <c r="G35" i="98"/>
  <c r="G34" i="98"/>
  <c r="G33" i="98"/>
  <c r="G32" i="98"/>
  <c r="G31" i="98"/>
  <c r="G30" i="98"/>
  <c r="G29" i="98"/>
  <c r="G28" i="98"/>
  <c r="G27" i="98"/>
  <c r="G26" i="98"/>
  <c r="G24" i="98"/>
  <c r="G19" i="98"/>
  <c r="G18" i="98"/>
  <c r="G17" i="98"/>
  <c r="G16" i="98"/>
  <c r="G15" i="98"/>
  <c r="G14" i="98"/>
  <c r="G13" i="98"/>
  <c r="G12" i="98"/>
  <c r="K9" i="98"/>
  <c r="I9" i="98"/>
  <c r="G11" i="98"/>
  <c r="E9" i="98"/>
  <c r="E80" i="98" l="1"/>
  <c r="K72" i="98"/>
  <c r="K37" i="98"/>
  <c r="F109" i="98"/>
  <c r="G80" i="98"/>
  <c r="F47" i="98"/>
  <c r="G37" i="98"/>
  <c r="F21" i="98"/>
  <c r="K123" i="98"/>
  <c r="G98" i="98"/>
  <c r="G47" i="98"/>
  <c r="F123" i="98"/>
  <c r="I123" i="98"/>
  <c r="G109" i="98"/>
  <c r="G9" i="98"/>
  <c r="E47" i="98"/>
  <c r="E98" i="98"/>
  <c r="E109" i="98"/>
  <c r="G23" i="98"/>
  <c r="G21" i="98" s="1"/>
  <c r="G74" i="98"/>
  <c r="G72" i="98" s="1"/>
  <c r="E21" i="98"/>
  <c r="E72" i="98"/>
  <c r="E123" i="98" l="1"/>
  <c r="G123" i="98" s="1"/>
</calcChain>
</file>

<file path=xl/sharedStrings.xml><?xml version="1.0" encoding="utf-8"?>
<sst xmlns="http://schemas.openxmlformats.org/spreadsheetml/2006/main" count="7441" uniqueCount="1043">
  <si>
    <t>Committee</t>
  </si>
  <si>
    <t>ADULT HEALTH AND SOCIAL CARE</t>
  </si>
  <si>
    <t xml:space="preserve">Planning Entity  </t>
  </si>
  <si>
    <t>ADULTS FUTURE OPTIONS (Division)</t>
  </si>
  <si>
    <t>Description of core purpose of Planning Entity</t>
  </si>
  <si>
    <t>Our Adult Social Care teams work with adults with a learning disability, physical disability or sensory impairment, and with their carers, to assess needs and arrange specialist community based services, accommodation and support, short break services and services for fulfilling lives through personalised approaches and budgets.    </t>
  </si>
  <si>
    <t>Gross Revenue Expenditure</t>
  </si>
  <si>
    <t>Income</t>
  </si>
  <si>
    <t>Net Revenue Expenditure</t>
  </si>
  <si>
    <t>FTEs</t>
  </si>
  <si>
    <t xml:space="preserve">Core Activities  </t>
  </si>
  <si>
    <t>Savings / Additional Income</t>
  </si>
  <si>
    <t>NB all monetary amounts shown in £'000s</t>
  </si>
  <si>
    <t>Section 1:  Summary of Core Services (Form A)</t>
  </si>
  <si>
    <t>Line</t>
  </si>
  <si>
    <t>A1</t>
  </si>
  <si>
    <t>Activity</t>
  </si>
  <si>
    <t>ADULT PLACEMENT SHARED LIVES</t>
  </si>
  <si>
    <t>Description</t>
  </si>
  <si>
    <t>Provision of long and short term family or community based support provided by approved self employed carers who have been assessed, trained and supervised by the service.  Provision includes day support, befriending, overnight stays and long term placements within the Carer's own home.</t>
  </si>
  <si>
    <t>FTE</t>
  </si>
  <si>
    <t>Staff</t>
  </si>
  <si>
    <t>Non Staff</t>
  </si>
  <si>
    <t>A2</t>
  </si>
  <si>
    <t>ADULTS FUTURE OPTIONS MGMT</t>
  </si>
  <si>
    <t>Community teams to assess people's needs and support them to live as independently as possible.  Teams also work closely with local providers, voluntary sector and NHS organisations.  Includes specialist teams for Continuing Health care, Transitions, Sensory Impairment, Direct Payments and Residential/Supported Living</t>
  </si>
  <si>
    <t>A3</t>
  </si>
  <si>
    <t>CHC INCOME</t>
  </si>
  <si>
    <t>Administration of provider payments for fully and joint health funded care</t>
  </si>
  <si>
    <t>A4</t>
  </si>
  <si>
    <t>COMMUNITY FUTURE OPTIONS</t>
  </si>
  <si>
    <t>Case management teams for principally working age adults with learning disabilities, physical disabilities or social needs.</t>
  </si>
  <si>
    <t>A6</t>
  </si>
  <si>
    <t>DIRECT PAYMENTS</t>
  </si>
  <si>
    <t>Team which is reviewing Direct Payment cases to ensure Direct Payments are being used to meet care needs of customers.</t>
  </si>
  <si>
    <t>A7</t>
  </si>
  <si>
    <t>LD A&amp;CM</t>
  </si>
  <si>
    <t>Delivery of Norfolk Lodge respite provision.</t>
  </si>
  <si>
    <t>A9</t>
  </si>
  <si>
    <t>PROVIDER SERVICES</t>
  </si>
  <si>
    <t>This function provides services to adults assessed as having eligible needs.  Provision includes day care and supported living.</t>
  </si>
  <si>
    <t>A10</t>
  </si>
  <si>
    <t>PURCHASING - LD</t>
  </si>
  <si>
    <t>Care purchased from the independent sector, either by the Council for individuals or via direct payments/personalised budgets, based on statutory assessed needs and some preventative support to maximise independence.</t>
  </si>
  <si>
    <t>A11</t>
  </si>
  <si>
    <t>PURCHASING PD</t>
  </si>
  <si>
    <t>Care purchased from the independent sector, either by the Council for individuals or via direct payments/personalised budgets based on a statutory assessed needs and some preventative support to maximise independence.</t>
  </si>
  <si>
    <t>A12</t>
  </si>
  <si>
    <t>RESI NURSING &amp; SUPP LIVING</t>
  </si>
  <si>
    <t>Case management teams for principally working age adults with learning disabilities, physical disabilities or social needs who are living in residential care or supported living accommodation.</t>
  </si>
  <si>
    <t>A13</t>
  </si>
  <si>
    <t>SENSORY TEAM</t>
  </si>
  <si>
    <t>Support service for adults with sensory impairments.</t>
  </si>
  <si>
    <t>A14</t>
  </si>
  <si>
    <t>TRANSITIONS</t>
  </si>
  <si>
    <t>The Preparation for Adulthood team works to develop the best outcomes for young people with care needs transitioning into Adulthood. They engage early with people and their Carers to offer a clear pathway of support for people who may have short term or long-term care needs.</t>
  </si>
  <si>
    <t>A15</t>
  </si>
  <si>
    <t>WORKING AGE ADULTS CONTRACT</t>
  </si>
  <si>
    <t>Purchasing of products and services outside of core purchasing budget</t>
  </si>
  <si>
    <t>Section 2:  Summary of Pressures (Form E)</t>
  </si>
  <si>
    <t>E1</t>
  </si>
  <si>
    <t>Inflation</t>
  </si>
  <si>
    <t>Fee Pressure</t>
  </si>
  <si>
    <t>E2</t>
  </si>
  <si>
    <t xml:space="preserve">Fee Pressure </t>
  </si>
  <si>
    <t>E3</t>
  </si>
  <si>
    <t>Demand</t>
  </si>
  <si>
    <t>Growth Pressure</t>
  </si>
  <si>
    <t>E4</t>
  </si>
  <si>
    <t>Growth pressure</t>
  </si>
  <si>
    <t>E5</t>
  </si>
  <si>
    <t>Loss of Funding/Income</t>
  </si>
  <si>
    <t>Loss of income</t>
  </si>
  <si>
    <t>E6</t>
  </si>
  <si>
    <t>Norfolk Lodge provision</t>
  </si>
  <si>
    <t>E7</t>
  </si>
  <si>
    <t>Enablement Team</t>
  </si>
  <si>
    <t>E8</t>
  </si>
  <si>
    <t>Additional staffing required</t>
  </si>
  <si>
    <t>E9</t>
  </si>
  <si>
    <t>Pay award</t>
  </si>
  <si>
    <t>Section 3:  Summary of Savings (form B)</t>
  </si>
  <si>
    <t>B2</t>
  </si>
  <si>
    <t>Staff budget reallocation</t>
  </si>
  <si>
    <t>Transfer of budget for Learning Disability review team</t>
  </si>
  <si>
    <t>Section 4:  Summary of Additional Income (Form C)</t>
  </si>
  <si>
    <t>C1</t>
  </si>
  <si>
    <t>Transforming Care</t>
  </si>
  <si>
    <t>Transforming Care Income</t>
  </si>
  <si>
    <t>C2</t>
  </si>
  <si>
    <t>Additional Income - Learning Disability</t>
  </si>
  <si>
    <t>Social Care Grant to support underlying pressures</t>
  </si>
  <si>
    <t>C3</t>
  </si>
  <si>
    <t>Additional Income - Physical Disability</t>
  </si>
  <si>
    <t>C4</t>
  </si>
  <si>
    <t>Continuing Healthcare Income</t>
  </si>
  <si>
    <t>Adjustment to align to actual Continuing Healthcare income</t>
  </si>
  <si>
    <t>L&amp;AW (LONG TERM SUPPORT) (Division)</t>
  </si>
  <si>
    <t>Our Adult Social Care teams assess needs and provide resources for the care and protection of vulnerable older people. A personalised and supportive approach provides support for people either in their own homes, or in residential or nursing care, by working in close partnership with health colleagues, housing services, in house care services, the independent sector and voluntary organisations.  This includes the Care Homes team and Adaptations, Housing &amp; Health.</t>
  </si>
  <si>
    <t>CARE HOME TEAMS</t>
  </si>
  <si>
    <t>Function providing case management to older people with social care needs living in residential and nursing care homes.</t>
  </si>
  <si>
    <t>COMMUNITY TEAMS (NORTH)</t>
  </si>
  <si>
    <t>Function providing case management to older people with social care needs living in the community.</t>
  </si>
  <si>
    <t>HOSPITAL SOCIAL WORK TEAMS</t>
  </si>
  <si>
    <t xml:space="preserve">The hospital and out of hours service includes the out of hours service, discharge planning teams and specialist social work teams. The service supports people to be discharged from hospital working in partnership with health colleagues. </t>
  </si>
  <si>
    <t>A5</t>
  </si>
  <si>
    <t>LIVING &amp; AW (NORTH) CONTRACTS</t>
  </si>
  <si>
    <t>Purchasing of products and services outside of core purchasing budget.</t>
  </si>
  <si>
    <t>LIVING &amp; AW (NORTH) MGMT</t>
  </si>
  <si>
    <t>Management staffing costs for Living and Ageing Well Long Term.</t>
  </si>
  <si>
    <t>A8</t>
  </si>
  <si>
    <t>PURCHASING - OP (NORTH)</t>
  </si>
  <si>
    <t>RESPONSE &amp; ENABLEMENT TEAM</t>
  </si>
  <si>
    <t>Function for responsive/emergency work for older people with social care needs, resolving issues at the earliest point, and focusing on enablement by reducing the need to increase formal services by promoting and maintaining independence.</t>
  </si>
  <si>
    <t>SERVICE MANAGEMENT</t>
  </si>
  <si>
    <t>Cost of service management team.</t>
  </si>
  <si>
    <t>Additional uplift</t>
  </si>
  <si>
    <t>Enablement Review Team</t>
  </si>
  <si>
    <t>Debt recovery</t>
  </si>
  <si>
    <t>Aged bad debt collection</t>
  </si>
  <si>
    <t>Promoting Independence Post Discharge</t>
  </si>
  <si>
    <t>Promoting independence post discharge</t>
  </si>
  <si>
    <t>B4</t>
  </si>
  <si>
    <t>Extra Care Budget Realignment</t>
  </si>
  <si>
    <t>Realign budget</t>
  </si>
  <si>
    <t>B5</t>
  </si>
  <si>
    <t>Alignment of Non-Standard Rates</t>
  </si>
  <si>
    <t>Alignment of non-standard rates for consistency</t>
  </si>
  <si>
    <t>B6</t>
  </si>
  <si>
    <t>Financial Inclusion</t>
  </si>
  <si>
    <t>Supporting people with invoice queries, payments, and prevention of debt</t>
  </si>
  <si>
    <t>B7</t>
  </si>
  <si>
    <t>Support people with invoice queries, payments, and clearance of debt</t>
  </si>
  <si>
    <t>Financial Contributions</t>
  </si>
  <si>
    <t>Annual uplift of contributions in line with benefits uplift and cost of care</t>
  </si>
  <si>
    <t>Market Sustainability Grant</t>
  </si>
  <si>
    <t>Increased grant allocation</t>
  </si>
  <si>
    <t>Additional Income</t>
  </si>
  <si>
    <t>Market Sustainability and Improvement Fund - Workforce Fund</t>
  </si>
  <si>
    <t>Improved turnaround time in S2A</t>
  </si>
  <si>
    <t>More efficient assessments of long-term care needs</t>
  </si>
  <si>
    <t>C5</t>
  </si>
  <si>
    <t>Financial Reassessments</t>
  </si>
  <si>
    <t>Supporting people to access the benefits to which they are entitled</t>
  </si>
  <si>
    <t>L&amp;AW (SHORT TERM SUPPORT) (Division)</t>
  </si>
  <si>
    <t>Our Adult Social Care teams assess needs and provide resources for the care and protection of vulnerable older people. A personalised and supportive approach provides support for people either in their own homes, or in residential or nursing care, by working in close partnership with health colleagues, housing services, in house care services, the independent sector and voluntary organisations.    This includes Enablement and Short Term Intervention teams.</t>
  </si>
  <si>
    <t>L&amp;AW (SHORT TERM) MANAGEMENT</t>
  </si>
  <si>
    <t>Cost of Access and Prevention management team</t>
  </si>
  <si>
    <t>ADAPTATIONS, HOUSING &amp; HEALTH</t>
  </si>
  <si>
    <t>Occupational Therapy, Health and Housing oversees assessments and equipment for minor and major adaptations and Disabled Facilities Grant applications and adaptations to non-council houses.</t>
  </si>
  <si>
    <t>CITYWIDE CARE ALARMS</t>
  </si>
  <si>
    <t>The service enables our customers to lead healthy, safe and independent lives through the installation of equipment and provision of emergency care advice, support and practical help 24 hours a day, 365 days per year.</t>
  </si>
  <si>
    <t>ENABLEMENT &amp; HOSP CONTRACTS</t>
  </si>
  <si>
    <t>SHORT TERM INTERVENTION TEAM</t>
  </si>
  <si>
    <t>This service supports people for up to six weeks after they have left hospital, with the aim of increasing independence</t>
  </si>
  <si>
    <t>Equipment contract uplift</t>
  </si>
  <si>
    <t>Loss of funding</t>
  </si>
  <si>
    <t>Supporting people with invoice queries, payments, and prevention of debt for City Wide Care Alarms</t>
  </si>
  <si>
    <t>Section 4:  Summary of Additional Income (Form C) - None Identified</t>
  </si>
  <si>
    <t>ACCESS, MH &amp; WELLBEING (Division)</t>
  </si>
  <si>
    <t>Our teams in First Contact and Mental Health assess needs and provide resources for people in the community.  The First Contact call centre is a multi-disciplinary service to assess people requesting assistance, identify eligible needs and refer to community based resources as appropriate.  Mental Health specialist teams work in partnership with Health to support people at home or in residential care.</t>
  </si>
  <si>
    <t>ACCESS, MH &amp; WELLBEING MGMT</t>
  </si>
  <si>
    <t>Management staffing costs for Access, Mental Health and Wellbeing</t>
  </si>
  <si>
    <t>FIRST CONTACT</t>
  </si>
  <si>
    <t xml:space="preserve">The First Contact team is made up of social workers, care managers, occupational therapists, prevention workers and sensory impairment support.  The team aims to offer prevention advice, support and information to prevent, reduce, and delay the need for social are support. </t>
  </si>
  <si>
    <t>MENTAL HEALTH</t>
  </si>
  <si>
    <t>Provision of mental health social work, recovery teams</t>
  </si>
  <si>
    <t>MH &amp; SAFEGUARDING CONTRACTS</t>
  </si>
  <si>
    <t>PURCHASING - MH</t>
  </si>
  <si>
    <t>Specialist social work teams providing information, care and advice and assessing the needs and arranging support for vulnerable people with mental ill-health.  Partnership contracts to support carers of people with mental health and to support clients with drug and alcohol issues.</t>
  </si>
  <si>
    <t>SPECALIST MENTAL HEALTH</t>
  </si>
  <si>
    <t>This service has responsibility for ensuring vulnerable adults are kept safe by applying the necessary criteria and assessments through the Mental Capacity Act and Deprivation of Liberty Safeguards (DoLs) teams.</t>
  </si>
  <si>
    <t>Pay Award</t>
  </si>
  <si>
    <t>End of grant</t>
  </si>
  <si>
    <t>Best Interest Assessors - Additional Staffing</t>
  </si>
  <si>
    <t>Mental Health - Additional Staffing</t>
  </si>
  <si>
    <t>First Contact - Additional Staffing</t>
  </si>
  <si>
    <t>End of Life Chances Funding</t>
  </si>
  <si>
    <t>System Administrators - Additional Staffing</t>
  </si>
  <si>
    <t>B1</t>
  </si>
  <si>
    <t>Promoting Independence Project (PIP)</t>
  </si>
  <si>
    <t>Project nearing end means outcome payments reduce</t>
  </si>
  <si>
    <t>Legacy savings from improved outcomes</t>
  </si>
  <si>
    <t>B3</t>
  </si>
  <si>
    <t>Promoting Independence</t>
  </si>
  <si>
    <t>Supporting people with mental ill health to greater independence</t>
  </si>
  <si>
    <t>COMMISSIONING AND PARTNERSHIPS (Division)</t>
  </si>
  <si>
    <t>Commissioning of services for older people and those with a learning or physical disability including service redesign, market development and contracting.    </t>
  </si>
  <si>
    <t>STAFF &amp; CONTRACTS</t>
  </si>
  <si>
    <t>Commissioning staffing budget</t>
  </si>
  <si>
    <t>Advocacy contract</t>
  </si>
  <si>
    <t>Internal Communications Support</t>
  </si>
  <si>
    <t>Section 3:  Summary of Savings (Form B) - None Identified</t>
  </si>
  <si>
    <t>GOVERNANCE &amp; FINANCIAL INCL'N (Division)</t>
  </si>
  <si>
    <t xml:space="preserve">Responsible for Adult Health and Social Care Governance; Income Management and Financial Inclusion; and Business Support functions. </t>
  </si>
  <si>
    <t>CARE &amp; SUPP BUSINESS SUPPORT</t>
  </si>
  <si>
    <t>Dedicated Business Support providing administrative support to the Adult Health and Social Care service.</t>
  </si>
  <si>
    <t>COMMUNITIES WIDE SERVICES</t>
  </si>
  <si>
    <t>General provision of business support services, mail and insurance contracts</t>
  </si>
  <si>
    <t>HEAD OF SERVICE</t>
  </si>
  <si>
    <t>Senior management costs</t>
  </si>
  <si>
    <t>PLANNING,STRATEGY &amp; IMPROVMNT</t>
  </si>
  <si>
    <t>Provides business planning, governance and risk management, equalities and involvement, emergency planning and business continuity and information and advice for adult services.</t>
  </si>
  <si>
    <t>SOCIAL CARE ACCOUNTS SERVICE</t>
  </si>
  <si>
    <t>Income Management and Financial Inclusion Service which administers the payment for all care packages, manages direct payments to service users and financially assesses individual service users and collects income.</t>
  </si>
  <si>
    <t>Senior Management Staffing</t>
  </si>
  <si>
    <t>Business Support Staffing</t>
  </si>
  <si>
    <t>Undeliverable Budget Implementation Plan - Target Operating Model &amp; Agency</t>
  </si>
  <si>
    <t>Legislation</t>
  </si>
  <si>
    <t>CQC Regulation Staffing</t>
  </si>
  <si>
    <t>IT Software - Financial Inclusion</t>
  </si>
  <si>
    <t>Social Worker Staffing</t>
  </si>
  <si>
    <t>Social Care Accounts Service Work - Staffing</t>
  </si>
  <si>
    <t>Social Care Accounts Service Staffing</t>
  </si>
  <si>
    <t>E10</t>
  </si>
  <si>
    <t>E11</t>
  </si>
  <si>
    <t>Temporary Commissioning Support</t>
  </si>
  <si>
    <t>Deputyship Income</t>
  </si>
  <si>
    <t>Increased income from Deputyships</t>
  </si>
  <si>
    <t>CHIEF SOCIAL WORKER (Division)</t>
  </si>
  <si>
    <t>Responsible for practice standards, quality assurance, communications and complaints</t>
  </si>
  <si>
    <t>CHIEF SOCIAL WORKER CONTRACTS</t>
  </si>
  <si>
    <t>PRACTICE DEVELOPMENT</t>
  </si>
  <si>
    <t>Support for assessment and care management teams</t>
  </si>
  <si>
    <t>SAFEGUARDING BOARD</t>
  </si>
  <si>
    <t>The Safeguarding Board is funded through a joint partnership with health, probation, police and fire services.</t>
  </si>
  <si>
    <t>STRATEGY AND IMPROVEMENT</t>
  </si>
  <si>
    <t>Workforce development and linked strategic and improvement work for adult social care.</t>
  </si>
  <si>
    <t>Management Staffing</t>
  </si>
  <si>
    <t>Social Care Practioner Staffing</t>
  </si>
  <si>
    <t>COMMUNITIES, PARKS AND LEISURE</t>
  </si>
  <si>
    <t>LIBRARIES, ARCHIVES &amp; INFORMAT (Division)</t>
  </si>
  <si>
    <t>To provide welcoming, safe places where people of all ages can access and share a range of resources, information and knowledge.    </t>
  </si>
  <si>
    <t>ASSOCIATE LIBRARIES</t>
  </si>
  <si>
    <t xml:space="preserve">Delivered by community colleagues, providing welcoming, safe places where people of all ages can access and share a range of resources, information and knowledge.
</t>
  </si>
  <si>
    <t>CENTRAL &amp; COLLECTIONS</t>
  </si>
  <si>
    <t xml:space="preserve">Central Library provides a welcoming, safe places where people of all ages can access and share a range of resources, information and knowledge in the Centre of Sheffield, including local studies.
</t>
  </si>
  <si>
    <t>CO-DELIVERED LIBRARIES</t>
  </si>
  <si>
    <t xml:space="preserve">Delivered in partnership with community volunteers, providing welcoming, safe places where people of all ages can access and share a range of resources, information and knowledge.
</t>
  </si>
  <si>
    <t>HERITAGE SERVICES</t>
  </si>
  <si>
    <t xml:space="preserve">A facility to discover the history of Sheffield through our vast collections of archive documents, books, maps, photographs, sound and film recordings
</t>
  </si>
  <si>
    <t>HUB &amp; HOME LIBRARIES</t>
  </si>
  <si>
    <t xml:space="preserve">A library service for any Sheffield resident who is unable to get to their local library and has no-one to help them do so or who may be able to get to the library but cannot carry the books they've chosen
</t>
  </si>
  <si>
    <t>LEADERSHIP TEAM</t>
  </si>
  <si>
    <t xml:space="preserve">Leadership and Support staff. Provides leadership of the Library &amp; Archive service and key strategies, projects and partnerships.
</t>
  </si>
  <si>
    <t>SERVICE DEVELOPMENT</t>
  </si>
  <si>
    <t xml:space="preserve">Continuous Improvement and development of Library and Archive services
</t>
  </si>
  <si>
    <t>Libraries cost pressure</t>
  </si>
  <si>
    <t>Pay award - 4%</t>
  </si>
  <si>
    <t>Business rates</t>
  </si>
  <si>
    <t>Libraries, Archives and Info SFC</t>
  </si>
  <si>
    <t xml:space="preserve">Increase in Libraries, Archive and Information Services (LAIS) Sales, Fees and Charges (SFC) (5.4%)
</t>
  </si>
  <si>
    <t>COMMUNITIES PREVENTION (Division)</t>
  </si>
  <si>
    <t>Support for people's health and well-being so they can be independent, safe and well. Early intervention and prevention to reduce the need and demand for statutory and acute services across all partners and provide direct support to individuals who are at risk of requiring social care or health support to remain independent and well.</t>
  </si>
  <si>
    <t>COHESION</t>
  </si>
  <si>
    <t>This is a grant pot to support cohesion work across the city.</t>
  </si>
  <si>
    <t>EARLY HELP PREVENTION</t>
  </si>
  <si>
    <t>Community Support Worker and Prevention Worker teams provide direct support to individuals who are at risk of requiring social care or health support to remain independent and well.</t>
  </si>
  <si>
    <t>FAMILY CENTRES</t>
  </si>
  <si>
    <t>Develop &amp; empower communities to enable all partners to work better together to achieve better outcomes for the families and communities. Support Families to achieve outcomes for themselves &amp; their children so they are ready for School. Ensuring the Start for Life system is working together to give families the support they need.</t>
  </si>
  <si>
    <t>Pay award - family centres</t>
  </si>
  <si>
    <t>STRATEGY AND RESOURCES</t>
  </si>
  <si>
    <t>LOCAL AREA COMMITTEES (Division)</t>
  </si>
  <si>
    <t>Staff to support Local Area Committees. There are 7 Local Area Committees, each made up of 12 Ward Councillors.</t>
  </si>
  <si>
    <t>LAC STAFFING</t>
  </si>
  <si>
    <t xml:space="preserve">LAC staff support the operation of the 7 Local Area Committees, which are made up of the elected ward councillors across the city. 
Staff facilitate Members briefings and formal LAC meetings where decisions are taken. They work with Members to agree and then develop and support community projects which in 2021/23 had a £100k budget per LAC. Members also allocate Ward Pots and Community Infrastructure Levy on a ward basis (see below) 
Projects are based upon priorities agreed in each LAC’s community plan, which is based on community engagement. 
All of this work is founded upon a partnership approach where teams bring together service providers, inside and outside the council and voluntary sector groups to identify tangible ways to address priorities set out in the LAC plans. </t>
  </si>
  <si>
    <t>WARD POTS AND PROJECTS</t>
  </si>
  <si>
    <t xml:space="preserve">The Councillors’ Ward Pots aim to support stronger, successful communities by making grants available to local voluntary, community, and self-help groups and projects that want to make a difference in their local community and which contribute to at least one of the ward priorities
These priorities, identified by local Members, build upon the broad area wide LAC priorities set out in LAC plans. 
</t>
  </si>
  <si>
    <t>LAC Pay award - 4%</t>
  </si>
  <si>
    <t>General pay award - 4%</t>
  </si>
  <si>
    <t>COMMUNITY SAFETY (Division)</t>
  </si>
  <si>
    <t>Community Safety: Leading on the delivery of the city's statutory and strategic partnership priorities for reducing crime and diorder.  Anti-Social Behaviour: Preventing and reducing the harm caused by anti-social behaviour.  Prevent: Coordinating the work of the Council and local partners to stop people becoming terrorists or supporting terrorism.</t>
  </si>
  <si>
    <t>COMMUNITY SAFETY</t>
  </si>
  <si>
    <t>The Community Safety Service is about preventing, reducing and tackling crime and anti-social behaviour.  Working in partnership to protect peoples' rights to live in confidence and without fear for their own and other peoples safety.</t>
  </si>
  <si>
    <t>COMMUNITY SAFETY COHESION</t>
  </si>
  <si>
    <t xml:space="preserve">To welcome and support those seeking sanctuary in Sheffield, working with partners and stakeholders to identify how best to support them and communities across the city by developing strategic leadership, capacity and resilience to create sustainable communities that live and work well together.
</t>
  </si>
  <si>
    <t>Page Hall - loss of grant</t>
  </si>
  <si>
    <t>Communities staffing pressure demand</t>
  </si>
  <si>
    <t>Communities Staffing</t>
  </si>
  <si>
    <t>£92k pressure to be offset by corporate allocation of £68k and deleting a vacant post (£24k)</t>
  </si>
  <si>
    <t>Communities - new sources of grant income</t>
  </si>
  <si>
    <t xml:space="preserve">Asylum &amp; Migration Dispersal
Public Health Funding
Integrated Care Board
These new funding sources have been identified to support communities, however, these funding streams have not yet been confirmed.  Officers are confident these will be approved, and a further report will be brought to this committee in January. The mitigation is currently rated as Amber. </t>
  </si>
  <si>
    <t>YOUTH SERVICES (Division)</t>
  </si>
  <si>
    <t>To provide safe, creative, ambitious, Community Youth Services where Young Sheffielders thrive</t>
  </si>
  <si>
    <t>CENTRAL COSTS</t>
  </si>
  <si>
    <t xml:space="preserve">Centralised costs for the provision of Community Youth Services
</t>
  </si>
  <si>
    <t>INFO,  ADVICE &amp; GUIDANCE</t>
  </si>
  <si>
    <t xml:space="preserve">This team provides services to young people, identified as in need of support, as part of the Sheffield City Council Information Advice and Guidance (IAG) offer which includes those not in education, employment or training and those with special educational needs and disability.
</t>
  </si>
  <si>
    <t>PERFORMANCE &amp; QUALITY ASSURE</t>
  </si>
  <si>
    <t xml:space="preserve">This team monitors quality, evaluation and performance to ensure that services provided are of a high standard and quality and to co-ordinate and manage referrals into Community Youth Prevention Service.
</t>
  </si>
  <si>
    <t>SERVICE MANAGERS</t>
  </si>
  <si>
    <t xml:space="preserve">Community Youth Service Management provides stimulating and dynamic leadership and overall strategic management across the service.
</t>
  </si>
  <si>
    <t>SERVICES TO YOUNG PEOPLE - OBS</t>
  </si>
  <si>
    <t>To provide safe, creative, ambitious, Community Youth Services where Young Sheffielders thrive.</t>
  </si>
  <si>
    <t>SPECIALISED &amp; TARGETED</t>
  </si>
  <si>
    <t xml:space="preserve">To provide services focussing on high need such as young people who go missing from home, who have been or are involved in sexual exploitation or being harmed by similar risks in their communities
</t>
  </si>
  <si>
    <t>UNIVERSAL SERVICES</t>
  </si>
  <si>
    <t xml:space="preserve">To provide safe, creative, ambitious, Universal Youth Services where Young Sheffielders can explore their values, beliefs and ideas; develop their voice, influence and place in society; and learn practical or technical skills that enable them to realise their full potential and thrive.
</t>
  </si>
  <si>
    <t>YOUTH VOICE INFLUENCE</t>
  </si>
  <si>
    <t xml:space="preserve">This team engages all stakeholders, including young people, in the design, delivery and evaluation of Community Youth Services and consults with Young Sheffielders to  understand their experiences and needs for intervention and universal support.
</t>
  </si>
  <si>
    <t>COMMUNITIES MANAGEMENT (Division)</t>
  </si>
  <si>
    <t>To provide leadership and centralised administrative support across Community Services</t>
  </si>
  <si>
    <t>COMMUNITY SERV BUS SUPPORT</t>
  </si>
  <si>
    <t xml:space="preserve">Dedicated Business Support providing administrative support to Community Services.    </t>
  </si>
  <si>
    <t>MANAGEMENT TEAM</t>
  </si>
  <si>
    <t>Heads of Service in Community Services.</t>
  </si>
  <si>
    <t>HOUSING</t>
  </si>
  <si>
    <t>CITYWIDE HOUSING SERVICE - GEN (Division)</t>
  </si>
  <si>
    <t>The General Fund supports teams in the Citywide Housing Service to deliver varying functions to tenants and people in Sheffield. It supports the Accommodation and Support Services in delivering accommodation and support services to support sustainable tenancies, including working with private landlords, and supporting refugee resettlement. It also supports the service to manage two Gypsy and Traveller sites. It contributes to the Housing Options and Advice team who support people to resolve housing problems and homelessness. It also supports the Housing Strategy and Policy team who deliver the Housing Strategy and other strategic work.</t>
  </si>
  <si>
    <t>ACCOMMODATION &amp; SUPPORT</t>
  </si>
  <si>
    <t xml:space="preserve">Deliver a range of accommodation and support services to support sustainable tenancies. </t>
  </si>
  <si>
    <t>GYPSIES AND TRAVELLERS</t>
  </si>
  <si>
    <t>Manage two Gypsy and Traveller sites.</t>
  </si>
  <si>
    <t>HOUSING OPTIONS &amp; ADVICE</t>
  </si>
  <si>
    <t xml:space="preserve">Support people to resolve housing problems and homelessness. </t>
  </si>
  <si>
    <t>STRATEGY &amp; POLICY</t>
  </si>
  <si>
    <t>Update and action the Housing Strategy. Support other strategic work and housing demand/need projections</t>
  </si>
  <si>
    <t>COMMISSIONING</t>
  </si>
  <si>
    <t>Activity to commission supported housing and direct support services from a range of charitable, voluntary and independent sector providers</t>
  </si>
  <si>
    <t>Housing and Neighbourhoods Service - Pay Award 4% for 2024/25</t>
  </si>
  <si>
    <t>Undeliverable Budget Implementation Plan from 23/24 to reduce bed and breakfast placements.</t>
  </si>
  <si>
    <t>Increase in demand for homelessness</t>
  </si>
  <si>
    <t>Staff savings</t>
  </si>
  <si>
    <t>Staff savings through delayed recruitment.</t>
  </si>
  <si>
    <t>Increase in Fees</t>
  </si>
  <si>
    <t>Increase in pitch fees for gypsy and travellers site, by 7.7%</t>
  </si>
  <si>
    <t>N/HOODS INT &amp; TENANT SUPP-GEN (Division)</t>
  </si>
  <si>
    <t>The General Fund provides contributions to the Neighbourhoods Intervention and Tenant Support Service, helping it to deliver several functions. It supports the Private Sector Housing Team in providing advice and help to homeowners, landlords, and tenants in private housing. The Safer Communities Partnership which tackles community safety issues is also supported by the General Fund budget.</t>
  </si>
  <si>
    <t>LOANS</t>
  </si>
  <si>
    <t xml:space="preserve">Provide Loans to homeowners in need of property repair or improvement. </t>
  </si>
  <si>
    <t>N-HOODS CENTRAL OVERHEADS</t>
  </si>
  <si>
    <t>Holding account for collection of water rates on behalf of Yorkshire Water.</t>
  </si>
  <si>
    <t>PRIVATE SECTOR HOUSING</t>
  </si>
  <si>
    <t>Providing advice and help to private rented housing landlords and tenants.</t>
  </si>
  <si>
    <t>SAFER COMMUNITIES PARTNERSHIP</t>
  </si>
  <si>
    <t xml:space="preserve">Contribution to tackling multi-tenure community safety issues. </t>
  </si>
  <si>
    <t>HOUSING GROWTH - GEN (Division)</t>
  </si>
  <si>
    <t>The purpose of the Housing Growth team is to drive and influence the growth of housing in the City in relation to tenure, location, type, mix and timing, in line with SCC’s over-arching growth ambition. This is discussed in detail in the Homes for All Delivery Plan</t>
  </si>
  <si>
    <t>STRATEGIC INVESTMENT</t>
  </si>
  <si>
    <t>The Housing Growth team is made up of two elements. The Housing Growth Delivery Team, manages the development and delivery of the Stock Increase Programme (SIP) through direct new build and acquisitions of land and units. Identifies opportunities for strategic intervention that enables SCC to influence and control the over-arching growth in the City, as well as working alongside the Councils joint-venture Sheffield Housing Company. The team also works with external grant funders, to maximise funding into the programme. The Housing Growth Programme Team monitor, report and manage all aspects of the delivery programme, ensuring alignment with the Homes for All Delivery Plan. The team does this by supporting the development and delivery of the SIP. Monitoring and reporting on the programme expenditure, funding, outputs and risks and providing a programme overview of performance and risks.</t>
  </si>
  <si>
    <t>Loss of Conditional Improvement Fund Funding</t>
  </si>
  <si>
    <t>Increase in HRA Contribution</t>
  </si>
  <si>
    <t>Increase in HRA contribution to Housing Growth activity</t>
  </si>
  <si>
    <t>Sheffield Housing Company Profit Share</t>
  </si>
  <si>
    <t>Sheffield Housing Company profit share to cover Housing Growth client role</t>
  </si>
  <si>
    <t>BUSINESS PLANNING - GEN (Division)</t>
  </si>
  <si>
    <t>The General Fund supports Business Planning functions within the Housing and Neighbourhoods Service. This includes related central overheads costs, pension contributions and non-HRA grounds maintenance.  It also supports strategic work with Registered Providers and other landlords in the city.</t>
  </si>
  <si>
    <t>BUS PLANNING CENTRAL OVERHEADS</t>
  </si>
  <si>
    <t xml:space="preserve">Ongoing indirect costs to the Service such as pension contribution and contributions to grounds maintenance. </t>
  </si>
  <si>
    <t>BUS PLANNING SOCIAL HOUSING</t>
  </si>
  <si>
    <t>Supporting joint strategic working with Registered and other social landlords in the city.</t>
  </si>
  <si>
    <t>Section 2:  Pressures (Form E) - None Identified</t>
  </si>
  <si>
    <t>ECONOMIC DEVELOPMENT &amp; SKILLS</t>
  </si>
  <si>
    <t>EMPLOYMENT &amp; SKILLS (Division)</t>
  </si>
  <si>
    <t>Develops and delivers employment, skills and apprenticeship programmes on behalf of the City Council and the Combined Authority, targeting vulnerable and disadvantaged adults and young people disadvantaged in the labour market.  This includes maximising the apprenticeship levy, apprenticeship training, opp Sheffield jobs brokerage, work experience and managing external investment in support of Employment and Skills provision</t>
  </si>
  <si>
    <t>EMPLOYMENT &amp; SKILLS</t>
  </si>
  <si>
    <t xml:space="preserve">Develops and delivers employment and skills projects behalf of the Council and the City Region  </t>
  </si>
  <si>
    <t>DIRECTOR OF ECON DEV &amp; CULTURE (Division)</t>
  </si>
  <si>
    <t xml:space="preserve">Director of Economy, Skills &amp; Culture </t>
  </si>
  <si>
    <t>CORPORATE CS MGT</t>
  </si>
  <si>
    <t>Directorate overheads inc. services &amp; supplies; salaries</t>
  </si>
  <si>
    <t>MANAGEMENT &amp; SUPPORT CG</t>
  </si>
  <si>
    <t>Director and admin support</t>
  </si>
  <si>
    <t>STRATEGY &amp; SKILLS</t>
  </si>
  <si>
    <t>Economic Recovery Fund, Advanced Manufacturing Innovation District , economic strategy</t>
  </si>
  <si>
    <t>EDUCATION, CHILDREN &amp; FAMILIES</t>
  </si>
  <si>
    <t>PORTFOLIO WIDE BUDGETS (Division)</t>
  </si>
  <si>
    <t>These budgets support children services and wider school based activities.    </t>
  </si>
  <si>
    <t>CAPACITY PLANNING &amp;DEVELOPMENT</t>
  </si>
  <si>
    <t>Delivery of the capital strategy and facilities management for Sheffield schools.</t>
  </si>
  <si>
    <t>CONTRACT SERVICES</t>
  </si>
  <si>
    <t>Contract Service provides the Schools Food Service (SFS) and Independent Travel Training. The SFS provides strategic support and advice to schools on catering and client and contract management of the Sheffield Central Schools Catering Contract.   Transportation from home to school is commissioned for students with Special Educational Needs and Disabilities (SEND). Home to school travel passes are also commissioned from South Yorkshire Passenger Transport Executive. The Independent Travel Training and Assessment team work with children and young people with Special Educational Needs, who have the potential to be trained to travel independently, to and from their educational settings, rather than having to travel via taxis or minibus.</t>
  </si>
  <si>
    <t>EARLY YEARS FREE ENTITLEMENT</t>
  </si>
  <si>
    <t>This consists of the resources set aside from the delegated schools budget for free early learning.</t>
  </si>
  <si>
    <t>FINANCIAL SUPPORT SERVICE</t>
  </si>
  <si>
    <t xml:space="preserve">Sickness Insurance scheme for schools funded by contribution paid by schools. </t>
  </si>
  <si>
    <t>ORGANISATIONAL DEVELOPMENT</t>
  </si>
  <si>
    <t>This relates to early retirement, redundancy costs and trade union duties in schools.</t>
  </si>
  <si>
    <t>PENSION AND LEGAL FEES</t>
  </si>
  <si>
    <t>This budget contains schools contingency funding and traded services with schools.</t>
  </si>
  <si>
    <t>PENSIONS</t>
  </si>
  <si>
    <t>Contribution to early retirement fixed cost of pension for school staff.</t>
  </si>
  <si>
    <t>Home to School Transport</t>
  </si>
  <si>
    <t>24/25 pay award @ 4%</t>
  </si>
  <si>
    <t>BUSINESS STRATEGY OP BUDGETS (Division)</t>
  </si>
  <si>
    <t>This is the budget for the Budget, Resourcing and Strategy Team and the Information and Systems Team..    </t>
  </si>
  <si>
    <t>BUDGET RESOURCING AND STRAT</t>
  </si>
  <si>
    <t>The Budget Resourcing and Strategy service provides support to the Portfolio and a range of school related activities. The service takes the lead role in the education funding formula strategy and in ensuring Government Funding requirements are met across the portfolio.</t>
  </si>
  <si>
    <t>INFO SYSTEMS: CHILDREN&amp;ADULTS</t>
  </si>
  <si>
    <t>This service provides information technology infrastructure and support to the children's services in the People Portfolio. It also supports the infrastructure that Sheffield Schools and Academies rely on, ensuring information flow between schools and Local Authority. Information Strategy and Governance is managed through the service.</t>
  </si>
  <si>
    <t>Reduced contribution to Red Tape Sheaf</t>
  </si>
  <si>
    <t>A reduction in costs following management of Sheaf Red Tape premises by PFM</t>
  </si>
  <si>
    <t>Grant Maximisation 100 Apprentices Project</t>
  </si>
  <si>
    <t>Staff costs for colleagues currently working on this project are paid from General Fund. £20k of these charges will be applied to Grants to save General Fund.</t>
  </si>
  <si>
    <t>Grant Maximisation - Family and Community Learning</t>
  </si>
  <si>
    <t>Grant Maximisation Family &amp; Community staffing - Maximise use of available grants to cover staffing cost increases.</t>
  </si>
  <si>
    <t>Grant Maximisation - Shared Prosperity Project</t>
  </si>
  <si>
    <t>Maximise available grant from the Shared Prosperity project to reduce pressure on the General Fund.</t>
  </si>
  <si>
    <t>SCHOOL BUDGETS (Division)</t>
  </si>
  <si>
    <t>This budget contains the funding for Sheffield's maintained schools, together with schools contingency funding and support for schools educational intiatives.    </t>
  </si>
  <si>
    <t>SCHOOL BUDGETS</t>
  </si>
  <si>
    <t>The school budgets consists of resources set aside from the delegated schools budget, with the agreement of schools and Schools Forum, for specific purposes linked to limited term school related projects.</t>
  </si>
  <si>
    <t>CHILDRENS SNR MANAGEMENT (Division)</t>
  </si>
  <si>
    <t>This is the Portfolio Leadership Team for People Portfolio.    </t>
  </si>
  <si>
    <t>CHILDRENS SNR MANAGEMENT</t>
  </si>
  <si>
    <t>Senior Leadership Team costs for Children's Services</t>
  </si>
  <si>
    <t>24/25 pay award at 4%</t>
  </si>
  <si>
    <t>Additional income from Partners</t>
  </si>
  <si>
    <t xml:space="preserve">Ensure that partners are making appropriate contribution for services we provide on their behalf. This will include contribution from the following sectors:
- Health – referrals into the Safeguarding Hub, therapy and associated support provided to children with medical needs.
- Police – referrals into the Safeguarding Hub 
- Housing – Cost picked by Social Care for homes for families to live in 
- Adult Social Care – Agreeing transitional arrangements.
</t>
  </si>
  <si>
    <t>External Funding Bids</t>
  </si>
  <si>
    <t>Apply for external funding from Department for Education and other relevant funding bodies.   Currently actively progressing applications for Family First for Children pathfinder and Family Justice trailblazer.</t>
  </si>
  <si>
    <t>EDUCATION &amp; SKILLS BUS SUPP (Division)</t>
  </si>
  <si>
    <t>Dedicated Business Support providing administrative support.    </t>
  </si>
  <si>
    <t>EDUCATION &amp; SKILLS BUS SUPP</t>
  </si>
  <si>
    <t>Dedicated Business Support providing administrative support.</t>
  </si>
  <si>
    <t>FIELDWORK SERVICES (Division)</t>
  </si>
  <si>
    <t>Works with families in crisis to prevent breakdown, statutory responsibility around legal orders, child protection keyworkers. Courts impose contact requirements on service for Children in Care during and after proceedings. Responsible for social worker/young person advisors for children in care and Care Leavers.    </t>
  </si>
  <si>
    <t>ASYLUM</t>
  </si>
  <si>
    <t>Responsibility for social worker and support worker for Unaccompanied Asylum Seeker Children (UASC) involves supporting and planning UASC through the asylum processes and appeals processes in tribunals and courts; working to asylum legislation and care leavers legislation.  Strong operational and strategic relationships with United Kingdom Border Agency.</t>
  </si>
  <si>
    <t>FIELDWORK STRATEGY</t>
  </si>
  <si>
    <t>Sheffield Safeguarding Hub(SSH) provides a multi-agency response to the general public and other agencies, where there are concerns about a child's welfare. The SSH screens all contacts into the Children and Families Service.  Intensive support and counselling around substance abuse.  _x000D_Cost of proceedings including court fees and third party experts._x000D_ Family Time is demand led as courts impose contact requirement on service for children in care._x000D__x000D_ _x000D_Implementation and development of a service record management system. Leading and delivering the social work recruitment and retention strategy.</t>
  </si>
  <si>
    <t>PERMANENCE &amp; THROUGHCARE</t>
  </si>
  <si>
    <t xml:space="preserve">Provides Social Work support for children in care who have care plans which have currently concluded that they should remain in care. The Local Authority therefore become their corporate parent. Our work with children in care involves a multi professional network of support, whilst also hearing the voice of our children and young people and what they want and how we can support them to achieve this. </t>
  </si>
  <si>
    <t>SERVICE AREA EAST</t>
  </si>
  <si>
    <t>The teams are made up of support assessment and planning team and include Social Workers, Practice Teachers and Advanced Social Worker Practitioners. The types of the assessment/work undertaken include : Children in need - assessing and supporting families and their children. Child Protection - a plan is required in order that children are safeguarded.  Children in Care - either permanency care or further assessment to assess whether children can return home. Children subject to Court Orders or Directives : e.g. section 7 and section 37 of the Children's Act 1989. Families that have no re-course to public funds, unaccompanied asylum seekers, homeless 17-18 year olds, adoption for children.</t>
  </si>
  <si>
    <t>SERVICE AREA NORTH</t>
  </si>
  <si>
    <t>Fieldwork Establishment Budget Rebasing</t>
  </si>
  <si>
    <t xml:space="preserve">Realignment of budget and current staffing structure - Additional funding was allocated for Fieldwork Services.  An exercise has been undertaken to rebase fieldwork staffing budgets based on zero based budget to ensure establishments are sufficient to manage caseloads, complexity and client location.    </t>
  </si>
  <si>
    <t>Reduce usage of Barristers</t>
  </si>
  <si>
    <t>A new process has been introduced which has maximised the use of internal legal staff, and reduced spend on Barristers.</t>
  </si>
  <si>
    <t>CHILDRENS DISABILITIES SERVICE (Division)</t>
  </si>
  <si>
    <t>This area provides a number of services including children with disabilities and practical support for families to support disabled children in a home setting. Provides social work assessment processes and specialist support based on needs.    </t>
  </si>
  <si>
    <t>CHILDRENS DISABILITIES SERVICE</t>
  </si>
  <si>
    <t>This area provides a number of services including children with disabilities and practical support for families to support disabled children in a home setting</t>
  </si>
  <si>
    <t>HEALTH STRATEGY</t>
  </si>
  <si>
    <t xml:space="preserve">Short breaks, provide temporary relief for caregivers looking after individuals with disabilities, allowing them to recharge. Direct payments offer financial assistance directly to individuals or their caregivers, empowering them to customise and manage their own care services
</t>
  </si>
  <si>
    <t xml:space="preserve">Direct Payment Inflation </t>
  </si>
  <si>
    <t>Expansion of Short Break Provision and introduction of 16-18 Transition Sessions</t>
  </si>
  <si>
    <t>PLACEMENTS (Division)</t>
  </si>
  <si>
    <t>Purchasing of Foster care, residential beds and Care Leaver beds for Children in Care, Children wih disabilities and Care Leavers.    </t>
  </si>
  <si>
    <t>PLACEMENTS</t>
  </si>
  <si>
    <t>Purchasing of Foster beds for Children in Care when in house facilities not available or on rare occasions when necessary, for safety reasons, to move a child out of city. Purchasing of residential block contracts and other residential placements in and out of the city. _x000D_There are a number of children and young people with disabilities who are looked after by the Local Authority who are either placed within or out of city residential home or placed with a private fostering carer. _x000D_</t>
  </si>
  <si>
    <t>Placement mix pressures in 23/24 which will continue into 24/25.  Provision also included for inflationary cost increases</t>
  </si>
  <si>
    <t>Increased cost of 16+ semi-independent provision following Ofsted Registration</t>
  </si>
  <si>
    <t>Government uplifts to maintenance payments for fostering and Special Guardianship Order carers</t>
  </si>
  <si>
    <t>Social Care Grant</t>
  </si>
  <si>
    <t>Allocation of the Social Care Grant to Education, Childrens and Families, as one-off funding</t>
  </si>
  <si>
    <t>PREVENTION &amp; EARLY INTERVENTN (Division)</t>
  </si>
  <si>
    <t>Prevention and Early Intervention Service provide intensive family projects, the Early Help Hub working with children on the edge of care, supporting families to achieve their full potential.Working in partnership to ensure families receive effective support, preventing families needing to progress to more intensive statutory services eg Social Care or Child &amp; Adolescent Mental Health Services. Multi Agency Support Teams work to eradicate social exclusion, improve health/wellbeing, address antisocial behaviour for those children and young people at risk    </t>
  </si>
  <si>
    <t>EARLY HELP HUB</t>
  </si>
  <si>
    <t>Provide early help and effective high quality support to children, young people and their families. Enable children and young people to be safe, secure and nurtured within their home and community, encourage resilience, good emotional &amp; physical health, and facilitate access to positive activities, so that they can achieve their full potential.</t>
  </si>
  <si>
    <t>MAST</t>
  </si>
  <si>
    <t>Prevention and Early Intervention's ambition is that every child, young person and family achieves their full potential by raising expectations, attainment and enriching experiences. This will be enabled by a strong commitment to high quality services, focusing on school readiness and closing the equalities gap at the end of the foundation stage.</t>
  </si>
  <si>
    <t>OUT OF HOURS - C&amp;F</t>
  </si>
  <si>
    <t>The Out of Hours service receives referrals from Social Care, the general public and other agencies where there is concern about a child’s welfare where there is a need for an immediate response as a result of significant harm or the risk of family breakdown.</t>
  </si>
  <si>
    <t>PARENTING</t>
  </si>
  <si>
    <t>We offer a range of parenting support. Parents and carers can access a range of practical advice and support with parenting.</t>
  </si>
  <si>
    <t>YOUTH JUSTICE</t>
  </si>
  <si>
    <t>The Youth Justice Service provides the city’s statutory function for the assessment, supervision and support of young people involved in the criminal justice system.   Key statutory functions include:  assessment, supervision and risk management of young people on community punishment orders and on release from custody; provision of Appropriate Adult services, provision of reports to court; pre-sentence supervision and bail support; support to parents and carers of young offenders; work with victims of youth offending. Sheffield City Council is the lead agency but the service is funded through a statutory partnership funding formula, including contributions from the Home Office, Ministry of Justice, Department for Education, Probation, Police and Health.</t>
  </si>
  <si>
    <t>CYP PROVIDER SERVICES (Division)</t>
  </si>
  <si>
    <t>Provider Service delivers, monitors and provides the highest quality placements and complimentary services that will endeavour to meet specific assessed needs of children and young people within Sheffield. The Service is responsible for the recruitment, preparation and assessment of prospective adoptive parents and foster carers and their support once a child is in placement. Provides residential care in a safe caring environment. Funds service and strategic commissioning for children and young people's emotional health and wellbeing and short break care for children with diabilities in Sheffield.    </t>
  </si>
  <si>
    <t>ADOPTION</t>
  </si>
  <si>
    <t>Through the Regional Adoption Agency, the service is responsible for the recruitment, preparation and assessment of prospective adoptive parents. Their support once a child is in placement, and for searching for a suitable adoptive placement that will meet most of the child’s needs.  The service offers support to adoptive families post placement and post Adoption Order including a wide range of support groups. We also offer support to birth families and adopted adults, including assistance with access to adoption records and counselling. We facilitate the ‘letterbox exchange scheme’ which assists contact between birth families and adopted children. The service is responsible for administering and reviewing all Residence Order and Special Guardianship Order payments and for undertaking non-agency adoption assessments and providing reports to the Court</t>
  </si>
  <si>
    <t>FOSTERING</t>
  </si>
  <si>
    <t>The Fostering Service has to comply with a number of statutory guidelines including Fostering Service, National Minimum Standards and Regulations 2011. The Fostering Service: recruits, trains and approves a high quality cohort of foster carers; retains high quality foster carers; provides placement choice for children who need looking after by the local authority; ensures that best value for money principles are applied. The service provide placements that are needed for a cross section of reasons, long term placements for Children in Care (CIC), supporting families within the community, short term placements. The service has to follow legislation in regard to the supervision of staff and foster carers.</t>
  </si>
  <si>
    <t>LEAVING CARE SERVICE</t>
  </si>
  <si>
    <t>Sheffield Leaving Care Service:  Provides statutory support for care leavers aged 16-24 inclusive to ensure a smooth and successful transition to adulthood.  This support involves allocation of a personal advisor, completion of a pathway plan, and services to ensure: Care leavers are better prepared and supported to live independently; There is improved access to education, training and employment; Care leavers experience stability, and feel safe and secure; There is improved access to health support; Care Leavers achieve financial stability.</t>
  </si>
  <si>
    <t>PLACEMENT STRATEGY</t>
  </si>
  <si>
    <t>Support for the Corporate Parenting Agenda Board. Children in Care and Adopted Children Survey and Pledge. Star Awards Event. Residential provision for Children’s Workforce Development.                                                                                                                                                                                                                  Commissioned service contracts with partnership providers for Care Experience Council and Advocacy/Children's Rights Services / Looked After Nurse provision._x000D_Supports schools providing early preventative support to children with emotional and mental health problems._x000D__x000D_</t>
  </si>
  <si>
    <t xml:space="preserve">Provides social work support for children in care who have care plans that have currently concluded that they should remain in care. The Local Authority therefore becomes their Corporate Parent. Our work with children in care involves a multi professional network of support, whilst also hearing the voice of our children and young people and what they want and how we can support them to achieve this </t>
  </si>
  <si>
    <t>EARLY HELP &amp; PREVENTION (Division)</t>
  </si>
  <si>
    <t>Early Intervention and Prevention service provides intensive family projects working with children on the edge of care, supporting families to achieve their full potential, providing effective support to prevent families needing to progress to more intensive statutory services e.g. social care.</t>
  </si>
  <si>
    <t>EARLY HELP &amp; PREVENTION</t>
  </si>
  <si>
    <t>Early Intervention and Prevention service provides intensive family projects working with children on the edge of care, supporting families to achieve their full potential, providing effective support to prevent families needing to progress to more intensive statutory services e.g. social care</t>
  </si>
  <si>
    <t>INCLUSION</t>
  </si>
  <si>
    <t>Inclusion and targeted support commissioning including Sheffield Special Educational Needs and Disabilities funding for localities and Home and Hospital education</t>
  </si>
  <si>
    <t>SCHOOL SERVICES</t>
  </si>
  <si>
    <t>The service aims of increase inclusion provision and reduce unnecessary school exclusions</t>
  </si>
  <si>
    <t>C&amp;F BUSINESS SUPPORT (Division)</t>
  </si>
  <si>
    <t>Dedicated Business Support providing administrative support to Children and Families.    </t>
  </si>
  <si>
    <t>C&amp;F BUSINESS SUPPORT</t>
  </si>
  <si>
    <t>Dedicated Business Support providing administrative support to the Children and Families service.</t>
  </si>
  <si>
    <t>Balance of Business Support Savings 22-23</t>
  </si>
  <si>
    <t>Additional funding was allocated to Business Support in 23/24 to mitigate staffing pressures, the service has reviewed structures based on a zero-based budget and activity levels to rebase the staffing budgets. This saving is achievable with no negative impact on staff.</t>
  </si>
  <si>
    <t>CENTRAL MANAGEMENT (Division)</t>
  </si>
  <si>
    <t>Central management support for Fieldwork, Fostering and Adoption Services.</t>
  </si>
  <si>
    <t>CENT MGT &amp; BUS SUPPORT</t>
  </si>
  <si>
    <t>Central Management consists mainly of the staffing costs supporting the Fieldwork and Fostering and Adoption services.  This activity includes the administrative running costs of Fieldwork and Fostering and Adoption services.  Supporting Fieldwork and Provider services.</t>
  </si>
  <si>
    <t>Increased Insurance Premiums based on 23/24 claim history</t>
  </si>
  <si>
    <t>QAIS (Division)</t>
  </si>
  <si>
    <t>Quality Assurance and Service Improvement (QAIS) includes Policy and Service Improvement and Safeguarding Children service.</t>
  </si>
  <si>
    <t>POLICY &amp; SERVICE IMPROVEMENT</t>
  </si>
  <si>
    <t>Improve outcomes for children and their families by enabling quality service improvement :
Ensuring the delivery of service improvement
Ofsted Inspection preparation
Establishing and maintaining policies and procedures that ensure compliance with statutory requirements
Disseminating research evidence to practitioners and managers
Supporting the service delivery of information systems e.g. Liquid Logic
Undertaking the reports required as part of the Serious Case Review process</t>
  </si>
  <si>
    <t>SAFEGUARDING CHILDREN</t>
  </si>
  <si>
    <t>Core functions of the integrated service include: 
Convening, chairing and minuting of child protection conferences
Independent Reviewing Service. 
Managing the list of children subject to a child protection plan, performance monitoring and reporting information
Serious Case Reviews and Child Death Overview processes
Staffing to support prevention of Sexual Exploitation, Substance Misuse. Licensing and online safety.
Support, advice, training, procedures and best practice guidance to enable organisations and individuals to understand, prioritise and discharge their safeguarding responsibilities to best effect.
The Sheffield Safeguarding Children Board and other specialist services are joint funded by partner agencies.</t>
  </si>
  <si>
    <t>CHILDREN'S RESIDENTIAL HOMES (Division)</t>
  </si>
  <si>
    <t xml:space="preserve">We provide residential care for Children in Care and short break care for children with disabilities in Sheffield in compliance with Children homes regulation 2011
We provide care for young people in directly managed mainstream homes and care for and support young people and their families in directly managed short break care homes.
We aspire to provide high quality care for all young people in residential settings; based in thriving communities with opportunities to improve quality of life, life chances and achieve outcomes which meet or exceed national minimum standards. 
We aim to achieve positive outcomes for children and young people by working in collaboration with parents, carers, and internal and external partnership agencies. 
Our homes aspire to meet the needs of individual young people within a caring family setting. 
</t>
  </si>
  <si>
    <t>CHILDREN'S RESIDENTIAL HOMES</t>
  </si>
  <si>
    <t xml:space="preserve">We provide residential care for Children in Care and short break care for children with disabilities in Sheffield in compliance with Children homes regulation 2011
We provide care for young people in directly managed mainstream homes and care for and support young people and their families in directly managed short break care homes.
We aspire to provide high quality care for all young people in residential settings; based in thriving communities with opportunities to improve quality of life, life chances and achieve outcomes which meet or exceed national minimum standards. 
We aim to achieve positive outcomes for children and young people by working in collaboration with parents, carers, and internal and external partnership agencies. 
Our homes aspire to meet the needs of individual young people within a caring family setting. </t>
  </si>
  <si>
    <t>Pay Award pressure at 4%</t>
  </si>
  <si>
    <t>Closure - Stradbroke non-staffing budgets</t>
  </si>
  <si>
    <t>Stradbroke children's homes has closed - remove non-staff budgets</t>
  </si>
  <si>
    <t>CHILDREN'S PUBLIC HEALTH (Division)</t>
  </si>
  <si>
    <t>Public Health aims to improve the health of the population and reduce health inequalities through health protection (stopping people being exposed to risk), health promotion (with individuals, communities and organisations) and through influencing the design of health care services.    </t>
  </si>
  <si>
    <t>CAMHS</t>
  </si>
  <si>
    <t>Commissioning of NHS services to assess and treat young people with emotional, behavioural or mental health difficulties.</t>
  </si>
  <si>
    <t>COMM SERVICES - VOLUNTARY CYP</t>
  </si>
  <si>
    <t xml:space="preserve">Services commissioned from Voluntary and Community organisations to promote health in the  Early Years and with vulnerable groups.    
</t>
  </si>
  <si>
    <t>NHS TRUST CONTRACTS</t>
  </si>
  <si>
    <t xml:space="preserve">Sheffield Teaching Hospital together with Primary Care Sheffield provides a confidential sexual health service including specialist information, advice, counselling, rapid testing and treatment for sexually transmitted infections    
Sheffield Children's hospital delivers the statutory 0-19 Healthy Child Programme. Delivery of mandatory Health Visiting functions (new birth visits, post natal visits) and statutory requirements for Safeguarding, National Child Measurement Programme, universal health screening on school entry and Vaccinations and Immunisations. Universal service delivered to 0-4 years and 5-19 years. Provided by a new integrated model through redesign of Health Visiting and Health Services to Children.    
</t>
  </si>
  <si>
    <t>OUT OF CITY SEXUAL HEALTH</t>
  </si>
  <si>
    <t>Sheffield City Council is responsible to pay for Sheffield residents requiring sexual health treatment out of city</t>
  </si>
  <si>
    <t>P H INFRASTR &amp; CONTRACTS</t>
  </si>
  <si>
    <t xml:space="preserve">Public Health Infrastructure and Contracts - Statutory delivery of the 0-19 Healthy Child Programme. Delivery of mandatory Health Visiting functions (new birth visits, post natal visits) and statutory requirements for Safeguarding, National Child Measurement Programme, universal health screening on school entry and Vaccinations and Immunisations. Universal service delivered to 0-4 years and 5-19 years. Provided by a new integrated model through redesign of Health Visiting and Health Services to Children.    
</t>
  </si>
  <si>
    <t>SEN (Division)</t>
  </si>
  <si>
    <t>The identification and assessment of children and young people with Special Educational Needs and disabilities in order to meet statutory duties and provide high quality services to meet their needs. This includes services to ensure that children and young people can access education with appropriate support, including addressing those at risk of underachievement or exclusion within mainstream schools.    </t>
  </si>
  <si>
    <t>SEN</t>
  </si>
  <si>
    <t>The identification and assessment of children and young people with Special Educational Needs and Disabilities (SEND) in order to meet statutory duties and provide high quality services to meet their needs. This includes services to ensure that children and young people can access education with appropriate support, including addressing those at risk of underachievement or exclusion within mainstream schools.</t>
  </si>
  <si>
    <t>EARLY YEARS</t>
  </si>
  <si>
    <t>The 0-5 SEND Team provide assessment and support to children with SEN. This includes delivery of the portage and UCAN services and allocation of Early Years Inclusion funding to providers of individual children's needs.</t>
  </si>
  <si>
    <t>SUPPORTING VULNERABLE PEOPLE (Division)</t>
  </si>
  <si>
    <t>This section delivers or commissions a range of services which support vulnerable young people and adults across the city.</t>
  </si>
  <si>
    <t>DRUG &amp; ALCOHOL SERVICES</t>
  </si>
  <si>
    <t xml:space="preserve"> Community based interventions for drugs, alcohol and domestic abuse</t>
  </si>
  <si>
    <t>HOUSING RELATED SUPPORT</t>
  </si>
  <si>
    <t>Supported housing and direct support services from a range of charitable, voluntary and independent sector providers</t>
  </si>
  <si>
    <t>SCHOOLS AND LEARNING (Division)</t>
  </si>
  <si>
    <t>The service oversees School Improvement across the City and provides advocacy on behalf of disadvantaged learners, their families and carers.  It also provides services to schools which enrich and enhance the curriculum.    </t>
  </si>
  <si>
    <t>PESOL</t>
  </si>
  <si>
    <t>This service includes:
i) the Council's outdoor education centre at Thornbridge;
ii) school trip risk assessments;
iii) school sports</t>
  </si>
  <si>
    <t>SCHOOLS AND LEARNING</t>
  </si>
  <si>
    <t xml:space="preserve">The service oversees School Improvement across the City and provides advocacy on behalf of disadvantaged learners, their families and carers.  It also provides services to schools which enrich and enhance the curriculum including:
Virtual School
Early Years Foundation Stage
English as a additional language/New Arrivals
Participation and Engagement
Children’s University
Music Service
</t>
  </si>
  <si>
    <t>COMMISSIONING MANAGEMENT (Division)</t>
  </si>
  <si>
    <t>Provides strategic commissioning of foster beds for Children in Care, residential block contracts and educational placements for pupils with SEND, both in and out of the city.</t>
  </si>
  <si>
    <t>MANAGEMENT AND CENTRAL</t>
  </si>
  <si>
    <t>The management and central support to children's commissioning services</t>
  </si>
  <si>
    <t>SCART</t>
  </si>
  <si>
    <t>The Strategic Contracts and Access to Resources Team provides strategic commissioning of foster beds for Children in Care, residential block contracts and educational placements for pupils with Sheffield Special Educational Needs and Disabilities Service, both in and out of the city</t>
  </si>
  <si>
    <t>ACCESS &amp; INCLUSION (Division)</t>
  </si>
  <si>
    <t>The Access &amp; Inclusion Service delivers a range of statutory duties regarding education and delivers educational support to schools and families for vulnerable children.</t>
  </si>
  <si>
    <t>ACCESS &amp; ADMISSIONS</t>
  </si>
  <si>
    <t>Access and Admissions covers all school admissions processes alongside our duties to locate children missing from education and address school exclusions.</t>
  </si>
  <si>
    <t>ALTERNATIVE PROVISION</t>
  </si>
  <si>
    <t>Alternative Provision arrange and quality assure short term educational provision for children and young people who receive part of their education away from the school site. Provision is intended to address a child’s behavioural needs.</t>
  </si>
  <si>
    <t>ELECTIVE HOME EDUCATION</t>
  </si>
  <si>
    <t>The Elective Home Education team works with families who have chosen not to send their child to a school to ensure that all children are receiving a suitable and efficient education or return to a school place if they are not in receipt of this from their parents.</t>
  </si>
  <si>
    <t>INCLUSION &amp; ATTENDANCE</t>
  </si>
  <si>
    <t>The Inclusion and Attendance service supports schools, families and young people in addressing barriers to accessing education. They provide specialist support and oversight of school attendance at a citywide, school and individual level including attendance legal measures. They also deliver key work, mentoring and small group work to address barriers to education, working with schools to support their approach to inclusion.</t>
  </si>
  <si>
    <t>VIRTUAL SCHOOL</t>
  </si>
  <si>
    <t>The virtual school for looked after children is a statutory function to oversee, support and advocate for the education of all children who are in public care. This includes allocating pupil premium plus funding.</t>
  </si>
  <si>
    <t>PARTNERSHIP FUNDING (Division)</t>
  </si>
  <si>
    <t>The service commissions a range of projects and programmes delivered by Voluntary, Community and Faith sector and private providers;</t>
  </si>
  <si>
    <t>PARTNERSHIP FUNDING</t>
  </si>
  <si>
    <t>The Partnership Funding Service commissions grants and contracts with voluntary and community organisations to deliver community health and wellbeing activities through the People Keeping Well Programme.</t>
  </si>
  <si>
    <t>VOLUNTARY SECTOR (Division)</t>
  </si>
  <si>
    <t>This team supports the development of the Voluntary Community Faith sector, co-ordinates Grant Funding Aid, mainstream Council and partnership funding and maximises the use of external funding.  It works with Voluntary, Community and Faith groups on partnership approaches to community cohesion.</t>
  </si>
  <si>
    <t>VOLUNTARY SECTOR</t>
  </si>
  <si>
    <t>This team supports the development of the voluntary, community &amp; faith sector. Co-ordinates grant aid funding, mainstream council and partnership funding and maximises the use of external funding. It works with voluntary, community &amp; faith groups on partnership approaches to community cohesion</t>
  </si>
  <si>
    <t>14-24 PARTNERSHIP (Division)</t>
  </si>
  <si>
    <t>Develops and delivers the city’s employment and skills strategy for 14-24 year olds    </t>
  </si>
  <si>
    <t>14-24 PARTNERSHIP</t>
  </si>
  <si>
    <t>Develops &amp; delivers the city’s employment and skills strategy for 14-24 year olds.  This includes Post 16 provision planning, development of new technical pathways, cultivating business and educational links, securing sufficient Sheffield Special Educational Needs and Disabilities provision, provision for vulnerable learners and regional digital skills and careers guidance</t>
  </si>
  <si>
    <t>Hold HoS Lifelong Learning and Skills Post Vacant</t>
  </si>
  <si>
    <t>Do not fill vacant Head of Service (HoS) post, distribute the work across the existing team.</t>
  </si>
  <si>
    <t>FAMILY &amp; COMMUNITY LEARNING (Division)</t>
  </si>
  <si>
    <t>Commissions the 14-24 Vulnerable Young People’s programme and Family and Community Education.  Delivers People’s Study Programme and adult training contracts.  Manages the Council’s training units.  Contributes to relevant Combined Authority initiatives.    </t>
  </si>
  <si>
    <t>ADULT AND COMMUNITY LEARNING</t>
  </si>
  <si>
    <t xml:space="preserve">Holds the Skills Funding Agency (SFA) contract for the city and commissions provision for learners on its behalf. To facilitate this, the service manages extensive partnership working across a range of local learning partnerships. The programme includes basic skills, first steps to employment, English for Speakers of Other Languages, vocational learning and learning for leisure. </t>
  </si>
  <si>
    <t>LEARNING SKILL AND EMPLOYMENT</t>
  </si>
  <si>
    <t xml:space="preserve">Management and delivery of funded learning programmes across the majority of vocational areas. This activity includes:
• The 14 -16 Vocational Skills Programme to enhance the school-based curriculum offer.
• Apprenticeships for young people and adults.
• Work based assessments and further education in vocational sectors
</t>
  </si>
  <si>
    <t>EMTAS (Division)</t>
  </si>
  <si>
    <t>Provides educational support to young people resettled in the UK.</t>
  </si>
  <si>
    <t>EMTAS</t>
  </si>
  <si>
    <t>Support for ethnic minority pupils or underachieving groups</t>
  </si>
  <si>
    <t>CORONER &amp; MEDICO LEGAL (Division)</t>
  </si>
  <si>
    <t>The Medico-Legal Centre is dedigned to provide the facilities and services required for the investigation of sudden or unexpected death. It comprises the offices and courts of HM Coroner for South Yorkshire (West) District and the public mortuary,</t>
  </si>
  <si>
    <t>CORONER</t>
  </si>
  <si>
    <t>The Coroner is an independent Judicial Officer, responsible only to the Crown. They have a statutory duty to investigate sudden, violent or unexplained deaths. They must be legally qualified.</t>
  </si>
  <si>
    <t>MEDICO LEGAL CENTRE</t>
  </si>
  <si>
    <t xml:space="preserve">The Medico-Legal Centre is designed to provide the facilities and services required for the investigation of sudden or unexpected death. It comprises the offices and courts of HM Coroner for South Yorkshire (West) District and the public mortuary. It provides the reception, mortuary services and Coroner’s support
</t>
  </si>
  <si>
    <t>Medico Legal - histology contract and pathology pay</t>
  </si>
  <si>
    <t>Medico Legal Services SFC</t>
  </si>
  <si>
    <t xml:space="preserve">Increase in Medico Legal Services (MLC) Sales, Fees and Charges (SFC) (5.4%)
</t>
  </si>
  <si>
    <t>WASTE AND STREET SCENE</t>
  </si>
  <si>
    <t>ENVIRONMENTAL REGULATIONS (Division)</t>
  </si>
  <si>
    <t>Environmental Regulations  covers a range of activities including Environmental Protection, Health Protection, Trading Standards and Pest Control. The majority of activity relates to the implementation of legally enforceable measures. The service exists to keep the city safe and healthy while protecting the environment.</t>
  </si>
  <si>
    <t>ANIMALS</t>
  </si>
  <si>
    <t xml:space="preserve">The team deal wide range of statutory animal related matters including stray dogs, farm animal disease control and movements, illegal imports, animal nuisance, inspecting licenced animal establishments   </t>
  </si>
  <si>
    <t>ENV PROTECTION - COMMERCIAL</t>
  </si>
  <si>
    <t xml:space="preserve">Statutory work on pollution control in industry - permit scheme, consultee on planning applications, contaminated land, industrial/commercial noise and nuisances and consultee for licence applications. </t>
  </si>
  <si>
    <t>ENV PROTECTION - PUBLIC</t>
  </si>
  <si>
    <t>Statutory environmental protection work domestic eg noise and nuisance, drainage, smoke, night enforcement team, high hedges, hoarding cases</t>
  </si>
  <si>
    <t>ENVIRONMENTAL ENFORCEMENT</t>
  </si>
  <si>
    <t>Flytipping prevention and enforcement, litter Fixed Penalty Notices, mobile CCTV</t>
  </si>
  <si>
    <t>ER MANAGEMENT &amp; BUSINESS SUPPO</t>
  </si>
  <si>
    <t xml:space="preserve">General service wide costs, Head of Service, historic income targets, overheads </t>
  </si>
  <si>
    <t>FOOD HYGIENE &amp; INFECTIOUS DISE</t>
  </si>
  <si>
    <t xml:space="preserve">Statutory food inspection and enforcement work including food business inspection and rating, infectious disease control and private water supplies. </t>
  </si>
  <si>
    <t>HEALTH &amp; SAFETY ENFORCEMENTS</t>
  </si>
  <si>
    <t xml:space="preserve">Statutory Health &amp; Safety enforcement and investigation work, accidents, legionella, safety aspects of licensing applications, safety in sports grounds. </t>
  </si>
  <si>
    <t>PEST CONTROL</t>
  </si>
  <si>
    <t xml:space="preserve">Statutory investigation and enforcement where there are pests on land. Commercial service to domestic and business customers to reduce costs of statutory and subsidised domestic treatement for people on low incomes. Commercial specialist cleansing service eg patient discharge home cleaning and needles. </t>
  </si>
  <si>
    <t>SHEFF TRADING STDS</t>
  </si>
  <si>
    <t xml:space="preserve">Statutory Trading Standards work including tackling rogue traders and scams, consumer protection, food standards eg allergen control, illicit products, weights and measures, underage sales, product safety and standards including construction products. </t>
  </si>
  <si>
    <t>Food hygiene inspections</t>
  </si>
  <si>
    <t>Statutory pressures in Pest Control in Page Hall</t>
  </si>
  <si>
    <t>Service Managers x1 in Enviroment and Regulatory Services as part of restructure</t>
  </si>
  <si>
    <t>2223 Budget Implementation Plan Kenneling - full saving not achievable due to inflation</t>
  </si>
  <si>
    <t>Pest Control</t>
  </si>
  <si>
    <t>Fee increase</t>
  </si>
  <si>
    <t>LICENSING (Division)</t>
  </si>
  <si>
    <t>Delivery of the Councils' legal / statutory / non-statutory licensing functions in relation to safety of sports grounds, taxi's, alcohol and entertainment (pubs, clubs, theatres, cinemas. Off licence, take always etc.) gambling premises (Casino's, betting shops, bingo halls etc) sex establishments, street collections, house to house collections, pet shops, dangerous wild animals etc.</t>
  </si>
  <si>
    <t>GENERAL LICENSING</t>
  </si>
  <si>
    <t>LICENSING</t>
  </si>
  <si>
    <t>SPORTS &amp; EVENTS LICENSING</t>
  </si>
  <si>
    <t>Delivery of the Councils' legal / statutory / non-statutory licensing functions in relation to safety of sports grounds.</t>
  </si>
  <si>
    <t>TAXI LICENSING</t>
  </si>
  <si>
    <t>Delivery of the Councils' legal / statutory / non-statutory licensing functions in relation to taxis.</t>
  </si>
  <si>
    <t>DIRECTOR OF STREETSCENE AND RE (Division)</t>
  </si>
  <si>
    <t>Portfolio wide support and costs including Exec Director, Director of Business Strategy and development resource</t>
  </si>
  <si>
    <t>DIRECTOR OF STREETSCENE AND RE</t>
  </si>
  <si>
    <t>Portfolio wide support and costs including Exec Director, Director of Street Scene &amp; Regulation and development resource</t>
  </si>
  <si>
    <t>PROGRAMME TEAM</t>
  </si>
  <si>
    <t>Street Tree Partnership Management and performance and improvement across Street Scene &amp; Regulation</t>
  </si>
  <si>
    <t>Director Training Budget</t>
  </si>
  <si>
    <t xml:space="preserve">Unused historic Director Training Budget to offset Food Hygiene Enviromental Health Officers. </t>
  </si>
  <si>
    <t>Street Scene &amp; Regulation Sales,Fees and Charges</t>
  </si>
  <si>
    <t>Increase in fees and charges</t>
  </si>
  <si>
    <t>WASTE MANAGEMENT (Division)</t>
  </si>
  <si>
    <t>Household waste collection and treatment services provided through outsourced integrated waste management contract with Veolia. The long term contract, to 2038, included the development of the Energy Recovery Facility, enabling the city to recover energy from waste and achieve one of the highest landfill diversion rates in the country. The budget includes a small client team responsible for the management of the contract and development of the strategy for managing waste in the city.</t>
  </si>
  <si>
    <t>WASTE MANAGEMENT CLIENT</t>
  </si>
  <si>
    <t>Household waste collection and treatment services provided through outsourced integrated waste management contract with Veolia. The long term contract, to 2038, included the development of the Energy Recovery Facility, enabling the city to recover energy from waste and achieve one of the highest landfill diversion rates in the country. The budget includes a small client team responsible for the management of the contract and development of the strategy for managing waste in the city</t>
  </si>
  <si>
    <t>WASTE MANAGEMENT CONTRACT</t>
  </si>
  <si>
    <t>Waste contract inflation</t>
  </si>
  <si>
    <t>PARKING SERVICES (Division)</t>
  </si>
  <si>
    <t>Provision of on and off street parking in Sheffield. Enforcement of parking restrictions, bus Lanes, and soon to be implemented clean air action zones.</t>
  </si>
  <si>
    <t>PARKING SERVICES</t>
  </si>
  <si>
    <t>Provision of on and off street parking in Sheffield. Enforcement of parking restrictions, bus lanes, and soon to be implemented clean air action zones.</t>
  </si>
  <si>
    <t>Unused bus lane budget</t>
  </si>
  <si>
    <t>Unused historic Bus Lane budget to offset previous unachieved Budget Implemantation Plans</t>
  </si>
  <si>
    <t>BUSINESS IMPROVEMENT (Division)</t>
  </si>
  <si>
    <t>Strategy, Change and Business Applications team.</t>
  </si>
  <si>
    <t>BUSINESS SYSTEMS &amp; APPS</t>
  </si>
  <si>
    <t xml:space="preserve">Maintenance and support of City Futures and Operational Services portfolios business systems 
</t>
  </si>
  <si>
    <t>PORTFOLIO LEADERSHIP TEAM</t>
  </si>
  <si>
    <t>Executive Director and Personal Assistant support team for Operational Services portfolio</t>
  </si>
  <si>
    <t>STRATEGY TEAM</t>
  </si>
  <si>
    <t xml:space="preserve">Business improvement provision for resilience and governance support in Operational Services and City Futures Portfolios 
</t>
  </si>
  <si>
    <t>PLACE HUB (Division)</t>
  </si>
  <si>
    <t>To provide an Effective and Efficient Technical Processing and Administration Service</t>
  </si>
  <si>
    <t>PLACE HUB</t>
  </si>
  <si>
    <t>HIGHWAYS CONTRACT (Division)</t>
  </si>
  <si>
    <t>Management of the Streets Ahead contract and provision of highways related services</t>
  </si>
  <si>
    <t>CONTRACT PROCESSES</t>
  </si>
  <si>
    <t>Streets Ahead contract inflation</t>
  </si>
  <si>
    <t>TRANSPORT, REGEN &amp; CLIMATE</t>
  </si>
  <si>
    <t>CLEAN AIR ZONE (Division)</t>
  </si>
  <si>
    <t>Operation of the government mandated Clean Air Zone. Funds from the charge will go towards the upkeep of the zone and reducing air pollution in the city. </t>
  </si>
  <si>
    <t>CLEAN AIR ZONE</t>
  </si>
  <si>
    <t>CAPITAL DELIVERY SERVICE (Division)</t>
  </si>
  <si>
    <t xml:space="preserve">The development and delivery agent for all Council-led and procured building and construction projects. The service ensures that projects, including building, construction and development projects are scoped, developed, procured, delivered and managed as efficiently and successfully as possible, whilst delivering the required outcomes to the highest possible quality and ensuring that the requisite corporate processes are followed. </t>
  </si>
  <si>
    <t>CAPITAL DELIVERY SERVICE</t>
  </si>
  <si>
    <t>Development and delivery agent for all Council-led and procured building and construction projects. The service ensures that projects, including building, construction and development projects are scoped, developed, procured, delivered and managed as efficiently and successfully as possible, whilst delivering the required outcomes to the highest possible quality and ensuring that the requisite corporate processes are followed.</t>
  </si>
  <si>
    <t>EMERGENCY PLANNING (Division)</t>
  </si>
  <si>
    <t>The Emergency Planning Shared Service Rotherham &amp; Sheffield is responsible for leading and co-ordinating the Council's preparations for response to and recovery from a major incident which may affect Sheffield.  Their plans and actions comply with the Civil Contingencies Act 2004, other government guidance and also take into account the needs of our residents, the emergency services, neighbouring local authorities and other emergency responders.</t>
  </si>
  <si>
    <t>EMERGENCY PLANNING</t>
  </si>
  <si>
    <t>DIRECTOR OF REGEN AND DEVELOPM (Division)</t>
  </si>
  <si>
    <t>Director of Regeneration and Development, overseeing Capital Delivery Service, Housing Growth and Property and Regeneration. Oversight of city-wide regeneration activity including Heart of the City development.</t>
  </si>
  <si>
    <t>DIRECTOR OF REGEN AND DEVELOPM</t>
  </si>
  <si>
    <t>Director of Inclusive Growth and Development including oversight of Heart of the City 2.</t>
  </si>
  <si>
    <t>PROPERTY (Division)</t>
  </si>
  <si>
    <t xml:space="preserve">Provide the strategic overview and oversight of the Council’s estate. Provide a landlord function for the Council’s estate and general estate management function including granting and taking leases, management of lease activities including rent reviews; lease renewals, tenant liaison. Undertake all estate management functions associated with land and property including: Acquisitions and disposals, Management of land and property ownership issues, Management of Business Rates on the Council’s estate; valuations, wayleaves and easements, boundary disputes etc. Work with investors and developers to support growth and deliver major regeneration and development projects within the City centre, in neighbourhoods and economic hubs  </t>
  </si>
  <si>
    <t>ASSET STRATEGY AND PERFORMANCE</t>
  </si>
  <si>
    <t xml:space="preserve">Provide the strategic overview and oversight of the Council’s estate
</t>
  </si>
  <si>
    <t>COMMERCIAL ESTATE</t>
  </si>
  <si>
    <t xml:space="preserve">Provide a landlord function for the Council’s let estate. Granting and taking leases, management of lease activities including rent reviews; lease renewals, rent collection and debt management
</t>
  </si>
  <si>
    <t>ELECTRIC WORKS</t>
  </si>
  <si>
    <t xml:space="preserve">Strategic management of the Electric Works asset. 
</t>
  </si>
  <si>
    <t>HEART OF THE CITY 2</t>
  </si>
  <si>
    <t xml:space="preserve">Management of commercial lettings on the Heart of the City Development including rental income 
</t>
  </si>
  <si>
    <t>LAND AND PROPERTY</t>
  </si>
  <si>
    <t xml:space="preserve">Undertake all estate management functions associated with land and property including: Acquisitions and disposals, Management of land and property ownership issues, Management of Business Rates on the Council’s estate; valuations, wayleaves and easements, boundary disputes etc.
</t>
  </si>
  <si>
    <t>MANAGEMENT</t>
  </si>
  <si>
    <t xml:space="preserve">Costs relating to whole service management such as services and supplies (mobile phones, training, etc,) and service overheads e.g. Corporate Service Level Agreement. 
</t>
  </si>
  <si>
    <t>Reduced property income due to disposals</t>
  </si>
  <si>
    <t>PROPERTY REGENERATION (Division)</t>
  </si>
  <si>
    <t>The Council's Property and Regeneration team who promote physical redevelopment, particularly in the city centre and priority areas.</t>
  </si>
  <si>
    <t>CITY REGENERATION DIVISION</t>
  </si>
  <si>
    <t>Regeneration team who promote physical redevelopment, particularly in the city centre</t>
  </si>
  <si>
    <t>BUSINESS DEVELOPMENT &amp; FUND MA (Division)</t>
  </si>
  <si>
    <t>Delivering key externally funded economic development projects for which Sheffield City Council acts as the accountable body and/or manages external funding on behalf of Sheffield City Region.</t>
  </si>
  <si>
    <t>ACCOUNTABLE BODY PROJECTS PLA</t>
  </si>
  <si>
    <t xml:space="preserve">Monies managed by the Programme Team sit within this area, e.g. external funding inc. European funding. </t>
  </si>
  <si>
    <t>ECONOMY &amp; BUSINESS SUPPORT (Division)</t>
  </si>
  <si>
    <t>Business Sheffield, Council's business support programme including the following; Gateway customer service team, Launchpad for pre starts and early stage business support; Business Information Officers supporting high street businesses face to face; Growth Advisors working with SME’s on productivity challenges, carbon reduction and strategic growth and Tech Scale Up Advisors helping scalable tech starts scale and grow and access investment.</t>
  </si>
  <si>
    <t>BUSINESS GROWTH</t>
  </si>
  <si>
    <t>BEREAVEMENT SERVICES (Division)</t>
  </si>
  <si>
    <t>Providing a burial &amp; cremation service, managing City Road and Hutcliffe Wood Crematoria, and 16 Cemeteries across the city.</t>
  </si>
  <si>
    <t>BEREAVEMENT</t>
  </si>
  <si>
    <t xml:space="preserve">Providing a burial &amp; cremation service, managing City Road and Hutcliffe Wood Crematoria, and 16 Cemeteries across the city.
</t>
  </si>
  <si>
    <t>Pay Award assumed to be 4%</t>
  </si>
  <si>
    <t>Bereavement Service Sales, Fees &amp; Charges</t>
  </si>
  <si>
    <t>Increase in sales, fees and charges</t>
  </si>
  <si>
    <t>CITY CENTRE MANAGEMENT (Division)</t>
  </si>
  <si>
    <t>To manage the city centre, including the Winter and Peace Gardens To provide a city centre ambassador service.</t>
  </si>
  <si>
    <t>CCTV</t>
  </si>
  <si>
    <t>The CCTV team operate out of the town hall. They monitor the city wide CCTV cameras 24/7, 365 days a year. They provide alarm monitoring for a number of SCC buildings across the city and monitor the viaduct on behalf of Highways England</t>
  </si>
  <si>
    <t>CITY CENTRE MANAGEMENT</t>
  </si>
  <si>
    <t>The CCM team is made of a number of different but connected services. The maintenance team look after the public green space (Winter garden, Peace gardens, Devonshire Green and water features across the city centre). The Ambassador team from a public "custodial" role across the main shopping areas in the city centre as well as managing the Christmas lights and markets contracts and a number of "trader consents".</t>
  </si>
  <si>
    <t>Public realm CCTV - Pounds Park/Charter Sq/Carver St</t>
  </si>
  <si>
    <t>City centre fountains Budget Implementation Plan unachieved (due to energy costs increase)</t>
  </si>
  <si>
    <t>City Centre Management</t>
  </si>
  <si>
    <t>Fee increase (5.4%)</t>
  </si>
  <si>
    <t>DIRECTOR PL&amp;L (Division)</t>
  </si>
  <si>
    <t>Director and Support staff. Provides leadership of the Parks, Leisure &amp; Libraries service and key strategies, projects and partnerships.</t>
  </si>
  <si>
    <t>MANAGEMENT &amp; SUPPORT</t>
  </si>
  <si>
    <t xml:space="preserve">Director and Support staff. Provides leadership of the Parks, Leisure and Libraries service and key strategies, projects and partnerships.
</t>
  </si>
  <si>
    <t>EVENTS (Division)</t>
  </si>
  <si>
    <t>To provide a city events calendar including city and community events.</t>
  </si>
  <si>
    <t>EVENTS</t>
  </si>
  <si>
    <t>PARKS AND COUNTRYSIDE (Division)</t>
  </si>
  <si>
    <t>Management, maintenance and development of the city's parks, green spaces and countryside.  Including Ecology services, allotments and non highway trees.</t>
  </si>
  <si>
    <t>BUSINESS &amp; PARTNERSHIPS</t>
  </si>
  <si>
    <t xml:space="preserve">New civic entrepreneurial project initiative of Better Parks – providing better visitor facilities &amp; activities and generating revenue income for service sustainability. </t>
  </si>
  <si>
    <t>COUNTRYSIDE &amp; ENVIRONMENT</t>
  </si>
  <si>
    <t>Management, maintenance and development of the city's countryside, woodlands and plantations.  Includes Ecology services, allotments and non highway trees.</t>
  </si>
  <si>
    <t>PARKS HEAD OF SERVICE</t>
  </si>
  <si>
    <t xml:space="preserve">Leadership and Support staff. Provides leadership of the Parks &amp; Countryside service and key strategies, projects and partnerships.
</t>
  </si>
  <si>
    <t>PARKS OPERATIONS</t>
  </si>
  <si>
    <t xml:space="preserve">P&amp;PR is directly responsible for management and maintenance of council owned parks and open spaces that are not categorised as woodlands or countryside. </t>
  </si>
  <si>
    <t>PARKS SERVICE SUPPORT</t>
  </si>
  <si>
    <t xml:space="preserve">Providing financial and administrative support to the service and a customer enquiry emails and telephone service.
</t>
  </si>
  <si>
    <t>PROJECTS &amp; TECHNICAL</t>
  </si>
  <si>
    <t xml:space="preserve">Successful delivery of programmes and projects relating to Sheffield’s Green Open Space Strategy.  Including providing technical and performance data; collating, retrieval, monitoring, review and updating project and quality information, using appropriate technology and technician resources.  </t>
  </si>
  <si>
    <t>Ash die back</t>
  </si>
  <si>
    <t>Parks and Countryside SFC</t>
  </si>
  <si>
    <t xml:space="preserve">Increase in Parks &amp; Countryside Service (P&amp;C) Sales, Fees and Charges (SFC) (5.4%)
</t>
  </si>
  <si>
    <t>PARTNERSHIPS &amp; SPECIAL PROJECT (Division)</t>
  </si>
  <si>
    <t>This service manages the relationships with the leisure/sports trusts and new partnerships coming to the city. The service also oversees new capital developments in leisure  facilities. The service promotes participation in sport and physical activity- particularly in areas where participation levels are lowest. The service supports community groups and directly liaises with sporting clubs, sports governing bodies and Sport England.</t>
  </si>
  <si>
    <t>HEAD PARTNERSHIPS &amp; SPEC PROJ</t>
  </si>
  <si>
    <t xml:space="preserve">Leadership and Support staff. Provides leadership of the Sport, Leisure and Events service and key strategies, projects and partnerships.
</t>
  </si>
  <si>
    <t>PARTNERSHIPS &amp; PROJECTS</t>
  </si>
  <si>
    <t xml:space="preserve">Overseeing new capital developments in leisure  facilities. The service promotes participation in sport and physical activity- particularly in areas where participation levels are lowest. The service supports community groups and directly liaises with sporting clubs, sports governing bodies and Sport England.
</t>
  </si>
  <si>
    <t>Subsidy grant to SCT</t>
  </si>
  <si>
    <t xml:space="preserve">Reduction in the subsidy grant to Sheffield City Trust (SCT) (5.4%)
</t>
  </si>
  <si>
    <t>Leisure Review</t>
  </si>
  <si>
    <t>Leisure Review budget saving due to appointment of new operator to replace SCT.</t>
  </si>
  <si>
    <t>PUBLIC HEALTH (Division)</t>
  </si>
  <si>
    <t xml:space="preserve">This service contributes to Sheffield being a healthy and successful City by delivering (in partnership) key policy areas such as tobacco control interventions to help people live smoke free lives, obesity and food and environment and health. </t>
  </si>
  <si>
    <t>COMM SERVICES - VOLUNTARY PLA</t>
  </si>
  <si>
    <t xml:space="preserve">Various smoking and weight related initiatives to improve public health
</t>
  </si>
  <si>
    <t>PH COMMISSIONING RESERVE</t>
  </si>
  <si>
    <t xml:space="preserve">Heeley Baths - various physical activities to support outcomes focussed on childhood and adult obesity
</t>
  </si>
  <si>
    <t>PH INFRASTRUCTURE</t>
  </si>
  <si>
    <t xml:space="preserve">Public Health related staffing and overheads.
</t>
  </si>
  <si>
    <t>SOUTH WEST PARTNERSHIP</t>
  </si>
  <si>
    <t xml:space="preserve">Adults South West Yorkshire Partnership NHS Foundation Trust (SWYFT) Smokefree service
</t>
  </si>
  <si>
    <t>STHFT COMMUNITY SERVICES</t>
  </si>
  <si>
    <t xml:space="preserve">Food Poverty and Weight Management Services
</t>
  </si>
  <si>
    <t>SHEFFIELD CITY MARKETS (Division)</t>
  </si>
  <si>
    <t>Provision of the City and District Markets Service, including operational and staffing costs associated with wholesale, retail, trading and visiting markets.</t>
  </si>
  <si>
    <t>SHEFFIELD CITY MARKETS</t>
  </si>
  <si>
    <t>The markets team manage both Crystal Peaks and Moor markets as well as the outdoor market stalls on the Moor precinct. They are also the "custodians" of the city's hundreds of years old "market traders" license and make sure all known markets taking place across the city have a legal license to do so.</t>
  </si>
  <si>
    <t>Markets ongoing pressure</t>
  </si>
  <si>
    <t>Markets</t>
  </si>
  <si>
    <t>Fee increase (5.4%) - Rents</t>
  </si>
  <si>
    <t>CULTURE, TOURISM &amp; EVENTS (Division)</t>
  </si>
  <si>
    <t>Strategic marketing of Sheffield as a destination to key target audiences of trade, talent and tourism and commissioning of major events including World Snooker, the International Documentary Festival (DocFest). Strategic support for arts and culture in Sheffield: including service agreements with cultural institutions, providing network support (Culture Consortium and Culture Collective), bid making support, service agreements with key arts organisations, relationship management inc with SYMCA, strategy development.</t>
  </si>
  <si>
    <t>ARTS STRATEGY</t>
  </si>
  <si>
    <t>Strategic support for arts and culture in Sheffield; including service agreements with cultural institutions, providing network support (Culture Consortium and Culture Collective), bid making support, service agreements with key arts organisations, relationship management including with South Yorkshire Mayoral Combined Authority, strategy development.</t>
  </si>
  <si>
    <t>MARKETING SHEFFIELD</t>
  </si>
  <si>
    <t>Strategic marketing of Sheffield as a destination to key target audiences of trade, talent and tourism and commissioning of major events including World Snooker, the International Documentary Festival (DocFest). Tourism Activity and Business Conferencing.</t>
  </si>
  <si>
    <t>Increase in service charge to Sheffield Museum Trust</t>
  </si>
  <si>
    <t>Museums Business Rates</t>
  </si>
  <si>
    <t xml:space="preserve">There is a credit due to a reduction in the rateable value of the Museum’s Business Rates agreed with Valuation Office Agency and a reduction of future years. </t>
  </si>
  <si>
    <t>HIGHWAY MAINTENANCE DIVISION (Division)</t>
  </si>
  <si>
    <t>Management of the Streets Ahead contract and provision of highways related services.</t>
  </si>
  <si>
    <t>CONTRACT PROCESS TEAM</t>
  </si>
  <si>
    <t>HIGHWAY DEVELOPMENT</t>
  </si>
  <si>
    <t>NEW WORKS AND RECORDS</t>
  </si>
  <si>
    <t>Unused tree budget - Streets Ahead Contract</t>
  </si>
  <si>
    <t>Historic unused Tree budget in Streets Ahead Contract</t>
  </si>
  <si>
    <t>PLANNING SERVICES (Division)</t>
  </si>
  <si>
    <t>Statutory planning and building control service, including plan making, development management and projects. Support housing and economic regeneration and delivery of the growth plan. Includes Building Standards trading account and the jointly funded South Yorkshire Archaeology Service.</t>
  </si>
  <si>
    <t>BUILDING STANDARDS</t>
  </si>
  <si>
    <t xml:space="preserve">Building control function including statutory Dangerous Structures function. </t>
  </si>
  <si>
    <t>DEVELOPMENT CONTROL</t>
  </si>
  <si>
    <t xml:space="preserve">Statutory planning function, development management and projects. Support housing and economic regeneration and delivery of the growth plan. Also includes Enforcement function and Design, Conservation, Public Art and Trees Team. </t>
  </si>
  <si>
    <t>FORWARD AND AREA PLANNING</t>
  </si>
  <si>
    <t>Strategic function, Local Plan and general Plan making.</t>
  </si>
  <si>
    <t>PLANNING MANAGEMENT</t>
  </si>
  <si>
    <t xml:space="preserve">Management of Planning Service budget. </t>
  </si>
  <si>
    <t>SY ARCHAEOLOGY SERVICE</t>
  </si>
  <si>
    <t>Jointly funded South Yorkshire Archaeology Service.</t>
  </si>
  <si>
    <t>URBAN AND ENVIRONMENTAL DESIGN</t>
  </si>
  <si>
    <t>Now split between Development Management (Design, Conservation, Public Art and Trees Team) and Landscape officers now sit in Capital Delivery Service.</t>
  </si>
  <si>
    <t>PRECEPTS AND LEVIES (Division)</t>
  </si>
  <si>
    <t>The primary funding in the levy support SYPTE in supporting concessionary fares, including the English National Concessionary Travel Scheme (ENCTS) and tendered bus network. The Environment Agency charge Sheffield City Council a levy to cover flood defence for main rivers in the Sheffield area. Flood defence money is spent on the construction of new flood defence schemes, the maintenance of the river system and existing flood defences and the flood warning system. Sheffield City Council procures a core bus service via South Yorkshire Passenger Transport Executive to serve Sheffield on Boxing Day and New Year's Day and assist people travelling around the city, when no commercial operators run</t>
  </si>
  <si>
    <t>PRECEPTS AND LEVIES</t>
  </si>
  <si>
    <t>Support South Yorkshire Passanger Transport Executive in supporting concessionary fares, including the English National Concessionary Travel Scheme (ENCTS) and tendered bus network. The Environment Agency charge Sheffield Chamber of Commerce and Industry a levy to cover flood defence for main rivers in the Sheffield area. Flood defence money is spent on the construction of new flood defence schemes, the maintenance of the river system and existing flood defences and the flood warning system.
SCC procures a core bus service via South Yorkshire Passenger Transport Executive to serve Sheffield on Boxing Day and New Year's Day and assist people travelling around the city, when no commercial operators run.</t>
  </si>
  <si>
    <t>Integrated Transport Authority Levy increase</t>
  </si>
  <si>
    <t>Arundel bus gate revenue surplus</t>
  </si>
  <si>
    <t xml:space="preserve">This is a one off use of the 2024/25 revenue surplus from the Arundel Bus Gate scheme. The ITA (Integrated Transport Authority) Levy contribution is a corporate obligation but sits within the TRC (Transport, Regen &amp; Climate) committee budget. It is set through formulae based on population data in the South Yorkshire region. 
For 24/25 TRC Committee is drawing on the revenue surplus available from Arundel Bus Gate to help meet this pressure. This is in line with previous decision on how this surplus can be used.
</t>
  </si>
  <si>
    <t>TRANSPORT &amp; INFRASTRUCTURE (Division)</t>
  </si>
  <si>
    <t xml:space="preserve">Strategic Transport, Sustainability and Infrastructure carries out a number of vital operational functions such as highways network management and flood management alongside supporting delivery of key strategic themes. These themes include tackling the climate emergency, improving and managing our transport infrastructure, ensuring the city is resilient and protected from flooding.   At its core the Service Area seeks to tackle inequalities, improve Sheffield's built and natural environment, and facilitate the delivery of appropriate development that aligns with the cities wider strategic direction. </t>
  </si>
  <si>
    <t>FLOOD MANAGEMENT</t>
  </si>
  <si>
    <t>Flood and Wastewater, including flood defence programme, culvert renewals, and natural flood wastewater management, including Sustainable Urban Drainage Systems.</t>
  </si>
  <si>
    <t>HIGHWAY NETWORK MANAGEMENT</t>
  </si>
  <si>
    <t>To plan, administer, co-ordinate and regulate activities on the City's highways in order to provide for the safe and efficient movement of people and goods around Sheffield.</t>
  </si>
  <si>
    <t>SCHEME DESIGN AND DELIVERY</t>
  </si>
  <si>
    <t>To develop transportation and highways improvement projects from concept to initial engineering designs, responding to objectives and aims of the SCC Transport Strategy across a range of funding streams. Leadership and oversight of the statutory Public Rights of Way function.</t>
  </si>
  <si>
    <t>TRANSPORT PLANNING</t>
  </si>
  <si>
    <t>Providing strategic oversight of the identification and development of both policy and projects to improve transport in Sheffield; developing business cases for investment and external funding bids; liaising and influencing South Yorkshire Mayoral Combined Authority on regional and national transport issues; delivering Road Safety and active travel programmes</t>
  </si>
  <si>
    <t>TTAPS BUSINESS MANAGEMENT</t>
  </si>
  <si>
    <t>Strategic leadership in response to the Climate Emergency agenda; engaging with stakeholders, formulating strategy and commissioning activity to deliver the Council’s commitment to decarbonisation in support of environmental protection, sustainable development and a low carbon economy. Leadership and oversight of the Air Quality strategy and monitoring and evaluation function.</t>
  </si>
  <si>
    <t>DIR OF PLANNING INVEST &amp; SUS (Division)</t>
  </si>
  <si>
    <t>Director of Investment, Climate Change and Planning and support.</t>
  </si>
  <si>
    <t>DIR OF PLANNING INVEST &amp; SUS</t>
  </si>
  <si>
    <t xml:space="preserve">Director of Investment, Climate Change and Planning and support. </t>
  </si>
  <si>
    <t>ORGANISATIONAL STRATEGY P &amp; D (Service)</t>
  </si>
  <si>
    <t>Organisational Strategy, Performance &amp; Delivery provides several strategic support functions to the organisation including Business Change, Performance &amp; Business Analysis and Information Management.  It is also where the Corporate Programme Office co-ordinates, provides assurance and facilitates the delivery of key corporate programmes.</t>
  </si>
  <si>
    <t>EPO</t>
  </si>
  <si>
    <t>Managing the Landscape of Change, change assurance and the provision of change intelligence.</t>
  </si>
  <si>
    <t>BUSINESS CHANGE DELIVERY</t>
  </si>
  <si>
    <t>Responsibility for the design and delivery of strategic, cross-cutting business change across the Council using Programme, Project Management and Business Analysis to drive and co-ordinate change. Ensuring the right approach to maximise benefits and outcomes for citizens.</t>
  </si>
  <si>
    <t>IKM TEAM</t>
  </si>
  <si>
    <t>Provision of Information Management advice and co-ordination for the organisation.</t>
  </si>
  <si>
    <t>PERFORMANCE &amp; INTELLIGENCE</t>
  </si>
  <si>
    <t>Providing performance management, research and analysis functions for the Council. This covers a wide range of areas, including internal performance management, service and business planning, workforce opinion survey, demographic and other statistical analysis, survey &amp; consultation support, and spatial analysis. We support work carried out across all Directorates in the Council.</t>
  </si>
  <si>
    <t>Pay Award (4%).</t>
  </si>
  <si>
    <t>POLICY &amp; DEMOCRATIC ENGAGEMENT (Service)</t>
  </si>
  <si>
    <t>Policy and Democratic Engagement is responsible for all aspects of local democracy including elections, our governance and decision making arrangements, and support to Elected Members.  It also provides a number of strategic functions including policy advice; strategic partnership development; equalities, diversity and inclusion; consultation and public engagement; as well as all aspects of communications (internal communications, campaigns, social media, advertising, print and design, and media relations).</t>
  </si>
  <si>
    <t>ACCOUNTABLE BODY ORGANISATIONS</t>
  </si>
  <si>
    <t>Sheffield City Council acts as the Accountable Body for the provision of a number of services in partnership with organisations including Sheffield First Partnership.</t>
  </si>
  <si>
    <t>CEX</t>
  </si>
  <si>
    <t>Costs relating to the Chief Executive office and function.</t>
  </si>
  <si>
    <t>COMMUNICATIONS</t>
  </si>
  <si>
    <t>The Communications team helps the Council get its message across, to make sure the people of Sheffield know what their Council is doing for them and what services and support are available to them. We provide a full range of communications support for the Council including liaison with the media; development and implementation of marketing campaigns; design and print services; and internal communications with staff.</t>
  </si>
  <si>
    <t>DEMOCRATIC SERVICES</t>
  </si>
  <si>
    <t>Management of the Council's democratic decision making processes.</t>
  </si>
  <si>
    <t>ELECTIONS</t>
  </si>
  <si>
    <t>Electoral Services is responsible for all aspects of the elections process, including ensuring that the electoral register is accurate and complete and for organising and running the full range of elections, including parliamentary, local, parish, Police and Crime Commissioner, the South Yorkshire Mayoral Combined Authority mayoral elections, and national and local referenda when called.</t>
  </si>
  <si>
    <t>MANAGEMENT &amp; DEVELOPMENT</t>
  </si>
  <si>
    <t>Support services costs from the rest of the council and the senior management and support staff costs for the Directorate.</t>
  </si>
  <si>
    <t>POLICY &amp; PARTNERSHIPS</t>
  </si>
  <si>
    <t>The Policy and Partnerships team supports the organisation to develop strategy and policy across a wide range of areas, as well as providing support to cross-city partnership activity, including the City Partnership Board. It also coordinates the Council’s relationship with the South Yorkshire Mayoral Combined Authority, Core Cities and other sectoral bodies.  The Equalities and Engagement Team brings together support for policy development on social justice, fairness, equality and involvement issues, ensuring the Council meets the full range of Equalities and Consultation duties and provides advice on citizen and community involvement.</t>
  </si>
  <si>
    <t>HRA Income Loss.  Reduced HRA income to the communications budget will see income for the service reduced.</t>
  </si>
  <si>
    <t>Members Allowances.  A pay award increase of 4% and the impact of ‘Additional Responsibility Allowances’ agreed post budget approval.</t>
  </si>
  <si>
    <t>PUBLIC HEALTH - DPH (Division)</t>
  </si>
  <si>
    <t>The Director of Public Health is responsible for improving the health of the population of Sheffield.  The service employs a number of specialist consultants and commissions health campaigns to reduce, for example, obesity and smoking.</t>
  </si>
  <si>
    <t>PUBLIC HEALTH - DPH</t>
  </si>
  <si>
    <t xml:space="preserve">The Director of Public Health office is responsible for improving the health of the population of Sheffield. The service employs a number of specialist consultants and commissions health campaigns to reduce, for example, obesity, smoking etc.
</t>
  </si>
  <si>
    <t>DIGITAL INNOVATION &amp; ICT (Service)</t>
  </si>
  <si>
    <t>The Digital Innovation and ICT Service provides overall ICT support and development to the Council and covers: ICT Service Delivery, ICT Strategy, Digital Strategy, Digital Cities, Enterprise Architecture, Automation and Portfolio Application Support.  The service is the professional lead for ICT and ensures that the organisation is taking a joined-up approach across all those areas.  We will strive to deliver a cost-effective service that enable Directorates to deliver their objectives and achieve their outcomes.</t>
  </si>
  <si>
    <t>DI&amp;ICT SMT</t>
  </si>
  <si>
    <t>Director and administration support for the Service</t>
  </si>
  <si>
    <t>To create the conditions for Sheffield City Council to deliver the best quality services it can to the people who live and work in our city.
Our approach is based on co-creation and collaborative and is founded on strong partnerships with other Council services and wider city organisations to ensure we deliver services that help our city and the people who live and work in it to thrive.
We will continue to be professional leads for IT, Enterprise Architecture and digital, and ensure that the organisation is taking a joined up approach across all of those areas.</t>
  </si>
  <si>
    <t>ICT DELIVERY</t>
  </si>
  <si>
    <t xml:space="preserve">Pay Award (4%).
</t>
  </si>
  <si>
    <t>Indexation on Third Party ICT Contracts.</t>
  </si>
  <si>
    <t>Cyber Prevention.  Additional resource to enhance cyber security.</t>
  </si>
  <si>
    <t>Reprofiling of Prudential Borrowing</t>
  </si>
  <si>
    <t>Reduced capital financing charges in relation to ‘City Connectively’ city centre WIFI.</t>
  </si>
  <si>
    <t>ICT Applications</t>
  </si>
  <si>
    <t>A review of ICT Application charges.</t>
  </si>
  <si>
    <t>CENTRAL COSTS (Service)</t>
  </si>
  <si>
    <t>These are costs managed centrally, some of which are outside the immediate control of the Council.  The key components of the service are: Former Employeee Pension Costs; Benefits Payments; Outsourced Services; Corporate Fees.</t>
  </si>
  <si>
    <t>Provision of former and current employee pension costs, audit fees, bank charges and benefit payments.</t>
  </si>
  <si>
    <t>CONTROL ACCOUNTS</t>
  </si>
  <si>
    <t>Used to control major contract and other internal service level recharges to Council services.</t>
  </si>
  <si>
    <t>WORKPLACE</t>
  </si>
  <si>
    <t>Effective management of the accommodation through a programme of reducing the number of buildings leased by the council. This budget repays the investment cost of the programme.</t>
  </si>
  <si>
    <t>CUSTOMER SERVICES (Division)</t>
  </si>
  <si>
    <t>We provide the Council's in-person and telephone customer access services through the City Centre First Point office and the Corporate Contact Centre.  We also deliver a number of specialist services and support for internal and external customers, including the Register Office and the Council's Feedback and Complaints function . We play a significant role in the Council's Customer Transformation Programme.</t>
  </si>
  <si>
    <t>CUSTOMER SERVICES CF</t>
  </si>
  <si>
    <t>We play a significant role in the Council's Customer Transformation Programme</t>
  </si>
  <si>
    <t>CUSTOMER SERVICES CS</t>
  </si>
  <si>
    <t>Provision of the Council’s telephone customer services through the SCC Contact Centre (including Out of Hours emergency telephone provision). Provision of in-person services via the city centre First Point office. Provision of business support services to Sheffield City Council's Resources Portfolio. Provision of the Council's Feedback and Complaints function. Provision of the Register Office. Processing of documentation (Including blue badges, parking, travel permits and school meals).</t>
  </si>
  <si>
    <t>CUSTOMER SERVICES F2F</t>
  </si>
  <si>
    <t>Provision of the Registrars Office</t>
  </si>
  <si>
    <t>CUSTOMER SERVICES RPP</t>
  </si>
  <si>
    <t>The management of the customer services activity.</t>
  </si>
  <si>
    <t>Undeliverable BIP - cashiers</t>
  </si>
  <si>
    <t>Blue badge capacity and medical assessments</t>
  </si>
  <si>
    <t>Register Office</t>
  </si>
  <si>
    <t>Customer Services - Contact Centre</t>
  </si>
  <si>
    <t xml:space="preserve">Deletion of 6 FTE Customer Service Advisor posts via reduction in call volumes to Contact Centre. </t>
  </si>
  <si>
    <t>Fee increase (5.45%)</t>
  </si>
  <si>
    <t>Additional income (over-recovery)</t>
  </si>
  <si>
    <t>PEOPLE &amp; CULTURE (Service)</t>
  </si>
  <si>
    <t>People &amp; Culture incorporates all aspects of people management including supporting the organisation with workforce planning and employee relations. The team functions include employee engagement, health, safety and wellbeing, learning, talent and development, payroll and reward, HR Advice, resourcing, business services, systems and performance and change management.</t>
  </si>
  <si>
    <t>HR BUSINESS SERVICES</t>
  </si>
  <si>
    <t>Provision of HR and payroll systems for the whole council.</t>
  </si>
  <si>
    <t>HR LEADERSHIP</t>
  </si>
  <si>
    <t>The senior management team for the HR service, Council wide initiatives, such as the Graduate Training Scheme, and Pay Strategy.</t>
  </si>
  <si>
    <t>HR RECHARGEABLE COSTS</t>
  </si>
  <si>
    <t>Costs incurred on behalf of others on activities for which the HR service is the professional lead.</t>
  </si>
  <si>
    <t>HR SPECIALIST SERVICES</t>
  </si>
  <si>
    <t>Provision of HR policy support to managers, recruitment activity and the learning and development function for the Council.</t>
  </si>
  <si>
    <t>Contract Rebate.  Reversal of the Reed contract saving negotiated in 2022/23 (current contract ends in 2023/24).</t>
  </si>
  <si>
    <t>GENERAL COUNSEL (Service)</t>
  </si>
  <si>
    <t>Legal Services provides best value services and strong leadership, making it "easy to do the right thing".  It provides a high quality legal service to meet the needs of the Council in governance and individual portfolios and to ensure the council carries out all aspects of its functions lawfully.  It responds efficiently and effectively to requests for advice and is at the heart of proactive decision making in the Council.</t>
  </si>
  <si>
    <t>BUSINESS SERVICES</t>
  </si>
  <si>
    <t>Senior leadership team for the legal service.</t>
  </si>
  <si>
    <t>LEGAL SERVICES</t>
  </si>
  <si>
    <t>Provision of legal advice to and execution of, instructions from Directorates.</t>
  </si>
  <si>
    <t>Local Land Charges.  Lower income forecasts.</t>
  </si>
  <si>
    <t>FACILITIES MANAGEMENT (Division)</t>
  </si>
  <si>
    <t>Facilities services for all Council owned property excluding Housing dwellings.  Encompasses multiple disciplines to ensure functionality, comfort, safety and efficiency of the built environment by integrating a wide range of support services e.g. janitorial, security, mail, property and building management, space planning, statutory record and compliance requirements, energy,</t>
  </si>
  <si>
    <t>CSSR</t>
  </si>
  <si>
    <t xml:space="preserve">Management and delivery of repairs, maintenance, statutory risk assessment and plant servicing for the corporate estate.
</t>
  </si>
  <si>
    <t>FM BUSINESS STRATEGY</t>
  </si>
  <si>
    <t xml:space="preserve">Facilities Management help desk, IT platform running costs, transactional business activities of finance, Direct Service management costs 
</t>
  </si>
  <si>
    <t>FM DELIVERY</t>
  </si>
  <si>
    <t xml:space="preserve">General running costs of the corporate estate for example utilities, rates, waste etc including a wide range of support services e.g. janitorial, security, mail, cleaning etc
</t>
  </si>
  <si>
    <t>PROJECTS AND COMMERCIAL</t>
  </si>
  <si>
    <t xml:space="preserve">"Management and delivery of: 
Investment of the corporate estate e.g. renewals of roofs, windows, heating and mechanical systems etc.
Procurement &amp; Contract management of Facilities Management &amp; Housing Repairs supplies and services
Energy Unit management of SCC utility contracts
Decarbonisations initiatives e.g. bids for funding and administering the SALIX scheme"
</t>
  </si>
  <si>
    <t>Cleaners transfer to Sheffield City Council terms under Transfer of Undertakings (Pretection of Employment) Regulation</t>
  </si>
  <si>
    <t>Property insurance</t>
  </si>
  <si>
    <t>Buildings and Schools Servicing</t>
  </si>
  <si>
    <t>TRANSPORT (Division)</t>
  </si>
  <si>
    <t>The Transport Service provides effective management and provision of SEN home to school and adult / CYP social care transport services, procurement and hire of vehicles, management of strategic transport contracts, vehicle maintenance, servicing and MOT testing, support and advice on vehicle specifications, transport legislation and risk management.</t>
  </si>
  <si>
    <t>CENTRAL TRANSPORT</t>
  </si>
  <si>
    <t xml:space="preserve">Passenger transport, Special Educational Needs and Disabilities home to school, Chauffeur service. 
</t>
  </si>
  <si>
    <t>FLEET MANAGEMENT</t>
  </si>
  <si>
    <t xml:space="preserve">Vehicle procurement and Hire. Fleet compliance.
</t>
  </si>
  <si>
    <t>WORKSHOPS</t>
  </si>
  <si>
    <t xml:space="preserve">Vehicle/plant servicing/maintenance/MOT. Taxi Compliance testing.
</t>
  </si>
  <si>
    <t>HOUSING BENEFIT (Service)</t>
  </si>
  <si>
    <t>Council-wide costs of Housing Benefits payments.</t>
  </si>
  <si>
    <t>HOUSING BENEFIT</t>
  </si>
  <si>
    <t>Council wide costs relating mainly to Housing Benefit payments.</t>
  </si>
  <si>
    <t>CONTRACT REBATES &amp; DISCOUNTS (Service)</t>
  </si>
  <si>
    <t>The Council has a centralised procurement strategy which helps it obtain value for money using its purchasing power.  It procures a number of supplies and services through council-wide contracts which services draw off against.  As in many other businesses, these contracts contain clauses which entitle the Council to receive rebates and discounts to reflect the level of purchasing activity.</t>
  </si>
  <si>
    <t>CONTRACT REBATES &amp; DISCOUNTS</t>
  </si>
  <si>
    <t>Contract rebate and discounts</t>
  </si>
  <si>
    <t>HSG REPAIRS AND MAINTENANCE (Division)</t>
  </si>
  <si>
    <t xml:space="preserve">The Repairs and Maintenance Service has over 600 staff (including 99 apprentices) and provides a comprehensive service for all trades to service, test, repair and maintain the Council’s housing stock. </t>
  </si>
  <si>
    <t>HSG REPAIRS AND MAINTENANCE</t>
  </si>
  <si>
    <t xml:space="preserve">Delivery of repairs and maintenance work for Council homes. </t>
  </si>
  <si>
    <t>FINANCE &amp; COMMERCIAL SERVICES (Service)</t>
  </si>
  <si>
    <t>The provision of comprehensive financial and commercial support to operating services.  The discharge of the Council's statutory financial accounting, audit and tax responsibilities.  Management of the Council's contracts for the collection of Council Tax and Business rates and disbursements of benefits.</t>
  </si>
  <si>
    <t>ACCOUNTING</t>
  </si>
  <si>
    <t>Support business unit managers within Directorates to forecast, manage and report on the Council’s financial position, including producing the annual final accounts.  Also, providing the Treasury Management and the Systems and Training Functions.</t>
  </si>
  <si>
    <t>COMMERICAL BUSINESS PARTNER</t>
  </si>
  <si>
    <t>Provides a Business Partner function to all Directorates within the Council, as well as providing support to major projects that the Council is delivering across the City; provides Tax services; controls the receipt and management of external funding, as well as the Capital function of the Council.</t>
  </si>
  <si>
    <t>DIR OF FINANCE &amp; COMMERCIAL</t>
  </si>
  <si>
    <t xml:space="preserve">Leadership team of the service, administration support. </t>
  </si>
  <si>
    <t>PFI</t>
  </si>
  <si>
    <t>Financial management of the Public Finance Initiative Projects the Council is involved in.</t>
  </si>
  <si>
    <t>PROCUREMENT</t>
  </si>
  <si>
    <t xml:space="preserve">Provision of a comprehensive procurement and supplier/contract management service to ensure the Council procures goods and services at best value. </t>
  </si>
  <si>
    <t>REVENUES &amp; BENEFITS</t>
  </si>
  <si>
    <t>The Revenues &amp; Benefits Service is responsible for:
• The collection of Council Tax, Business Rates and Housing Benefit Overpayments
• Processing claims for Housing Benefit, Council Tax Support, applications for Council Tax and Business Rates reliefs and other exemptions and discounts
• Income collection and management, including enforcement activity
• Payments to external parties through its Accounts Payable function</t>
  </si>
  <si>
    <t>Budget Implementation Plans (BIPS) 2024/25</t>
  </si>
  <si>
    <t>All figures in £k</t>
  </si>
  <si>
    <t>Reference</t>
  </si>
  <si>
    <t>Service</t>
  </si>
  <si>
    <t>Gross Expenditure</t>
  </si>
  <si>
    <t>Net Expenditure</t>
  </si>
  <si>
    <t>Pressures</t>
  </si>
  <si>
    <t>Savings</t>
  </si>
  <si>
    <t>Adult Health &amp; Social Care</t>
  </si>
  <si>
    <t>ACCESS, MH &amp; WELLBEING</t>
  </si>
  <si>
    <t>ADULT FUTURE OPTIONS</t>
  </si>
  <si>
    <t>CHIEF SOCIAL WORKER</t>
  </si>
  <si>
    <t>COMMISSIONING AND PARTNERSHIPS</t>
  </si>
  <si>
    <t>GOVERNANCE &amp; FINANCIAL INCLUSION</t>
  </si>
  <si>
    <t>L&amp;AW (LONG TERM SUPPORT)</t>
  </si>
  <si>
    <t>L&amp;AW (SHORT TERM SUPPORT)</t>
  </si>
  <si>
    <t>SUPPORTING VULNERABLE PEOPLE</t>
  </si>
  <si>
    <t>Communities, Parks &amp; Leisure</t>
  </si>
  <si>
    <t>BEREAVEMENT SERVICES</t>
  </si>
  <si>
    <t>BUSINESS IMPROVEMENT</t>
  </si>
  <si>
    <t>COMMUNITIES MANAGEMENT</t>
  </si>
  <si>
    <t>COMMUNITIES PREVENTION</t>
  </si>
  <si>
    <t>CORONER &amp; MEDICO LEGAL</t>
  </si>
  <si>
    <t>DIRECTOR PL&amp;L</t>
  </si>
  <si>
    <t>LIBRARIES, ARCHIVES &amp; INFORMAT</t>
  </si>
  <si>
    <t>PARKS AND COUNTRYSIDE</t>
  </si>
  <si>
    <t>PARTNERSHIPS &amp; SPECIAL PROJECT</t>
  </si>
  <si>
    <t>PUBLIC HEALTH</t>
  </si>
  <si>
    <t>YOUTH SERVICES</t>
  </si>
  <si>
    <t>Economic Development &amp; Skills</t>
  </si>
  <si>
    <t>BUSINESS DEVELOPMENT &amp; FUND MA</t>
  </si>
  <si>
    <t>-</t>
  </si>
  <si>
    <t>CULTURE, TOURISM &amp; EVENTS</t>
  </si>
  <si>
    <t>DIRECTOR OF ECON DEV &amp; CULTURE</t>
  </si>
  <si>
    <t>ECONOMY &amp; BUSINESS SUPPORT</t>
  </si>
  <si>
    <t>FAMILY &amp; COMMUNITY LEARNING</t>
  </si>
  <si>
    <t xml:space="preserve">Education, Children &amp; Families </t>
  </si>
  <si>
    <t>ACCESS &amp; INCLUSION</t>
  </si>
  <si>
    <t>BUSINESS STRATEGY OP BUDGETS</t>
  </si>
  <si>
    <t xml:space="preserve">CENTRAL MANAGEMENT </t>
  </si>
  <si>
    <t>CHILDREN'S PUBLIC HEALTH</t>
  </si>
  <si>
    <t>COMMISSIONING MANAGEMENT</t>
  </si>
  <si>
    <t>CYP PROVIDER SERVICES</t>
  </si>
  <si>
    <t xml:space="preserve">EMTAS </t>
  </si>
  <si>
    <t>FIELDWORK SERVICES</t>
  </si>
  <si>
    <t>PORTFOLIO WIDE BUDGETS</t>
  </si>
  <si>
    <t>PREVENTION &amp; EARLY INTERVENTION</t>
  </si>
  <si>
    <t>QAIS</t>
  </si>
  <si>
    <t>Housing</t>
  </si>
  <si>
    <t>BUSINESS PLANNING - GEN</t>
  </si>
  <si>
    <t>CITYWIDE HOUSING SERVICE - GEN</t>
  </si>
  <si>
    <t>HOUSING GROWTH - GEN</t>
  </si>
  <si>
    <t>N/HOODS INT &amp; TENANT SUPP - GEN</t>
  </si>
  <si>
    <t>Strategy &amp; Resources</t>
  </si>
  <si>
    <t>CUSTOMER SERVICES</t>
  </si>
  <si>
    <t>DIGITAL INNOVATION &amp; ICT</t>
  </si>
  <si>
    <t>FACILITIES MANAGEMENT</t>
  </si>
  <si>
    <t>FINANCE &amp; COMMERCIAL SERVICES</t>
  </si>
  <si>
    <t>LOCAL AREA COMMITTEES</t>
  </si>
  <si>
    <t>ORGANISATIONAL STRATEGY P &amp; D</t>
  </si>
  <si>
    <t>PEOPLE &amp; CULTURE</t>
  </si>
  <si>
    <t>POLICY &amp; DEMOCRATIC ENGAGEMENT</t>
  </si>
  <si>
    <t>PROPERTY</t>
  </si>
  <si>
    <t>TRANSPORT</t>
  </si>
  <si>
    <t>Transport, Regen &amp; Climate</t>
  </si>
  <si>
    <t>PLANNING SERVICES</t>
  </si>
  <si>
    <t>PROPERTY REGENERATION</t>
  </si>
  <si>
    <t>TRANSPORT &amp; INFRASTRUCTURE</t>
  </si>
  <si>
    <t>Waste &amp; Street Scene</t>
  </si>
  <si>
    <t>ENVIRONMENTAL REGULATIONS</t>
  </si>
  <si>
    <t>HIGHWAY MAINTENANCE DIVISION</t>
  </si>
  <si>
    <t>HIGHWAYS CONTRACT</t>
  </si>
  <si>
    <t>WASTE MANAGEMENT</t>
  </si>
  <si>
    <t>Grand Total</t>
  </si>
  <si>
    <t>Budget Implementation Plans (BIPs) 2024/25 - User Guide</t>
  </si>
  <si>
    <t>The 'Front' page of the document describes the overview of the Council's proposed General Fund budget. The individual BIP pages give more detail of individual service areas.</t>
  </si>
  <si>
    <t>The numbers in the 'Reference' column will direct you to the individual BIP for the Planning Entity.
You can also find the individual tab in the ribbon at the bottom of the sheet, as below.</t>
  </si>
  <si>
    <t>Each BIP is set out in the following way:</t>
  </si>
  <si>
    <r>
      <rPr>
        <b/>
        <sz val="11"/>
        <color theme="1"/>
        <rFont val="Calibri"/>
        <family val="2"/>
        <scheme val="minor"/>
      </rPr>
      <t>Form A</t>
    </r>
    <r>
      <rPr>
        <sz val="11"/>
        <color theme="1"/>
        <rFont val="Calibri"/>
        <family val="2"/>
        <scheme val="minor"/>
      </rPr>
      <t xml:space="preserve"> - a description of the function of the relevant parts of the Council, and its FTE and summary budget.
</t>
    </r>
    <r>
      <rPr>
        <b/>
        <sz val="11"/>
        <color theme="1"/>
        <rFont val="Calibri"/>
        <family val="2"/>
        <scheme val="minor"/>
      </rPr>
      <t xml:space="preserve">Form E </t>
    </r>
    <r>
      <rPr>
        <sz val="11"/>
        <color theme="1"/>
        <rFont val="Calibri"/>
        <family val="2"/>
        <scheme val="minor"/>
      </rPr>
      <t xml:space="preserve">- a description and valuation of any relevant pressures, e.g. a loss of funding, or pressures due to pay award.
</t>
    </r>
    <r>
      <rPr>
        <b/>
        <sz val="11"/>
        <color theme="1"/>
        <rFont val="Calibri"/>
        <family val="2"/>
        <scheme val="minor"/>
      </rPr>
      <t>Form B</t>
    </r>
    <r>
      <rPr>
        <sz val="11"/>
        <color theme="1"/>
        <rFont val="Calibri"/>
        <family val="2"/>
        <scheme val="minor"/>
      </rPr>
      <t xml:space="preserve"> - a description and valuation (and FTE impact) of any savings to be made within the service area.
</t>
    </r>
    <r>
      <rPr>
        <b/>
        <sz val="11"/>
        <color theme="1"/>
        <rFont val="Calibri"/>
        <family val="2"/>
        <scheme val="minor"/>
      </rPr>
      <t>Form C</t>
    </r>
    <r>
      <rPr>
        <sz val="11"/>
        <color theme="1"/>
        <rFont val="Calibri"/>
        <family val="2"/>
        <scheme val="minor"/>
      </rPr>
      <t xml:space="preserve"> - a description and valuation of any additional income to be received by the service area.</t>
    </r>
  </si>
  <si>
    <t>From Appendix 2:</t>
  </si>
  <si>
    <t>Clicking this blue box at the top of each individual BIP will return to the Front menu.</t>
  </si>
  <si>
    <t>GENERAL COUNSEL</t>
  </si>
  <si>
    <r>
      <t xml:space="preserve">If following the referencing from </t>
    </r>
    <r>
      <rPr>
        <b/>
        <sz val="11"/>
        <color theme="1"/>
        <rFont val="Calibri"/>
        <family val="2"/>
        <scheme val="minor"/>
      </rPr>
      <t>Appendix 1 or 2</t>
    </r>
    <r>
      <rPr>
        <sz val="11"/>
        <color theme="1"/>
        <rFont val="Calibri"/>
        <family val="2"/>
        <scheme val="minor"/>
      </rPr>
      <t xml:space="preserve"> of the 2024/25 Revenue Budget Report, the references in the 'Reference' column refer to the Line given within the BIPS.
E.g. the Reference </t>
    </r>
    <r>
      <rPr>
        <b/>
        <sz val="11"/>
        <color theme="1"/>
        <rFont val="Calibri"/>
        <family val="2"/>
        <scheme val="minor"/>
      </rPr>
      <t>59.B1</t>
    </r>
    <r>
      <rPr>
        <sz val="11"/>
        <color theme="1"/>
        <rFont val="Calibri"/>
        <family val="2"/>
        <scheme val="minor"/>
      </rPr>
      <t xml:space="preserve"> refers to the saving at </t>
    </r>
    <r>
      <rPr>
        <b/>
        <sz val="11"/>
        <color theme="1"/>
        <rFont val="Calibri"/>
        <family val="2"/>
        <scheme val="minor"/>
      </rPr>
      <t>Line B1</t>
    </r>
    <r>
      <rPr>
        <sz val="11"/>
        <color theme="1"/>
        <rFont val="Calibri"/>
        <family val="2"/>
        <scheme val="minor"/>
      </rPr>
      <t xml:space="preserve"> within </t>
    </r>
    <r>
      <rPr>
        <b/>
        <sz val="11"/>
        <color theme="1"/>
        <rFont val="Calibri"/>
        <family val="2"/>
        <scheme val="minor"/>
      </rPr>
      <t>BIP 59.</t>
    </r>
  </si>
  <si>
    <t>DIRECTORATE APPLICATIONS</t>
  </si>
  <si>
    <t>• Enable the organisation to achieve its objectives using efficient and effective ICT solutions that support service delivery across the organisation.
• Work with partners to deliver an up to date infrastructure that enables reliable ICT solutions that focus on customer needs.
• Support business continuity with effective disaster recovery solutions that enable the organisation to function in the event of failure of IT solutions.</t>
  </si>
  <si>
    <t>DIGITAL ACCESS</t>
  </si>
  <si>
    <t>The Digital Access Team is responsible for maintaining and developing the Council's website and intranet and supporting the delivery of digitally-enabled services to the people of Sheffield.
Manages the corporate telephony system and contact centre technologies.</t>
  </si>
  <si>
    <t>ENTERPRISE ARCHITECTURE &amp; DIGITAL INNOVATION</t>
  </si>
  <si>
    <t>Enterprise Architecture (EA) is a structured method of aligning the different parts of our organisation (people, process, technology, etc.) with our aims.  EA improves our alignment of strategies, our agility to change and achieve objectives, reduce complexities and inefficiencies, and enhance decision making.
Digital Innovation (DI) involves leveraging new technologies to create new services and improve existing ones. It provides an opportunity to think differently, using tools like Artificial Intelligence (AI), machine learning, Internet of Things (IoT) and process automation to redesign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</si>
</sst>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_)"/>
    <numFmt numFmtId="165" formatCode="#,##0;\(#,##0\)"/>
  </numFmts>
  <fonts count="20" x14ac:knownFonts="1">
    <font>
      <sz val="11"/>
      <color theme="1"/>
      <name val="Calibri"/>
      <family val="2"/>
      <scheme val="minor"/>
    </font>
    <font>
      <b/>
      <sz val="10"/>
      <color indexed="9"/>
      <name val="Arial"/>
      <family val="2"/>
    </font>
    <font>
      <sz val="10"/>
      <name val="Arial"/>
      <family val="2"/>
    </font>
    <font>
      <b/>
      <sz val="14"/>
      <color indexed="9"/>
      <name val="Arial"/>
      <family val="2"/>
    </font>
    <font>
      <b/>
      <sz val="11"/>
      <color theme="0"/>
      <name val="Calibri"/>
      <family val="2"/>
      <scheme val="minor"/>
    </font>
    <font>
      <b/>
      <sz val="11"/>
      <color theme="1"/>
      <name val="Calibri"/>
      <family val="2"/>
      <scheme val="minor"/>
    </font>
    <font>
      <u/>
      <sz val="11"/>
      <color theme="10"/>
      <name val="Calibri"/>
      <family val="2"/>
      <scheme val="minor"/>
    </font>
    <font>
      <b/>
      <sz val="18"/>
      <color theme="0"/>
      <name val="Calibri"/>
      <family val="2"/>
      <scheme val="minor"/>
    </font>
    <font>
      <sz val="18"/>
      <color theme="0"/>
      <name val="Calibri"/>
      <family val="2"/>
      <scheme val="minor"/>
    </font>
    <font>
      <b/>
      <sz val="22"/>
      <color theme="0"/>
      <name val="Calibri"/>
      <family val="2"/>
      <scheme val="minor"/>
    </font>
    <font>
      <i/>
      <sz val="11"/>
      <color theme="1"/>
      <name val="Calibri"/>
      <family val="2"/>
      <scheme val="minor"/>
    </font>
    <font>
      <i/>
      <sz val="9"/>
      <color theme="1"/>
      <name val="Calibri"/>
      <family val="2"/>
      <scheme val="minor"/>
    </font>
    <font>
      <sz val="11"/>
      <name val="Calibri"/>
      <family val="2"/>
      <scheme val="minor"/>
    </font>
    <font>
      <b/>
      <sz val="11"/>
      <name val="Calibri"/>
      <family val="2"/>
      <scheme val="minor"/>
    </font>
    <font>
      <i/>
      <sz val="11"/>
      <name val="Calibri"/>
      <family val="2"/>
      <scheme val="minor"/>
    </font>
    <font>
      <b/>
      <i/>
      <sz val="11"/>
      <color theme="1"/>
      <name val="Calibri"/>
      <family val="2"/>
      <scheme val="minor"/>
    </font>
    <font>
      <sz val="11"/>
      <color theme="0"/>
      <name val="Calibri"/>
      <family val="2"/>
      <scheme val="minor"/>
    </font>
    <font>
      <b/>
      <sz val="14"/>
      <color theme="0"/>
      <name val="Arial"/>
      <family val="2"/>
    </font>
    <font>
      <sz val="12"/>
      <color theme="0"/>
      <name val="Calibri"/>
      <family val="2"/>
      <scheme val="minor"/>
    </font>
    <font>
      <b/>
      <sz val="18"/>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499984740745262"/>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6" tint="0.79998168889431442"/>
        <bgColor indexed="64"/>
      </patternFill>
    </fill>
  </fills>
  <borders count="35">
    <border>
      <left/>
      <right/>
      <top/>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23"/>
      </right>
      <top style="medium">
        <color indexed="64"/>
      </top>
      <bottom style="medium">
        <color indexed="23"/>
      </bottom>
      <diagonal/>
    </border>
    <border>
      <left style="medium">
        <color indexed="23"/>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medium">
        <color indexed="64"/>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right style="medium">
        <color indexed="64"/>
      </right>
      <top/>
      <bottom/>
      <diagonal/>
    </border>
    <border>
      <left style="medium">
        <color indexed="64"/>
      </left>
      <right style="medium">
        <color indexed="23"/>
      </right>
      <top style="medium">
        <color indexed="23"/>
      </top>
      <bottom style="medium">
        <color indexed="64"/>
      </bottom>
      <diagonal/>
    </border>
    <border>
      <left style="medium">
        <color indexed="23"/>
      </left>
      <right style="medium">
        <color indexed="23"/>
      </right>
      <top style="medium">
        <color indexed="23"/>
      </top>
      <bottom style="medium">
        <color indexed="64"/>
      </bottom>
      <diagonal/>
    </border>
    <border>
      <left style="medium">
        <color indexed="23"/>
      </left>
      <right style="medium">
        <color indexed="64"/>
      </right>
      <top style="medium">
        <color indexed="23"/>
      </top>
      <bottom style="medium">
        <color indexed="64"/>
      </bottom>
      <diagonal/>
    </border>
    <border>
      <left style="medium">
        <color indexed="23"/>
      </left>
      <right style="medium">
        <color indexed="23"/>
      </right>
      <top/>
      <bottom style="medium">
        <color indexed="23"/>
      </bottom>
      <diagonal/>
    </border>
    <border>
      <left style="medium">
        <color indexed="23"/>
      </left>
      <right style="medium">
        <color indexed="64"/>
      </right>
      <top/>
      <bottom style="medium">
        <color indexed="23"/>
      </bottom>
      <diagonal/>
    </border>
    <border>
      <left style="medium">
        <color indexed="64"/>
      </left>
      <right style="medium">
        <color indexed="23"/>
      </right>
      <top/>
      <bottom style="medium">
        <color indexed="23"/>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2" fillId="0" borderId="0"/>
  </cellStyleXfs>
  <cellXfs count="141">
    <xf numFmtId="0" fontId="0" fillId="0" borderId="0" xfId="0"/>
    <xf numFmtId="0" fontId="0" fillId="0" borderId="1" xfId="0" applyBorder="1" applyAlignment="1">
      <alignment horizontal="left"/>
    </xf>
    <xf numFmtId="0" fontId="0" fillId="0" borderId="2" xfId="0" applyBorder="1"/>
    <xf numFmtId="0" fontId="1" fillId="0" borderId="0" xfId="0" applyFont="1" applyAlignment="1">
      <alignment horizontal="right"/>
    </xf>
    <xf numFmtId="0" fontId="0" fillId="0" borderId="1" xfId="0" applyBorder="1"/>
    <xf numFmtId="164" fontId="0" fillId="0" borderId="0" xfId="0" applyNumberFormat="1"/>
    <xf numFmtId="164" fontId="0" fillId="0" borderId="9" xfId="0" applyNumberFormat="1" applyBorder="1"/>
    <xf numFmtId="2" fontId="0" fillId="0" borderId="10" xfId="0" applyNumberFormat="1" applyBorder="1"/>
    <xf numFmtId="164" fontId="1" fillId="0" borderId="9" xfId="0" applyNumberFormat="1" applyFont="1" applyBorder="1"/>
    <xf numFmtId="0" fontId="0" fillId="0" borderId="10" xfId="0" applyBorder="1"/>
    <xf numFmtId="0" fontId="0" fillId="0" borderId="12" xfId="0" applyBorder="1" applyAlignment="1">
      <alignment horizontal="left"/>
    </xf>
    <xf numFmtId="0" fontId="0" fillId="0" borderId="12" xfId="0" applyBorder="1"/>
    <xf numFmtId="164" fontId="2" fillId="0" borderId="13" xfId="0" applyNumberFormat="1" applyFont="1" applyBorder="1" applyAlignment="1">
      <alignment wrapText="1"/>
    </xf>
    <xf numFmtId="2" fontId="0" fillId="0" borderId="14" xfId="0" applyNumberFormat="1" applyBorder="1"/>
    <xf numFmtId="0" fontId="0" fillId="0" borderId="8" xfId="0" applyBorder="1"/>
    <xf numFmtId="0" fontId="0" fillId="0" borderId="26" xfId="0" applyBorder="1"/>
    <xf numFmtId="0" fontId="0" fillId="0" borderId="0" xfId="0" applyAlignment="1">
      <alignment wrapText="1"/>
    </xf>
    <xf numFmtId="2" fontId="0" fillId="0" borderId="27" xfId="0" applyNumberFormat="1" applyBorder="1" applyAlignment="1">
      <alignment horizontal="center"/>
    </xf>
    <xf numFmtId="164" fontId="0" fillId="0" borderId="28" xfId="0" applyNumberFormat="1" applyBorder="1"/>
    <xf numFmtId="164" fontId="0" fillId="0" borderId="29" xfId="0" applyNumberFormat="1" applyBorder="1"/>
    <xf numFmtId="164" fontId="0" fillId="0" borderId="30" xfId="0" applyNumberFormat="1" applyBorder="1"/>
    <xf numFmtId="164" fontId="0" fillId="0" borderId="31" xfId="0" applyNumberFormat="1" applyBorder="1"/>
    <xf numFmtId="164" fontId="0" fillId="0" borderId="32" xfId="0" applyNumberFormat="1" applyBorder="1" applyAlignment="1">
      <alignment horizontal="center"/>
    </xf>
    <xf numFmtId="0" fontId="0" fillId="0" borderId="33" xfId="0" applyBorder="1"/>
    <xf numFmtId="0" fontId="0" fillId="2" borderId="0" xfId="0" applyFill="1"/>
    <xf numFmtId="0" fontId="0" fillId="3" borderId="0" xfId="0" applyFill="1" applyAlignment="1">
      <alignment horizontal="center"/>
    </xf>
    <xf numFmtId="165" fontId="0" fillId="2" borderId="0" xfId="0" applyNumberFormat="1" applyFill="1"/>
    <xf numFmtId="0" fontId="7" fillId="4" borderId="0" xfId="0" applyFont="1" applyFill="1"/>
    <xf numFmtId="0" fontId="8" fillId="4" borderId="0" xfId="0" applyFont="1" applyFill="1" applyAlignment="1">
      <alignment horizontal="center"/>
    </xf>
    <xf numFmtId="0" fontId="9" fillId="4" borderId="0" xfId="0" applyFont="1" applyFill="1"/>
    <xf numFmtId="165" fontId="7" fillId="4" borderId="0" xfId="0" applyNumberFormat="1" applyFont="1" applyFill="1"/>
    <xf numFmtId="0" fontId="7" fillId="0" borderId="0" xfId="0" applyFont="1"/>
    <xf numFmtId="0" fontId="10" fillId="2" borderId="0" xfId="0" applyFont="1" applyFill="1"/>
    <xf numFmtId="0" fontId="5" fillId="2" borderId="0" xfId="0" applyFont="1" applyFill="1"/>
    <xf numFmtId="165" fontId="5" fillId="2" borderId="0" xfId="0" applyNumberFormat="1" applyFont="1" applyFill="1" applyAlignment="1">
      <alignment horizontal="right"/>
    </xf>
    <xf numFmtId="165" fontId="5" fillId="2" borderId="0" xfId="0" applyNumberFormat="1" applyFont="1" applyFill="1"/>
    <xf numFmtId="165" fontId="4" fillId="5" borderId="0" xfId="0" applyNumberFormat="1" applyFont="1" applyFill="1" applyAlignment="1">
      <alignment horizontal="right"/>
    </xf>
    <xf numFmtId="165" fontId="4" fillId="6" borderId="0" xfId="0" applyNumberFormat="1" applyFont="1" applyFill="1" applyAlignment="1">
      <alignment horizontal="right"/>
    </xf>
    <xf numFmtId="165" fontId="0" fillId="2" borderId="0" xfId="0" applyNumberFormat="1" applyFill="1" applyAlignment="1">
      <alignment horizontal="right"/>
    </xf>
    <xf numFmtId="165" fontId="5" fillId="0" borderId="0" xfId="0" applyNumberFormat="1" applyFont="1" applyAlignment="1">
      <alignment horizontal="right"/>
    </xf>
    <xf numFmtId="0" fontId="12" fillId="0" borderId="0" xfId="0" applyFont="1"/>
    <xf numFmtId="164" fontId="12" fillId="2" borderId="0" xfId="0" applyNumberFormat="1" applyFont="1" applyFill="1" applyAlignment="1">
      <alignment horizontal="right"/>
    </xf>
    <xf numFmtId="165" fontId="5" fillId="0" borderId="0" xfId="0" applyNumberFormat="1" applyFont="1"/>
    <xf numFmtId="164" fontId="13" fillId="0" borderId="0" xfId="0" applyNumberFormat="1" applyFont="1" applyAlignment="1">
      <alignment horizontal="right"/>
    </xf>
    <xf numFmtId="164" fontId="13" fillId="2" borderId="0" xfId="0" applyNumberFormat="1" applyFont="1" applyFill="1" applyAlignment="1">
      <alignment horizontal="right"/>
    </xf>
    <xf numFmtId="164" fontId="13" fillId="2" borderId="0" xfId="0" applyNumberFormat="1" applyFont="1" applyFill="1"/>
    <xf numFmtId="164" fontId="12" fillId="0" borderId="0" xfId="0" applyNumberFormat="1" applyFont="1" applyAlignment="1">
      <alignment horizontal="right"/>
    </xf>
    <xf numFmtId="0" fontId="13" fillId="0" borderId="0" xfId="0" applyFont="1"/>
    <xf numFmtId="0" fontId="10" fillId="2" borderId="0" xfId="0" applyFont="1" applyFill="1" applyAlignment="1">
      <alignment horizontal="left" indent="1"/>
    </xf>
    <xf numFmtId="0" fontId="14" fillId="0" borderId="0" xfId="0" applyFont="1" applyAlignment="1">
      <alignment horizontal="left" indent="1"/>
    </xf>
    <xf numFmtId="1" fontId="0" fillId="2" borderId="0" xfId="0" applyNumberFormat="1" applyFill="1"/>
    <xf numFmtId="0" fontId="5" fillId="0" borderId="0" xfId="0" applyFont="1"/>
    <xf numFmtId="3" fontId="0" fillId="2" borderId="0" xfId="0" applyNumberFormat="1" applyFill="1"/>
    <xf numFmtId="165" fontId="12" fillId="0" borderId="0" xfId="0" applyNumberFormat="1" applyFont="1"/>
    <xf numFmtId="0" fontId="5" fillId="2" borderId="34" xfId="0" applyFont="1" applyFill="1" applyBorder="1"/>
    <xf numFmtId="165" fontId="5" fillId="2" borderId="34" xfId="0" applyNumberFormat="1" applyFont="1" applyFill="1" applyBorder="1"/>
    <xf numFmtId="165" fontId="5" fillId="2" borderId="34" xfId="0" applyNumberFormat="1" applyFont="1" applyFill="1" applyBorder="1" applyAlignment="1">
      <alignment horizontal="right"/>
    </xf>
    <xf numFmtId="165" fontId="0" fillId="0" borderId="0" xfId="0" applyNumberFormat="1"/>
    <xf numFmtId="165" fontId="0" fillId="0" borderId="0" xfId="0" applyNumberFormat="1" applyAlignment="1">
      <alignment horizontal="right"/>
    </xf>
    <xf numFmtId="0" fontId="0" fillId="0" borderId="0" xfId="0" applyAlignment="1">
      <alignment horizontal="center"/>
    </xf>
    <xf numFmtId="0" fontId="0" fillId="2" borderId="0" xfId="0" applyFill="1" applyAlignment="1">
      <alignment wrapText="1"/>
    </xf>
    <xf numFmtId="0" fontId="0" fillId="2" borderId="0" xfId="0" applyFill="1" applyAlignment="1">
      <alignment horizontal="left" wrapText="1" indent="3"/>
    </xf>
    <xf numFmtId="0" fontId="15" fillId="2" borderId="0" xfId="0" applyFont="1" applyFill="1"/>
    <xf numFmtId="0" fontId="0" fillId="2" borderId="0" xfId="0" applyFill="1" applyAlignment="1">
      <alignment horizontal="center"/>
    </xf>
    <xf numFmtId="164" fontId="12" fillId="0" borderId="0" xfId="0" quotePrefix="1" applyNumberFormat="1" applyFont="1" applyAlignment="1">
      <alignment horizontal="right"/>
    </xf>
    <xf numFmtId="0" fontId="1" fillId="7" borderId="0" xfId="0" applyFont="1" applyFill="1" applyAlignment="1">
      <alignment horizontal="right"/>
    </xf>
    <xf numFmtId="0" fontId="1" fillId="7" borderId="0" xfId="0" applyFont="1" applyFill="1" applyAlignment="1">
      <alignment horizontal="right" vertical="top" wrapText="1"/>
    </xf>
    <xf numFmtId="0" fontId="1" fillId="7" borderId="4" xfId="0" applyFont="1" applyFill="1" applyBorder="1" applyAlignment="1">
      <alignment horizontal="left" wrapText="1"/>
    </xf>
    <xf numFmtId="0" fontId="1" fillId="7" borderId="5" xfId="0" applyFont="1" applyFill="1" applyBorder="1" applyAlignment="1">
      <alignment horizontal="center" wrapText="1"/>
    </xf>
    <xf numFmtId="0" fontId="1" fillId="7" borderId="5" xfId="0" applyFont="1" applyFill="1" applyBorder="1" applyAlignment="1">
      <alignment horizontal="center"/>
    </xf>
    <xf numFmtId="0" fontId="1" fillId="7" borderId="6" xfId="0" applyFont="1" applyFill="1" applyBorder="1" applyAlignment="1">
      <alignment horizontal="center" wrapText="1"/>
    </xf>
    <xf numFmtId="0" fontId="0" fillId="7" borderId="5" xfId="0" applyFill="1" applyBorder="1"/>
    <xf numFmtId="0" fontId="1" fillId="7" borderId="7" xfId="0" applyFont="1" applyFill="1" applyBorder="1" applyAlignment="1">
      <alignment horizontal="center"/>
    </xf>
    <xf numFmtId="0" fontId="1" fillId="7" borderId="8" xfId="0" applyFont="1" applyFill="1" applyBorder="1" applyAlignment="1">
      <alignment horizontal="left"/>
    </xf>
    <xf numFmtId="0" fontId="1" fillId="7" borderId="11" xfId="0" applyFont="1" applyFill="1" applyBorder="1" applyAlignment="1">
      <alignment horizontal="left"/>
    </xf>
    <xf numFmtId="0" fontId="1" fillId="7" borderId="18" xfId="0" applyFont="1" applyFill="1" applyBorder="1" applyAlignment="1">
      <alignment horizontal="right" vertical="top"/>
    </xf>
    <xf numFmtId="0" fontId="1" fillId="7" borderId="22" xfId="0" applyFont="1" applyFill="1" applyBorder="1" applyAlignment="1">
      <alignment horizontal="right" vertical="top"/>
    </xf>
    <xf numFmtId="0" fontId="1" fillId="7" borderId="8" xfId="0" applyFont="1" applyFill="1" applyBorder="1" applyAlignment="1">
      <alignment horizontal="center"/>
    </xf>
    <xf numFmtId="0" fontId="1" fillId="7" borderId="0" xfId="0" applyFont="1" applyFill="1" applyAlignment="1">
      <alignment horizontal="center"/>
    </xf>
    <xf numFmtId="0" fontId="1" fillId="7" borderId="0" xfId="0" applyFont="1" applyFill="1" applyAlignment="1">
      <alignment horizontal="center" wrapText="1"/>
    </xf>
    <xf numFmtId="0" fontId="1" fillId="7" borderId="26" xfId="0" applyFont="1" applyFill="1" applyBorder="1" applyAlignment="1">
      <alignment horizontal="center" wrapText="1"/>
    </xf>
    <xf numFmtId="0" fontId="1" fillId="6" borderId="18" xfId="0" applyFont="1" applyFill="1" applyBorder="1" applyAlignment="1">
      <alignment horizontal="right" vertical="top"/>
    </xf>
    <xf numFmtId="0" fontId="1" fillId="6" borderId="22" xfId="0" applyFont="1" applyFill="1" applyBorder="1" applyAlignment="1">
      <alignment horizontal="right" vertical="top"/>
    </xf>
    <xf numFmtId="0" fontId="1" fillId="6" borderId="8" xfId="0" applyFont="1" applyFill="1" applyBorder="1" applyAlignment="1">
      <alignment horizontal="center"/>
    </xf>
    <xf numFmtId="0" fontId="1" fillId="6" borderId="0" xfId="0" applyFont="1" applyFill="1" applyAlignment="1">
      <alignment horizontal="center"/>
    </xf>
    <xf numFmtId="0" fontId="1" fillId="6" borderId="0" xfId="0" applyFont="1" applyFill="1" applyAlignment="1">
      <alignment horizontal="center" wrapText="1"/>
    </xf>
    <xf numFmtId="0" fontId="1" fillId="6" borderId="26" xfId="0" applyFont="1" applyFill="1" applyBorder="1" applyAlignment="1">
      <alignment horizontal="center" wrapText="1"/>
    </xf>
    <xf numFmtId="0" fontId="1" fillId="5" borderId="18" xfId="0" applyFont="1" applyFill="1" applyBorder="1" applyAlignment="1">
      <alignment horizontal="right" vertical="top"/>
    </xf>
    <xf numFmtId="0" fontId="1" fillId="5" borderId="22" xfId="0" applyFont="1" applyFill="1" applyBorder="1" applyAlignment="1">
      <alignment horizontal="right" vertical="top"/>
    </xf>
    <xf numFmtId="0" fontId="1" fillId="5" borderId="8" xfId="0" applyFont="1" applyFill="1" applyBorder="1" applyAlignment="1">
      <alignment horizontal="center"/>
    </xf>
    <xf numFmtId="0" fontId="1" fillId="5" borderId="0" xfId="0" applyFont="1" applyFill="1" applyAlignment="1">
      <alignment horizontal="center"/>
    </xf>
    <xf numFmtId="0" fontId="1" fillId="5" borderId="0" xfId="0" applyFont="1" applyFill="1" applyAlignment="1">
      <alignment horizontal="center" wrapText="1"/>
    </xf>
    <xf numFmtId="0" fontId="1" fillId="5" borderId="26" xfId="0" applyFont="1" applyFill="1" applyBorder="1" applyAlignment="1">
      <alignment horizontal="center" wrapText="1"/>
    </xf>
    <xf numFmtId="165" fontId="5" fillId="5" borderId="0" xfId="0" applyNumberFormat="1" applyFont="1" applyFill="1" applyAlignment="1">
      <alignment horizontal="right"/>
    </xf>
    <xf numFmtId="165" fontId="16" fillId="5" borderId="0" xfId="0" applyNumberFormat="1" applyFont="1" applyFill="1" applyAlignment="1">
      <alignment horizontal="right"/>
    </xf>
    <xf numFmtId="165" fontId="4" fillId="5" borderId="0" xfId="0" applyNumberFormat="1" applyFont="1" applyFill="1"/>
    <xf numFmtId="165" fontId="4" fillId="5" borderId="34" xfId="0" applyNumberFormat="1" applyFont="1" applyFill="1" applyBorder="1" applyAlignment="1">
      <alignment horizontal="right"/>
    </xf>
    <xf numFmtId="165" fontId="0" fillId="5" borderId="0" xfId="0" applyNumberFormat="1" applyFill="1" applyAlignment="1">
      <alignment horizontal="right"/>
    </xf>
    <xf numFmtId="165" fontId="19" fillId="5" borderId="0" xfId="0" applyNumberFormat="1" applyFont="1" applyFill="1" applyAlignment="1">
      <alignment horizontal="right"/>
    </xf>
    <xf numFmtId="165" fontId="5" fillId="6" borderId="0" xfId="0" applyNumberFormat="1" applyFont="1" applyFill="1" applyAlignment="1">
      <alignment horizontal="right"/>
    </xf>
    <xf numFmtId="165" fontId="7" fillId="6" borderId="0" xfId="0" applyNumberFormat="1" applyFont="1" applyFill="1" applyAlignment="1">
      <alignment horizontal="right"/>
    </xf>
    <xf numFmtId="165" fontId="0" fillId="6" borderId="0" xfId="0" applyNumberFormat="1" applyFill="1" applyAlignment="1">
      <alignment horizontal="right"/>
    </xf>
    <xf numFmtId="165" fontId="4" fillId="6" borderId="0" xfId="0" applyNumberFormat="1" applyFont="1" applyFill="1"/>
    <xf numFmtId="165" fontId="16" fillId="6" borderId="0" xfId="0" applyNumberFormat="1" applyFont="1" applyFill="1" applyAlignment="1">
      <alignment horizontal="right"/>
    </xf>
    <xf numFmtId="164" fontId="16" fillId="6" borderId="0" xfId="0" applyNumberFormat="1" applyFont="1" applyFill="1" applyAlignment="1">
      <alignment wrapText="1"/>
    </xf>
    <xf numFmtId="164" fontId="16" fillId="6" borderId="0" xfId="0" applyNumberFormat="1" applyFont="1" applyFill="1" applyAlignment="1">
      <alignment horizontal="right" wrapText="1"/>
    </xf>
    <xf numFmtId="164" fontId="4" fillId="6" borderId="0" xfId="0" applyNumberFormat="1" applyFont="1" applyFill="1"/>
    <xf numFmtId="165" fontId="18" fillId="6" borderId="0" xfId="0" applyNumberFormat="1" applyFont="1" applyFill="1" applyAlignment="1">
      <alignment horizontal="right"/>
    </xf>
    <xf numFmtId="164" fontId="16" fillId="6" borderId="0" xfId="3" applyNumberFormat="1" applyFont="1" applyFill="1"/>
    <xf numFmtId="165" fontId="4" fillId="6" borderId="34" xfId="0" applyNumberFormat="1" applyFont="1" applyFill="1" applyBorder="1" applyAlignment="1">
      <alignment horizontal="right"/>
    </xf>
    <xf numFmtId="0" fontId="0" fillId="8" borderId="0" xfId="0" applyFill="1" applyAlignment="1">
      <alignment horizontal="center"/>
    </xf>
    <xf numFmtId="0" fontId="11" fillId="8" borderId="0" xfId="0" applyFont="1" applyFill="1" applyAlignment="1">
      <alignment horizontal="center"/>
    </xf>
    <xf numFmtId="0" fontId="0" fillId="8" borderId="0" xfId="0" applyFill="1" applyAlignment="1" applyProtection="1">
      <alignment horizontal="center"/>
      <protection locked="0"/>
    </xf>
    <xf numFmtId="0" fontId="6" fillId="8" borderId="0" xfId="2" applyFill="1" applyAlignment="1" applyProtection="1">
      <alignment horizontal="center"/>
      <protection locked="0"/>
    </xf>
    <xf numFmtId="0" fontId="6" fillId="8" borderId="0" xfId="1" applyFill="1" applyAlignment="1" applyProtection="1">
      <alignment horizontal="center"/>
      <protection locked="0"/>
    </xf>
    <xf numFmtId="0" fontId="6" fillId="8" borderId="0" xfId="1" quotePrefix="1" applyFill="1" applyAlignment="1" applyProtection="1">
      <alignment horizontal="center"/>
      <protection locked="0"/>
    </xf>
    <xf numFmtId="0" fontId="6" fillId="8" borderId="0" xfId="2" applyFill="1" applyAlignment="1">
      <alignment horizontal="center"/>
    </xf>
    <xf numFmtId="0" fontId="6" fillId="8" borderId="0" xfId="1" applyFill="1" applyAlignment="1">
      <alignment horizontal="center"/>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0" xfId="0" applyBorder="1" applyAlignment="1">
      <alignment vertical="top"/>
    </xf>
    <xf numFmtId="0" fontId="0" fillId="0" borderId="21" xfId="0" applyBorder="1" applyAlignment="1">
      <alignment vertical="top"/>
    </xf>
    <xf numFmtId="0" fontId="3" fillId="6" borderId="15" xfId="0" applyFont="1" applyFill="1" applyBorder="1" applyAlignment="1">
      <alignment horizontal="center"/>
    </xf>
    <xf numFmtId="0" fontId="3" fillId="6" borderId="16" xfId="0" applyFont="1" applyFill="1" applyBorder="1" applyAlignment="1">
      <alignment horizontal="center"/>
    </xf>
    <xf numFmtId="0" fontId="3" fillId="6" borderId="17" xfId="0" applyFont="1" applyFill="1" applyBorder="1" applyAlignment="1">
      <alignment horizontal="center"/>
    </xf>
    <xf numFmtId="0" fontId="0" fillId="0" borderId="8" xfId="0" applyBorder="1" applyAlignment="1">
      <alignment horizontal="left"/>
    </xf>
    <xf numFmtId="0" fontId="0" fillId="0" borderId="0" xfId="0" applyAlignment="1">
      <alignment horizontal="left"/>
    </xf>
    <xf numFmtId="0" fontId="0" fillId="0" borderId="0" xfId="0" applyAlignment="1">
      <alignment horizontal="left" wrapText="1"/>
    </xf>
    <xf numFmtId="0" fontId="0" fillId="0" borderId="26" xfId="0" applyBorder="1" applyAlignment="1">
      <alignment horizontal="left" wrapText="1"/>
    </xf>
    <xf numFmtId="0" fontId="3" fillId="5" borderId="0" xfId="0" applyFont="1" applyFill="1" applyAlignment="1">
      <alignment horizontal="center"/>
    </xf>
    <xf numFmtId="0" fontId="0" fillId="0" borderId="1" xfId="0" applyBorder="1" applyAlignment="1">
      <alignment horizontal="left"/>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3" fillId="7" borderId="15" xfId="0" applyFont="1" applyFill="1" applyBorder="1" applyAlignment="1">
      <alignment horizontal="center"/>
    </xf>
    <xf numFmtId="0" fontId="3" fillId="7" borderId="16" xfId="0" applyFont="1" applyFill="1" applyBorder="1" applyAlignment="1">
      <alignment horizontal="center"/>
    </xf>
    <xf numFmtId="0" fontId="3" fillId="7" borderId="17" xfId="0" applyFont="1" applyFill="1" applyBorder="1" applyAlignment="1">
      <alignment horizontal="center"/>
    </xf>
    <xf numFmtId="0" fontId="17" fillId="5" borderId="0" xfId="0" applyFont="1" applyFill="1" applyAlignment="1">
      <alignment horizontal="center"/>
    </xf>
  </cellXfs>
  <cellStyles count="4">
    <cellStyle name="Hyperlink" xfId="1" builtinId="8"/>
    <cellStyle name="Hyperlink 2" xfId="2" xr:uid="{02541DF6-9EDB-4512-8688-AD5E42FD44CA}"/>
    <cellStyle name="Normal" xfId="0" builtinId="0"/>
    <cellStyle name="Normal 2 2" xfId="3" xr:uid="{508F8102-1DEE-492E-9E9F-F850EEC79DBD}"/>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hyperlink" Target="#'User Guide'!A1"/></Relationships>
</file>

<file path=xl/drawings/_rels/drawing10.xml.rels><?xml version="1.0" encoding="UTF-8" standalone="yes"?>
<Relationships xmlns="http://schemas.openxmlformats.org/package/2006/relationships"><Relationship Id="rId1" Type="http://schemas.openxmlformats.org/officeDocument/2006/relationships/hyperlink" Target="#'Front '!Front"/></Relationships>
</file>

<file path=xl/drawings/_rels/drawing11.xml.rels><?xml version="1.0" encoding="UTF-8" standalone="yes"?>
<Relationships xmlns="http://schemas.openxmlformats.org/package/2006/relationships"><Relationship Id="rId1" Type="http://schemas.openxmlformats.org/officeDocument/2006/relationships/hyperlink" Target="#'Front '!Front"/></Relationships>
</file>

<file path=xl/drawings/_rels/drawing12.xml.rels><?xml version="1.0" encoding="UTF-8" standalone="yes"?>
<Relationships xmlns="http://schemas.openxmlformats.org/package/2006/relationships"><Relationship Id="rId1" Type="http://schemas.openxmlformats.org/officeDocument/2006/relationships/hyperlink" Target="#'Front '!Front"/></Relationships>
</file>

<file path=xl/drawings/_rels/drawing13.xml.rels><?xml version="1.0" encoding="UTF-8" standalone="yes"?>
<Relationships xmlns="http://schemas.openxmlformats.org/package/2006/relationships"><Relationship Id="rId1" Type="http://schemas.openxmlformats.org/officeDocument/2006/relationships/hyperlink" Target="#'Front '!Front"/></Relationships>
</file>

<file path=xl/drawings/_rels/drawing14.xml.rels><?xml version="1.0" encoding="UTF-8" standalone="yes"?>
<Relationships xmlns="http://schemas.openxmlformats.org/package/2006/relationships"><Relationship Id="rId1" Type="http://schemas.openxmlformats.org/officeDocument/2006/relationships/hyperlink" Target="#'Front '!Front"/></Relationships>
</file>

<file path=xl/drawings/_rels/drawing15.xml.rels><?xml version="1.0" encoding="UTF-8" standalone="yes"?>
<Relationships xmlns="http://schemas.openxmlformats.org/package/2006/relationships"><Relationship Id="rId1" Type="http://schemas.openxmlformats.org/officeDocument/2006/relationships/hyperlink" Target="#'Front '!Front"/></Relationships>
</file>

<file path=xl/drawings/_rels/drawing16.xml.rels><?xml version="1.0" encoding="UTF-8" standalone="yes"?>
<Relationships xmlns="http://schemas.openxmlformats.org/package/2006/relationships"><Relationship Id="rId1" Type="http://schemas.openxmlformats.org/officeDocument/2006/relationships/hyperlink" Target="#'Front '!Front"/></Relationships>
</file>

<file path=xl/drawings/_rels/drawing17.xml.rels><?xml version="1.0" encoding="UTF-8" standalone="yes"?>
<Relationships xmlns="http://schemas.openxmlformats.org/package/2006/relationships"><Relationship Id="rId1" Type="http://schemas.openxmlformats.org/officeDocument/2006/relationships/hyperlink" Target="#'Front '!Front"/></Relationships>
</file>

<file path=xl/drawings/_rels/drawing18.xml.rels><?xml version="1.0" encoding="UTF-8" standalone="yes"?>
<Relationships xmlns="http://schemas.openxmlformats.org/package/2006/relationships"><Relationship Id="rId1" Type="http://schemas.openxmlformats.org/officeDocument/2006/relationships/hyperlink" Target="#'Front '!Front"/></Relationships>
</file>

<file path=xl/drawings/_rels/drawing19.xml.rels><?xml version="1.0" encoding="UTF-8" standalone="yes"?>
<Relationships xmlns="http://schemas.openxmlformats.org/package/2006/relationships"><Relationship Id="rId1" Type="http://schemas.openxmlformats.org/officeDocument/2006/relationships/hyperlink" Target="#'Front '!Front"/></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ront '!Front"/><Relationship Id="rId5" Type="http://schemas.openxmlformats.org/officeDocument/2006/relationships/image" Target="../media/image4.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Front '!Front"/></Relationships>
</file>

<file path=xl/drawings/_rels/drawing21.xml.rels><?xml version="1.0" encoding="UTF-8" standalone="yes"?>
<Relationships xmlns="http://schemas.openxmlformats.org/package/2006/relationships"><Relationship Id="rId1" Type="http://schemas.openxmlformats.org/officeDocument/2006/relationships/hyperlink" Target="#'Front '!Front"/></Relationships>
</file>

<file path=xl/drawings/_rels/drawing22.xml.rels><?xml version="1.0" encoding="UTF-8" standalone="yes"?>
<Relationships xmlns="http://schemas.openxmlformats.org/package/2006/relationships"><Relationship Id="rId1" Type="http://schemas.openxmlformats.org/officeDocument/2006/relationships/hyperlink" Target="#'Front '!Front"/></Relationships>
</file>

<file path=xl/drawings/_rels/drawing23.xml.rels><?xml version="1.0" encoding="UTF-8" standalone="yes"?>
<Relationships xmlns="http://schemas.openxmlformats.org/package/2006/relationships"><Relationship Id="rId1" Type="http://schemas.openxmlformats.org/officeDocument/2006/relationships/hyperlink" Target="#'Front '!Front"/></Relationships>
</file>

<file path=xl/drawings/_rels/drawing24.xml.rels><?xml version="1.0" encoding="UTF-8" standalone="yes"?>
<Relationships xmlns="http://schemas.openxmlformats.org/package/2006/relationships"><Relationship Id="rId1" Type="http://schemas.openxmlformats.org/officeDocument/2006/relationships/hyperlink" Target="#'Front '!Front"/></Relationships>
</file>

<file path=xl/drawings/_rels/drawing25.xml.rels><?xml version="1.0" encoding="UTF-8" standalone="yes"?>
<Relationships xmlns="http://schemas.openxmlformats.org/package/2006/relationships"><Relationship Id="rId1" Type="http://schemas.openxmlformats.org/officeDocument/2006/relationships/hyperlink" Target="#'Front '!Front"/></Relationships>
</file>

<file path=xl/drawings/_rels/drawing26.xml.rels><?xml version="1.0" encoding="UTF-8" standalone="yes"?>
<Relationships xmlns="http://schemas.openxmlformats.org/package/2006/relationships"><Relationship Id="rId1" Type="http://schemas.openxmlformats.org/officeDocument/2006/relationships/hyperlink" Target="#'Front '!Front"/></Relationships>
</file>

<file path=xl/drawings/_rels/drawing27.xml.rels><?xml version="1.0" encoding="UTF-8" standalone="yes"?>
<Relationships xmlns="http://schemas.openxmlformats.org/package/2006/relationships"><Relationship Id="rId1" Type="http://schemas.openxmlformats.org/officeDocument/2006/relationships/hyperlink" Target="#'Front '!Front"/></Relationships>
</file>

<file path=xl/drawings/_rels/drawing28.xml.rels><?xml version="1.0" encoding="UTF-8" standalone="yes"?>
<Relationships xmlns="http://schemas.openxmlformats.org/package/2006/relationships"><Relationship Id="rId1" Type="http://schemas.openxmlformats.org/officeDocument/2006/relationships/hyperlink" Target="#'Front '!Front"/></Relationships>
</file>

<file path=xl/drawings/_rels/drawing29.xml.rels><?xml version="1.0" encoding="UTF-8" standalone="yes"?>
<Relationships xmlns="http://schemas.openxmlformats.org/package/2006/relationships"><Relationship Id="rId1" Type="http://schemas.openxmlformats.org/officeDocument/2006/relationships/hyperlink" Target="#'Front '!Front"/></Relationships>
</file>

<file path=xl/drawings/_rels/drawing3.xml.rels><?xml version="1.0" encoding="UTF-8" standalone="yes"?>
<Relationships xmlns="http://schemas.openxmlformats.org/package/2006/relationships"><Relationship Id="rId1" Type="http://schemas.openxmlformats.org/officeDocument/2006/relationships/hyperlink" Target="#'Front '!Front"/></Relationships>
</file>

<file path=xl/drawings/_rels/drawing30.xml.rels><?xml version="1.0" encoding="UTF-8" standalone="yes"?>
<Relationships xmlns="http://schemas.openxmlformats.org/package/2006/relationships"><Relationship Id="rId1" Type="http://schemas.openxmlformats.org/officeDocument/2006/relationships/hyperlink" Target="#'Front '!Front"/></Relationships>
</file>

<file path=xl/drawings/_rels/drawing31.xml.rels><?xml version="1.0" encoding="UTF-8" standalone="yes"?>
<Relationships xmlns="http://schemas.openxmlformats.org/package/2006/relationships"><Relationship Id="rId1" Type="http://schemas.openxmlformats.org/officeDocument/2006/relationships/hyperlink" Target="#'Front '!Front"/></Relationships>
</file>

<file path=xl/drawings/_rels/drawing32.xml.rels><?xml version="1.0" encoding="UTF-8" standalone="yes"?>
<Relationships xmlns="http://schemas.openxmlformats.org/package/2006/relationships"><Relationship Id="rId1" Type="http://schemas.openxmlformats.org/officeDocument/2006/relationships/hyperlink" Target="#'Front '!Front"/></Relationships>
</file>

<file path=xl/drawings/_rels/drawing33.xml.rels><?xml version="1.0" encoding="UTF-8" standalone="yes"?>
<Relationships xmlns="http://schemas.openxmlformats.org/package/2006/relationships"><Relationship Id="rId1" Type="http://schemas.openxmlformats.org/officeDocument/2006/relationships/hyperlink" Target="#'Front '!Front"/></Relationships>
</file>

<file path=xl/drawings/_rels/drawing34.xml.rels><?xml version="1.0" encoding="UTF-8" standalone="yes"?>
<Relationships xmlns="http://schemas.openxmlformats.org/package/2006/relationships"><Relationship Id="rId1" Type="http://schemas.openxmlformats.org/officeDocument/2006/relationships/hyperlink" Target="#'Front '!Front"/></Relationships>
</file>

<file path=xl/drawings/_rels/drawing35.xml.rels><?xml version="1.0" encoding="UTF-8" standalone="yes"?>
<Relationships xmlns="http://schemas.openxmlformats.org/package/2006/relationships"><Relationship Id="rId1" Type="http://schemas.openxmlformats.org/officeDocument/2006/relationships/hyperlink" Target="#'Front '!Front"/></Relationships>
</file>

<file path=xl/drawings/_rels/drawing36.xml.rels><?xml version="1.0" encoding="UTF-8" standalone="yes"?>
<Relationships xmlns="http://schemas.openxmlformats.org/package/2006/relationships"><Relationship Id="rId1" Type="http://schemas.openxmlformats.org/officeDocument/2006/relationships/hyperlink" Target="#'Front '!Front"/></Relationships>
</file>

<file path=xl/drawings/_rels/drawing37.xml.rels><?xml version="1.0" encoding="UTF-8" standalone="yes"?>
<Relationships xmlns="http://schemas.openxmlformats.org/package/2006/relationships"><Relationship Id="rId1" Type="http://schemas.openxmlformats.org/officeDocument/2006/relationships/hyperlink" Target="#'Front '!Front"/></Relationships>
</file>

<file path=xl/drawings/_rels/drawing38.xml.rels><?xml version="1.0" encoding="UTF-8" standalone="yes"?>
<Relationships xmlns="http://schemas.openxmlformats.org/package/2006/relationships"><Relationship Id="rId1" Type="http://schemas.openxmlformats.org/officeDocument/2006/relationships/hyperlink" Target="#'Front '!Front"/></Relationships>
</file>

<file path=xl/drawings/_rels/drawing39.xml.rels><?xml version="1.0" encoding="UTF-8" standalone="yes"?>
<Relationships xmlns="http://schemas.openxmlformats.org/package/2006/relationships"><Relationship Id="rId1" Type="http://schemas.openxmlformats.org/officeDocument/2006/relationships/hyperlink" Target="#'Front '!Front"/></Relationships>
</file>

<file path=xl/drawings/_rels/drawing4.xml.rels><?xml version="1.0" encoding="UTF-8" standalone="yes"?>
<Relationships xmlns="http://schemas.openxmlformats.org/package/2006/relationships"><Relationship Id="rId1" Type="http://schemas.openxmlformats.org/officeDocument/2006/relationships/hyperlink" Target="#'Front '!Front"/></Relationships>
</file>

<file path=xl/drawings/_rels/drawing40.xml.rels><?xml version="1.0" encoding="UTF-8" standalone="yes"?>
<Relationships xmlns="http://schemas.openxmlformats.org/package/2006/relationships"><Relationship Id="rId1" Type="http://schemas.openxmlformats.org/officeDocument/2006/relationships/hyperlink" Target="#'Front '!Front"/></Relationships>
</file>

<file path=xl/drawings/_rels/drawing41.xml.rels><?xml version="1.0" encoding="UTF-8" standalone="yes"?>
<Relationships xmlns="http://schemas.openxmlformats.org/package/2006/relationships"><Relationship Id="rId1" Type="http://schemas.openxmlformats.org/officeDocument/2006/relationships/hyperlink" Target="#'Front '!Front"/></Relationships>
</file>

<file path=xl/drawings/_rels/drawing42.xml.rels><?xml version="1.0" encoding="UTF-8" standalone="yes"?>
<Relationships xmlns="http://schemas.openxmlformats.org/package/2006/relationships"><Relationship Id="rId1" Type="http://schemas.openxmlformats.org/officeDocument/2006/relationships/hyperlink" Target="#'Front '!Front"/></Relationships>
</file>

<file path=xl/drawings/_rels/drawing43.xml.rels><?xml version="1.0" encoding="UTF-8" standalone="yes"?>
<Relationships xmlns="http://schemas.openxmlformats.org/package/2006/relationships"><Relationship Id="rId1" Type="http://schemas.openxmlformats.org/officeDocument/2006/relationships/hyperlink" Target="#'Front '!Front"/></Relationships>
</file>

<file path=xl/drawings/_rels/drawing44.xml.rels><?xml version="1.0" encoding="UTF-8" standalone="yes"?>
<Relationships xmlns="http://schemas.openxmlformats.org/package/2006/relationships"><Relationship Id="rId1" Type="http://schemas.openxmlformats.org/officeDocument/2006/relationships/hyperlink" Target="#'Front '!Front"/></Relationships>
</file>

<file path=xl/drawings/_rels/drawing45.xml.rels><?xml version="1.0" encoding="UTF-8" standalone="yes"?>
<Relationships xmlns="http://schemas.openxmlformats.org/package/2006/relationships"><Relationship Id="rId1" Type="http://schemas.openxmlformats.org/officeDocument/2006/relationships/hyperlink" Target="#'Front '!Front"/></Relationships>
</file>

<file path=xl/drawings/_rels/drawing46.xml.rels><?xml version="1.0" encoding="UTF-8" standalone="yes"?>
<Relationships xmlns="http://schemas.openxmlformats.org/package/2006/relationships"><Relationship Id="rId1" Type="http://schemas.openxmlformats.org/officeDocument/2006/relationships/hyperlink" Target="#'Front '!Front"/></Relationships>
</file>

<file path=xl/drawings/_rels/drawing47.xml.rels><?xml version="1.0" encoding="UTF-8" standalone="yes"?>
<Relationships xmlns="http://schemas.openxmlformats.org/package/2006/relationships"><Relationship Id="rId1" Type="http://schemas.openxmlformats.org/officeDocument/2006/relationships/hyperlink" Target="#'Front '!Front"/></Relationships>
</file>

<file path=xl/drawings/_rels/drawing48.xml.rels><?xml version="1.0" encoding="UTF-8" standalone="yes"?>
<Relationships xmlns="http://schemas.openxmlformats.org/package/2006/relationships"><Relationship Id="rId1" Type="http://schemas.openxmlformats.org/officeDocument/2006/relationships/hyperlink" Target="#'Front '!Front"/></Relationships>
</file>

<file path=xl/drawings/_rels/drawing49.xml.rels><?xml version="1.0" encoding="UTF-8" standalone="yes"?>
<Relationships xmlns="http://schemas.openxmlformats.org/package/2006/relationships"><Relationship Id="rId1" Type="http://schemas.openxmlformats.org/officeDocument/2006/relationships/hyperlink" Target="#'Front '!Front"/></Relationships>
</file>

<file path=xl/drawings/_rels/drawing5.xml.rels><?xml version="1.0" encoding="UTF-8" standalone="yes"?>
<Relationships xmlns="http://schemas.openxmlformats.org/package/2006/relationships"><Relationship Id="rId1" Type="http://schemas.openxmlformats.org/officeDocument/2006/relationships/hyperlink" Target="#'Front '!Front"/></Relationships>
</file>

<file path=xl/drawings/_rels/drawing50.xml.rels><?xml version="1.0" encoding="UTF-8" standalone="yes"?>
<Relationships xmlns="http://schemas.openxmlformats.org/package/2006/relationships"><Relationship Id="rId1" Type="http://schemas.openxmlformats.org/officeDocument/2006/relationships/hyperlink" Target="#'Front '!Front"/></Relationships>
</file>

<file path=xl/drawings/_rels/drawing51.xml.rels><?xml version="1.0" encoding="UTF-8" standalone="yes"?>
<Relationships xmlns="http://schemas.openxmlformats.org/package/2006/relationships"><Relationship Id="rId1" Type="http://schemas.openxmlformats.org/officeDocument/2006/relationships/hyperlink" Target="#'Front '!Front"/></Relationships>
</file>

<file path=xl/drawings/_rels/drawing52.xml.rels><?xml version="1.0" encoding="UTF-8" standalone="yes"?>
<Relationships xmlns="http://schemas.openxmlformats.org/package/2006/relationships"><Relationship Id="rId1" Type="http://schemas.openxmlformats.org/officeDocument/2006/relationships/hyperlink" Target="#'Front '!Front"/></Relationships>
</file>

<file path=xl/drawings/_rels/drawing53.xml.rels><?xml version="1.0" encoding="UTF-8" standalone="yes"?>
<Relationships xmlns="http://schemas.openxmlformats.org/package/2006/relationships"><Relationship Id="rId1" Type="http://schemas.openxmlformats.org/officeDocument/2006/relationships/hyperlink" Target="#'Front '!Front"/></Relationships>
</file>

<file path=xl/drawings/_rels/drawing54.xml.rels><?xml version="1.0" encoding="UTF-8" standalone="yes"?>
<Relationships xmlns="http://schemas.openxmlformats.org/package/2006/relationships"><Relationship Id="rId1" Type="http://schemas.openxmlformats.org/officeDocument/2006/relationships/hyperlink" Target="#'Front '!Front"/></Relationships>
</file>

<file path=xl/drawings/_rels/drawing55.xml.rels><?xml version="1.0" encoding="UTF-8" standalone="yes"?>
<Relationships xmlns="http://schemas.openxmlformats.org/package/2006/relationships"><Relationship Id="rId1" Type="http://schemas.openxmlformats.org/officeDocument/2006/relationships/hyperlink" Target="#'Front '!Front"/></Relationships>
</file>

<file path=xl/drawings/_rels/drawing56.xml.rels><?xml version="1.0" encoding="UTF-8" standalone="yes"?>
<Relationships xmlns="http://schemas.openxmlformats.org/package/2006/relationships"><Relationship Id="rId1" Type="http://schemas.openxmlformats.org/officeDocument/2006/relationships/hyperlink" Target="#'Front '!Front"/></Relationships>
</file>

<file path=xl/drawings/_rels/drawing57.xml.rels><?xml version="1.0" encoding="UTF-8" standalone="yes"?>
<Relationships xmlns="http://schemas.openxmlformats.org/package/2006/relationships"><Relationship Id="rId1" Type="http://schemas.openxmlformats.org/officeDocument/2006/relationships/hyperlink" Target="#'Front '!Front"/></Relationships>
</file>

<file path=xl/drawings/_rels/drawing58.xml.rels><?xml version="1.0" encoding="UTF-8" standalone="yes"?>
<Relationships xmlns="http://schemas.openxmlformats.org/package/2006/relationships"><Relationship Id="rId1" Type="http://schemas.openxmlformats.org/officeDocument/2006/relationships/hyperlink" Target="#'Front '!Front"/></Relationships>
</file>

<file path=xl/drawings/_rels/drawing59.xml.rels><?xml version="1.0" encoding="UTF-8" standalone="yes"?>
<Relationships xmlns="http://schemas.openxmlformats.org/package/2006/relationships"><Relationship Id="rId1" Type="http://schemas.openxmlformats.org/officeDocument/2006/relationships/hyperlink" Target="#'Front '!Front"/></Relationships>
</file>

<file path=xl/drawings/_rels/drawing6.xml.rels><?xml version="1.0" encoding="UTF-8" standalone="yes"?>
<Relationships xmlns="http://schemas.openxmlformats.org/package/2006/relationships"><Relationship Id="rId1" Type="http://schemas.openxmlformats.org/officeDocument/2006/relationships/hyperlink" Target="#'Front '!Front"/></Relationships>
</file>

<file path=xl/drawings/_rels/drawing60.xml.rels><?xml version="1.0" encoding="UTF-8" standalone="yes"?>
<Relationships xmlns="http://schemas.openxmlformats.org/package/2006/relationships"><Relationship Id="rId1" Type="http://schemas.openxmlformats.org/officeDocument/2006/relationships/hyperlink" Target="#'Front '!Front"/></Relationships>
</file>

<file path=xl/drawings/_rels/drawing61.xml.rels><?xml version="1.0" encoding="UTF-8" standalone="yes"?>
<Relationships xmlns="http://schemas.openxmlformats.org/package/2006/relationships"><Relationship Id="rId1" Type="http://schemas.openxmlformats.org/officeDocument/2006/relationships/hyperlink" Target="#'Front '!Front"/></Relationships>
</file>

<file path=xl/drawings/_rels/drawing62.xml.rels><?xml version="1.0" encoding="UTF-8" standalone="yes"?>
<Relationships xmlns="http://schemas.openxmlformats.org/package/2006/relationships"><Relationship Id="rId1" Type="http://schemas.openxmlformats.org/officeDocument/2006/relationships/hyperlink" Target="#'Front '!Front"/></Relationships>
</file>

<file path=xl/drawings/_rels/drawing63.xml.rels><?xml version="1.0" encoding="UTF-8" standalone="yes"?>
<Relationships xmlns="http://schemas.openxmlformats.org/package/2006/relationships"><Relationship Id="rId1" Type="http://schemas.openxmlformats.org/officeDocument/2006/relationships/hyperlink" Target="#'Front '!Front"/></Relationships>
</file>

<file path=xl/drawings/_rels/drawing64.xml.rels><?xml version="1.0" encoding="UTF-8" standalone="yes"?>
<Relationships xmlns="http://schemas.openxmlformats.org/package/2006/relationships"><Relationship Id="rId1" Type="http://schemas.openxmlformats.org/officeDocument/2006/relationships/hyperlink" Target="#'Front '!Front"/></Relationships>
</file>

<file path=xl/drawings/_rels/drawing65.xml.rels><?xml version="1.0" encoding="UTF-8" standalone="yes"?>
<Relationships xmlns="http://schemas.openxmlformats.org/package/2006/relationships"><Relationship Id="rId1" Type="http://schemas.openxmlformats.org/officeDocument/2006/relationships/hyperlink" Target="#'Front '!Front"/></Relationships>
</file>

<file path=xl/drawings/_rels/drawing66.xml.rels><?xml version="1.0" encoding="UTF-8" standalone="yes"?>
<Relationships xmlns="http://schemas.openxmlformats.org/package/2006/relationships"><Relationship Id="rId1" Type="http://schemas.openxmlformats.org/officeDocument/2006/relationships/hyperlink" Target="#'Front '!Front"/></Relationships>
</file>

<file path=xl/drawings/_rels/drawing67.xml.rels><?xml version="1.0" encoding="UTF-8" standalone="yes"?>
<Relationships xmlns="http://schemas.openxmlformats.org/package/2006/relationships"><Relationship Id="rId1" Type="http://schemas.openxmlformats.org/officeDocument/2006/relationships/hyperlink" Target="#'Front '!Front"/></Relationships>
</file>

<file path=xl/drawings/_rels/drawing68.xml.rels><?xml version="1.0" encoding="UTF-8" standalone="yes"?>
<Relationships xmlns="http://schemas.openxmlformats.org/package/2006/relationships"><Relationship Id="rId1" Type="http://schemas.openxmlformats.org/officeDocument/2006/relationships/hyperlink" Target="#'Front '!Front"/></Relationships>
</file>

<file path=xl/drawings/_rels/drawing69.xml.rels><?xml version="1.0" encoding="UTF-8" standalone="yes"?>
<Relationships xmlns="http://schemas.openxmlformats.org/package/2006/relationships"><Relationship Id="rId1" Type="http://schemas.openxmlformats.org/officeDocument/2006/relationships/hyperlink" Target="#'Front '!Front"/></Relationships>
</file>

<file path=xl/drawings/_rels/drawing7.xml.rels><?xml version="1.0" encoding="UTF-8" standalone="yes"?>
<Relationships xmlns="http://schemas.openxmlformats.org/package/2006/relationships"><Relationship Id="rId1" Type="http://schemas.openxmlformats.org/officeDocument/2006/relationships/hyperlink" Target="#'Front '!Front"/></Relationships>
</file>

<file path=xl/drawings/_rels/drawing70.xml.rels><?xml version="1.0" encoding="UTF-8" standalone="yes"?>
<Relationships xmlns="http://schemas.openxmlformats.org/package/2006/relationships"><Relationship Id="rId1" Type="http://schemas.openxmlformats.org/officeDocument/2006/relationships/hyperlink" Target="#'Front '!Front"/></Relationships>
</file>

<file path=xl/drawings/_rels/drawing71.xml.rels><?xml version="1.0" encoding="UTF-8" standalone="yes"?>
<Relationships xmlns="http://schemas.openxmlformats.org/package/2006/relationships"><Relationship Id="rId1" Type="http://schemas.openxmlformats.org/officeDocument/2006/relationships/hyperlink" Target="#'Front '!Front"/></Relationships>
</file>

<file path=xl/drawings/_rels/drawing72.xml.rels><?xml version="1.0" encoding="UTF-8" standalone="yes"?>
<Relationships xmlns="http://schemas.openxmlformats.org/package/2006/relationships"><Relationship Id="rId1" Type="http://schemas.openxmlformats.org/officeDocument/2006/relationships/hyperlink" Target="#'Front '!Front"/></Relationships>
</file>

<file path=xl/drawings/_rels/drawing73.xml.rels><?xml version="1.0" encoding="UTF-8" standalone="yes"?>
<Relationships xmlns="http://schemas.openxmlformats.org/package/2006/relationships"><Relationship Id="rId1" Type="http://schemas.openxmlformats.org/officeDocument/2006/relationships/hyperlink" Target="#'Front '!Front"/></Relationships>
</file>

<file path=xl/drawings/_rels/drawing74.xml.rels><?xml version="1.0" encoding="UTF-8" standalone="yes"?>
<Relationships xmlns="http://schemas.openxmlformats.org/package/2006/relationships"><Relationship Id="rId1" Type="http://schemas.openxmlformats.org/officeDocument/2006/relationships/hyperlink" Target="#'Front '!Front"/></Relationships>
</file>

<file path=xl/drawings/_rels/drawing75.xml.rels><?xml version="1.0" encoding="UTF-8" standalone="yes"?>
<Relationships xmlns="http://schemas.openxmlformats.org/package/2006/relationships"><Relationship Id="rId1" Type="http://schemas.openxmlformats.org/officeDocument/2006/relationships/hyperlink" Target="#'Front '!Front"/></Relationships>
</file>

<file path=xl/drawings/_rels/drawing76.xml.rels><?xml version="1.0" encoding="UTF-8" standalone="yes"?>
<Relationships xmlns="http://schemas.openxmlformats.org/package/2006/relationships"><Relationship Id="rId1" Type="http://schemas.openxmlformats.org/officeDocument/2006/relationships/hyperlink" Target="#'Front '!Front"/></Relationships>
</file>

<file path=xl/drawings/_rels/drawing77.xml.rels><?xml version="1.0" encoding="UTF-8" standalone="yes"?>
<Relationships xmlns="http://schemas.openxmlformats.org/package/2006/relationships"><Relationship Id="rId1" Type="http://schemas.openxmlformats.org/officeDocument/2006/relationships/hyperlink" Target="#'Front '!Front"/></Relationships>
</file>

<file path=xl/drawings/_rels/drawing78.xml.rels><?xml version="1.0" encoding="UTF-8" standalone="yes"?>
<Relationships xmlns="http://schemas.openxmlformats.org/package/2006/relationships"><Relationship Id="rId1" Type="http://schemas.openxmlformats.org/officeDocument/2006/relationships/hyperlink" Target="#'Front '!Front"/></Relationships>
</file>

<file path=xl/drawings/_rels/drawing79.xml.rels><?xml version="1.0" encoding="UTF-8" standalone="yes"?>
<Relationships xmlns="http://schemas.openxmlformats.org/package/2006/relationships"><Relationship Id="rId1" Type="http://schemas.openxmlformats.org/officeDocument/2006/relationships/hyperlink" Target="#'Front '!Front"/></Relationships>
</file>

<file path=xl/drawings/_rels/drawing8.xml.rels><?xml version="1.0" encoding="UTF-8" standalone="yes"?>
<Relationships xmlns="http://schemas.openxmlformats.org/package/2006/relationships"><Relationship Id="rId1" Type="http://schemas.openxmlformats.org/officeDocument/2006/relationships/hyperlink" Target="#'Front '!Front"/></Relationships>
</file>

<file path=xl/drawings/_rels/drawing80.xml.rels><?xml version="1.0" encoding="UTF-8" standalone="yes"?>
<Relationships xmlns="http://schemas.openxmlformats.org/package/2006/relationships"><Relationship Id="rId1" Type="http://schemas.openxmlformats.org/officeDocument/2006/relationships/hyperlink" Target="#'Front '!Front"/></Relationships>
</file>

<file path=xl/drawings/_rels/drawing81.xml.rels><?xml version="1.0" encoding="UTF-8" standalone="yes"?>
<Relationships xmlns="http://schemas.openxmlformats.org/package/2006/relationships"><Relationship Id="rId1" Type="http://schemas.openxmlformats.org/officeDocument/2006/relationships/hyperlink" Target="#'Front '!Front"/></Relationships>
</file>

<file path=xl/drawings/_rels/drawing82.xml.rels><?xml version="1.0" encoding="UTF-8" standalone="yes"?>
<Relationships xmlns="http://schemas.openxmlformats.org/package/2006/relationships"><Relationship Id="rId1" Type="http://schemas.openxmlformats.org/officeDocument/2006/relationships/hyperlink" Target="#'Front '!Front"/></Relationships>
</file>

<file path=xl/drawings/_rels/drawing83.xml.rels><?xml version="1.0" encoding="UTF-8" standalone="yes"?>
<Relationships xmlns="http://schemas.openxmlformats.org/package/2006/relationships"><Relationship Id="rId1" Type="http://schemas.openxmlformats.org/officeDocument/2006/relationships/hyperlink" Target="#'Front '!Front"/></Relationships>
</file>

<file path=xl/drawings/_rels/drawing84.xml.rels><?xml version="1.0" encoding="UTF-8" standalone="yes"?>
<Relationships xmlns="http://schemas.openxmlformats.org/package/2006/relationships"><Relationship Id="rId1" Type="http://schemas.openxmlformats.org/officeDocument/2006/relationships/hyperlink" Target="#'Front '!Front"/></Relationships>
</file>

<file path=xl/drawings/_rels/drawing85.xml.rels><?xml version="1.0" encoding="UTF-8" standalone="yes"?>
<Relationships xmlns="http://schemas.openxmlformats.org/package/2006/relationships"><Relationship Id="rId1" Type="http://schemas.openxmlformats.org/officeDocument/2006/relationships/hyperlink" Target="#'Front '!Front"/></Relationships>
</file>

<file path=xl/drawings/_rels/drawing86.xml.rels><?xml version="1.0" encoding="UTF-8" standalone="yes"?>
<Relationships xmlns="http://schemas.openxmlformats.org/package/2006/relationships"><Relationship Id="rId1" Type="http://schemas.openxmlformats.org/officeDocument/2006/relationships/hyperlink" Target="#'Front '!Front"/></Relationships>
</file>

<file path=xl/drawings/_rels/drawing87.xml.rels><?xml version="1.0" encoding="UTF-8" standalone="yes"?>
<Relationships xmlns="http://schemas.openxmlformats.org/package/2006/relationships"><Relationship Id="rId1" Type="http://schemas.openxmlformats.org/officeDocument/2006/relationships/hyperlink" Target="#'Front '!Front"/></Relationships>
</file>

<file path=xl/drawings/_rels/drawing88.xml.rels><?xml version="1.0" encoding="UTF-8" standalone="yes"?>
<Relationships xmlns="http://schemas.openxmlformats.org/package/2006/relationships"><Relationship Id="rId1" Type="http://schemas.openxmlformats.org/officeDocument/2006/relationships/hyperlink" Target="#'Front '!Front"/></Relationships>
</file>

<file path=xl/drawings/_rels/drawing89.xml.rels><?xml version="1.0" encoding="UTF-8" standalone="yes"?>
<Relationships xmlns="http://schemas.openxmlformats.org/package/2006/relationships"><Relationship Id="rId1" Type="http://schemas.openxmlformats.org/officeDocument/2006/relationships/hyperlink" Target="#'Front '!Front"/></Relationships>
</file>

<file path=xl/drawings/_rels/drawing9.xml.rels><?xml version="1.0" encoding="UTF-8" standalone="yes"?>
<Relationships xmlns="http://schemas.openxmlformats.org/package/2006/relationships"><Relationship Id="rId1" Type="http://schemas.openxmlformats.org/officeDocument/2006/relationships/hyperlink" Target="#'Front '!Front"/></Relationships>
</file>

<file path=xl/drawings/_rels/drawing90.xml.rels><?xml version="1.0" encoding="UTF-8" standalone="yes"?>
<Relationships xmlns="http://schemas.openxmlformats.org/package/2006/relationships"><Relationship Id="rId1" Type="http://schemas.openxmlformats.org/officeDocument/2006/relationships/hyperlink" Target="#'Front '!Front"/></Relationships>
</file>

<file path=xl/drawings/_rels/drawing91.xml.rels><?xml version="1.0" encoding="UTF-8" standalone="yes"?>
<Relationships xmlns="http://schemas.openxmlformats.org/package/2006/relationships"><Relationship Id="rId1" Type="http://schemas.openxmlformats.org/officeDocument/2006/relationships/hyperlink" Target="#'Front '!Front"/></Relationships>
</file>

<file path=xl/drawings/_rels/drawing92.xml.rels><?xml version="1.0" encoding="UTF-8" standalone="yes"?>
<Relationships xmlns="http://schemas.openxmlformats.org/package/2006/relationships"><Relationship Id="rId1" Type="http://schemas.openxmlformats.org/officeDocument/2006/relationships/hyperlink" Target="#'Front '!Front"/></Relationships>
</file>

<file path=xl/drawings/drawing1.xml><?xml version="1.0" encoding="utf-8"?>
<xdr:wsDr xmlns:xdr="http://schemas.openxmlformats.org/drawingml/2006/spreadsheetDrawing" xmlns:a="http://schemas.openxmlformats.org/drawingml/2006/main">
  <xdr:twoCellAnchor>
    <xdr:from>
      <xdr:col>7</xdr:col>
      <xdr:colOff>536574</xdr:colOff>
      <xdr:row>0</xdr:row>
      <xdr:rowOff>150812</xdr:rowOff>
    </xdr:from>
    <xdr:to>
      <xdr:col>11</xdr:col>
      <xdr:colOff>19051</xdr:colOff>
      <xdr:row>2</xdr:row>
      <xdr:rowOff>47625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2A32E5C9-9117-49D6-BA12-62B897B123A8}"/>
            </a:ext>
          </a:extLst>
        </xdr:cNvPr>
        <xdr:cNvSpPr txBox="1"/>
      </xdr:nvSpPr>
      <xdr:spPr>
        <a:xfrm>
          <a:off x="9147174" y="150812"/>
          <a:ext cx="1812927" cy="442913"/>
        </a:xfrm>
        <a:prstGeom prst="rect">
          <a:avLst/>
        </a:prstGeom>
        <a:solidFill>
          <a:schemeClr val="bg1">
            <a:lumMod val="95000"/>
          </a:schemeClr>
        </a:solidFill>
        <a:ln>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800" b="1">
              <a:solidFill>
                <a:sysClr val="windowText" lastClr="000000"/>
              </a:solidFill>
            </a:rPr>
            <a:t>User Guide</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9850F023-523C-4EB6-9F45-3238BCF798D5}"/>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3" name="TextBox 2">
          <a:hlinkClick xmlns:r="http://schemas.openxmlformats.org/officeDocument/2006/relationships" r:id="rId1"/>
          <a:extLst>
            <a:ext uri="{FF2B5EF4-FFF2-40B4-BE49-F238E27FC236}">
              <a16:creationId xmlns:a16="http://schemas.microsoft.com/office/drawing/2014/main" id="{A3CE6771-DCD6-40DC-BBF7-FFCE6B92C95A}"/>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F7078F17-EA6E-4E53-A6B4-A5FDB2CE0C4A}"/>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256FA06D-FD83-4993-971D-770115634DEE}"/>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8C84B70A-F908-4745-97D8-12CD06EE8868}"/>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C5EB9607-EACE-4AD0-9521-0B11B5498174}"/>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F31A9669-E732-4C10-9202-0EFD5CEED234}"/>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387E6445-C777-4BA8-AF28-14A89C59D193}"/>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83D1D123-2ED4-4A57-860F-699192C4D980}"/>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3" name="TextBox 2">
          <a:hlinkClick xmlns:r="http://schemas.openxmlformats.org/officeDocument/2006/relationships" r:id="rId1"/>
          <a:extLst>
            <a:ext uri="{FF2B5EF4-FFF2-40B4-BE49-F238E27FC236}">
              <a16:creationId xmlns:a16="http://schemas.microsoft.com/office/drawing/2014/main" id="{67F93B67-A653-49F1-B3BB-B1DD5F547F37}"/>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xdr:row>
      <xdr:rowOff>0</xdr:rowOff>
    </xdr:from>
    <xdr:to>
      <xdr:col>9</xdr:col>
      <xdr:colOff>392064</xdr:colOff>
      <xdr:row>2</xdr:row>
      <xdr:rowOff>164619</xdr:rowOff>
    </xdr:to>
    <xdr:sp macro="" textlink="">
      <xdr:nvSpPr>
        <xdr:cNvPr id="4" name="TextBox 3">
          <a:hlinkClick xmlns:r="http://schemas.openxmlformats.org/officeDocument/2006/relationships" r:id="rId1"/>
          <a:extLst>
            <a:ext uri="{FF2B5EF4-FFF2-40B4-BE49-F238E27FC236}">
              <a16:creationId xmlns:a16="http://schemas.microsoft.com/office/drawing/2014/main" id="{479497AD-49F5-438E-B082-5786A820B35E}"/>
            </a:ext>
          </a:extLst>
        </xdr:cNvPr>
        <xdr:cNvSpPr txBox="1"/>
      </xdr:nvSpPr>
      <xdr:spPr>
        <a:xfrm>
          <a:off x="9429750" y="184150"/>
          <a:ext cx="1363614" cy="532919"/>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4</xdr:col>
      <xdr:colOff>1554957</xdr:colOff>
      <xdr:row>22</xdr:row>
      <xdr:rowOff>3967</xdr:rowOff>
    </xdr:from>
    <xdr:to>
      <xdr:col>8</xdr:col>
      <xdr:colOff>182562</xdr:colOff>
      <xdr:row>23</xdr:row>
      <xdr:rowOff>27781</xdr:rowOff>
    </xdr:to>
    <xdr:cxnSp macro="">
      <xdr:nvCxnSpPr>
        <xdr:cNvPr id="5" name="Connector: Elbow 4">
          <a:extLst>
            <a:ext uri="{FF2B5EF4-FFF2-40B4-BE49-F238E27FC236}">
              <a16:creationId xmlns:a16="http://schemas.microsoft.com/office/drawing/2014/main" id="{45DE332F-B9F5-48FF-81C8-48CF2DC73B81}"/>
            </a:ext>
            <a:ext uri="{C183D7F6-B498-43B3-948B-1728B52AA6E4}">
              <adec:decorative xmlns:adec="http://schemas.microsoft.com/office/drawing/2017/decorative" val="1"/>
            </a:ext>
          </a:extLst>
        </xdr:cNvPr>
        <xdr:cNvCxnSpPr/>
      </xdr:nvCxnSpPr>
      <xdr:spPr>
        <a:xfrm>
          <a:off x="3999707" y="6425405"/>
          <a:ext cx="5985668" cy="206376"/>
        </a:xfrm>
        <a:prstGeom prst="bentConnector3">
          <a:avLst>
            <a:gd name="adj1" fmla="val -7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226218</xdr:colOff>
      <xdr:row>27</xdr:row>
      <xdr:rowOff>35719</xdr:rowOff>
    </xdr:from>
    <xdr:to>
      <xdr:col>8</xdr:col>
      <xdr:colOff>370632</xdr:colOff>
      <xdr:row>30</xdr:row>
      <xdr:rowOff>30476</xdr:rowOff>
    </xdr:to>
    <xdr:sp macro="" textlink="">
      <xdr:nvSpPr>
        <xdr:cNvPr id="6" name="TextBox 5">
          <a:hlinkClick xmlns:r="http://schemas.openxmlformats.org/officeDocument/2006/relationships" r:id="rId1"/>
          <a:extLst>
            <a:ext uri="{FF2B5EF4-FFF2-40B4-BE49-F238E27FC236}">
              <a16:creationId xmlns:a16="http://schemas.microsoft.com/office/drawing/2014/main" id="{B1582939-42A1-465F-9F00-0E4B82BF8625}"/>
            </a:ext>
          </a:extLst>
        </xdr:cNvPr>
        <xdr:cNvSpPr txBox="1"/>
      </xdr:nvSpPr>
      <xdr:spPr>
        <a:xfrm>
          <a:off x="8798718" y="7401719"/>
          <a:ext cx="1363614" cy="547207"/>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226219</xdr:colOff>
      <xdr:row>5</xdr:row>
      <xdr:rowOff>5557</xdr:rowOff>
    </xdr:from>
    <xdr:to>
      <xdr:col>11</xdr:col>
      <xdr:colOff>35719</xdr:colOff>
      <xdr:row>7</xdr:row>
      <xdr:rowOff>315913</xdr:rowOff>
    </xdr:to>
    <xdr:pic>
      <xdr:nvPicPr>
        <xdr:cNvPr id="9" name="Picture 8">
          <a:extLst>
            <a:ext uri="{FF2B5EF4-FFF2-40B4-BE49-F238E27FC236}">
              <a16:creationId xmlns:a16="http://schemas.microsoft.com/office/drawing/2014/main" id="{9697624A-B3CD-590C-0088-DB8C6EA82F36}"/>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2"/>
        <a:srcRect r="71" b="47685"/>
        <a:stretch/>
      </xdr:blipFill>
      <xdr:spPr>
        <a:xfrm>
          <a:off x="8786813" y="1089026"/>
          <a:ext cx="2845594" cy="851693"/>
        </a:xfrm>
        <a:prstGeom prst="rect">
          <a:avLst/>
        </a:prstGeom>
      </xdr:spPr>
    </xdr:pic>
    <xdr:clientData/>
  </xdr:twoCellAnchor>
  <xdr:twoCellAnchor editAs="oneCell">
    <xdr:from>
      <xdr:col>3</xdr:col>
      <xdr:colOff>605632</xdr:colOff>
      <xdr:row>19</xdr:row>
      <xdr:rowOff>17751</xdr:rowOff>
    </xdr:from>
    <xdr:to>
      <xdr:col>8</xdr:col>
      <xdr:colOff>142876</xdr:colOff>
      <xdr:row>21</xdr:row>
      <xdr:rowOff>4762</xdr:rowOff>
    </xdr:to>
    <xdr:pic>
      <xdr:nvPicPr>
        <xdr:cNvPr id="12" name="Picture 11">
          <a:extLst>
            <a:ext uri="{FF2B5EF4-FFF2-40B4-BE49-F238E27FC236}">
              <a16:creationId xmlns:a16="http://schemas.microsoft.com/office/drawing/2014/main" id="{F186E3FD-C04B-2767-CD4E-0A80952A5DD0}"/>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srcRect t="10136" b="4069"/>
        <a:stretch/>
      </xdr:blipFill>
      <xdr:spPr>
        <a:xfrm>
          <a:off x="2439195" y="5891501"/>
          <a:ext cx="7506494" cy="352136"/>
        </a:xfrm>
        <a:prstGeom prst="rect">
          <a:avLst/>
        </a:prstGeom>
      </xdr:spPr>
    </xdr:pic>
    <xdr:clientData/>
  </xdr:twoCellAnchor>
  <xdr:twoCellAnchor editAs="oneCell">
    <xdr:from>
      <xdr:col>8</xdr:col>
      <xdr:colOff>431006</xdr:colOff>
      <xdr:row>18</xdr:row>
      <xdr:rowOff>43656</xdr:rowOff>
    </xdr:from>
    <xdr:to>
      <xdr:col>22</xdr:col>
      <xdr:colOff>587086</xdr:colOff>
      <xdr:row>27</xdr:row>
      <xdr:rowOff>49010</xdr:rowOff>
    </xdr:to>
    <xdr:pic>
      <xdr:nvPicPr>
        <xdr:cNvPr id="13" name="Picture 12">
          <a:extLst>
            <a:ext uri="{FF2B5EF4-FFF2-40B4-BE49-F238E27FC236}">
              <a16:creationId xmlns:a16="http://schemas.microsoft.com/office/drawing/2014/main" id="{12422F66-AA25-25A4-6365-76862C3AD63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4"/>
        <a:stretch>
          <a:fillRect/>
        </a:stretch>
      </xdr:blipFill>
      <xdr:spPr>
        <a:xfrm>
          <a:off x="10233819" y="5734844"/>
          <a:ext cx="8712705" cy="1648416"/>
        </a:xfrm>
        <a:prstGeom prst="rect">
          <a:avLst/>
        </a:prstGeom>
      </xdr:spPr>
    </xdr:pic>
    <xdr:clientData/>
  </xdr:twoCellAnchor>
  <xdr:twoCellAnchor editAs="oneCell">
    <xdr:from>
      <xdr:col>4</xdr:col>
      <xdr:colOff>2</xdr:colOff>
      <xdr:row>9</xdr:row>
      <xdr:rowOff>55563</xdr:rowOff>
    </xdr:from>
    <xdr:to>
      <xdr:col>8</xdr:col>
      <xdr:colOff>388929</xdr:colOff>
      <xdr:row>10</xdr:row>
      <xdr:rowOff>31750</xdr:rowOff>
    </xdr:to>
    <xdr:pic>
      <xdr:nvPicPr>
        <xdr:cNvPr id="2" name="Picture 1">
          <a:extLst>
            <a:ext uri="{FF2B5EF4-FFF2-40B4-BE49-F238E27FC236}">
              <a16:creationId xmlns:a16="http://schemas.microsoft.com/office/drawing/2014/main" id="{CEA4EA44-1943-8DDD-12D0-F92C9D645A9B}"/>
            </a:ext>
          </a:extLst>
        </xdr:cNvPr>
        <xdr:cNvPicPr>
          <a:picLocks noChangeAspect="1"/>
        </xdr:cNvPicPr>
      </xdr:nvPicPr>
      <xdr:blipFill>
        <a:blip xmlns:r="http://schemas.openxmlformats.org/officeDocument/2006/relationships" r:embed="rId5"/>
        <a:stretch>
          <a:fillRect/>
        </a:stretch>
      </xdr:blipFill>
      <xdr:spPr>
        <a:xfrm>
          <a:off x="2444752" y="2436813"/>
          <a:ext cx="7746990" cy="1587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8E5A8E49-5975-42CF-803B-5A0B8B6E8C41}"/>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84613C31-568D-4237-A601-E268EA6EC6A4}"/>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6344C340-D245-4321-8B81-0C3BE82C37AE}"/>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74E91A16-1FEB-4B61-B481-ACD0051CEB85}"/>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79AED2D8-0A1B-4315-8E33-16528FE558E3}"/>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F1171CE3-6CD6-4733-9D72-60FBF1AB183E}"/>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7A20B178-1CDD-473D-8128-92BF895FF27D}"/>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6B8C8314-9FA3-45DB-9479-99C5ED0DE90D}"/>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C6701DC-1D30-483C-9DE0-EB39F584B13E}"/>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345808CD-852D-4DE3-B653-2A69E6645C0D}"/>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1810E47B-54FD-4034-8594-096602656B1B}"/>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EB3B7D5A-74CC-4A2C-B633-D70EE4EB3B1C}"/>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E6D3CF2D-FE9F-4554-8895-E3CB8CAED4F2}"/>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89EF3157-FF95-4B0E-AE87-767ACC5DD231}"/>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61061C7-6535-452E-95B6-6F360FF49BD4}"/>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640AE548-F11E-408C-AA1D-16CCBB778281}"/>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634110CE-1BD4-4ABF-9D80-3B6BFA177656}"/>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7DDEAD32-1EFE-4465-807B-42CBB2EDDE6A}"/>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A05D5ED5-F37F-40DC-8282-5AD705E5CE99}"/>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7C08B55E-B07B-487E-BA06-43A4440B3122}"/>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85F1EC96-B2D6-49F1-9D39-B137757C0AEA}"/>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3F259B2F-6E6D-47BA-AF64-543812A216D8}"/>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1A22FF60-74EC-44E7-B341-F8EAE6C09866}"/>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B706A404-A2E2-42CE-90F3-47AB8DBAFDFC}"/>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EB78111D-D189-4AC8-AF23-E7CF9123661E}"/>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3F053349-EF5D-4A5C-95F0-6D414137BDD7}"/>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ED2E2876-5F81-4C95-A973-42CDE716C87E}"/>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AE926C8-2B32-40D3-A9D3-375B28B47D55}"/>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F42AF53A-DB4E-44AF-BE43-0C2F0AB9DDCD}"/>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BDECCE1C-BB78-4EF4-9AA1-59BA49A0C890}"/>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4AB341DB-72F9-4851-92B7-96C62CBCA968}"/>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452D49A4-1BA7-4C88-9320-633D509E8353}"/>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29BCBCDF-828F-4797-AB8C-FA547E66F9E2}"/>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8694B84A-1F45-4056-B55E-88D2CFEE6C43}"/>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1D16D18D-D570-46A4-BF91-5A010A698277}"/>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B91AC2A1-2F59-4741-83D9-307A15718C9B}"/>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5EEAA23C-9455-465B-A82B-9941AD3A254A}"/>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73040F2F-1B1D-4E33-9D2D-977F65551FE6}"/>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57B6129-130E-493C-8018-E86AD7A47861}"/>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9C5B2946-DF3D-4224-AD8B-18AF39B1F1B4}"/>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4F6BFF15-0B46-4F75-9B2C-E1872D1FDD7B}"/>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9D67F8E2-BA4B-435C-9961-07488B7B9394}"/>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556066FF-F388-412D-84F2-39F288936A35}"/>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A6BDA7EB-9633-4F08-9D79-301842643F6D}"/>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F4291771-6F59-4C47-8787-CCCF6313B714}"/>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84B85BB7-FE2B-49B4-A1C3-7189B89B11BB}"/>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61B54BE-C28B-45D9-809B-2BCEF49E5D3D}"/>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8284BF37-8A91-4358-9318-221C3A6857C2}"/>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B5083E95-4B09-4192-9005-CD9E4019FA23}"/>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1AF6DC8-4A99-4EDF-9D4C-AB5698755E2A}"/>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262B5033-89D8-42A5-832C-B9528559B78D}"/>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B76C324B-6FD1-48DC-B020-4C01152CD572}"/>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A5435AEE-01BF-43D0-A3F3-2D0FE7852A82}"/>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7B389694-D99F-4A4B-AE46-2DD0E59999CD}"/>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BEEF0E6A-3954-472D-9511-9202FB13F4F2}"/>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BF2FD783-4D52-42E1-95C9-AE139C1BDFA1}"/>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EC109A9C-A5C1-4CAC-9895-B15358E49BF1}"/>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6B1378FC-9697-475E-B6C5-F16B5508FBB8}"/>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D13837C4-A7CD-49BA-89C3-1BEFEFD9BAE6}"/>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8059D89E-DC0D-4227-9BD6-CAE5B3F0778F}"/>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E88F0D19-F632-4BF8-876D-C6FD2C50D3CD}"/>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42A0D9A9-2100-41B0-9514-A2BE5B4F49A8}"/>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8A188200-4095-401B-941A-EDF96497B9F7}"/>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C8507EC0-0F3E-42C9-9111-BA0B29704D73}"/>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9.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92514AC4-E05D-43B0-99D3-5221ECE52757}"/>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6550B0D9-3957-491C-93AF-861BDCF0FB29}"/>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71BF3053-3458-43F9-B3EE-6CE66DCF4CEE}"/>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1.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3" name="TextBox 2">
          <a:hlinkClick xmlns:r="http://schemas.openxmlformats.org/officeDocument/2006/relationships" r:id="rId1"/>
          <a:extLst>
            <a:ext uri="{FF2B5EF4-FFF2-40B4-BE49-F238E27FC236}">
              <a16:creationId xmlns:a16="http://schemas.microsoft.com/office/drawing/2014/main" id="{2779E89D-33DE-4514-9489-8BFE8E5D5432}"/>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2.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387928C8-E65C-440B-8A48-A3187F415DD4}"/>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3.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A55A0019-B54F-4388-8D59-42884E0656C3}"/>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4.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B9302C5-7D78-4E97-8B4B-90B8A606A19F}"/>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5.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DFCBF7-C215-4D1E-B68F-EE233B61BCCF}"/>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6.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58E0541-BA91-40DC-8187-36C0DF3D2C40}"/>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7.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3FD57B9E-C7E2-4509-8C81-AC94968FF5D7}"/>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8.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442FDC1B-4251-4450-A587-E47C48916DEB}"/>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9.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57D61CEC-F58E-474D-89BF-2D4882EE3D5D}"/>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759F87B5-E4F5-4FA1-9325-FE2E4179E747}"/>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90.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DB2BE2E5-06DD-4197-B716-69E57544D0CD}"/>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91.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9C9572DE-4D3E-4825-9718-6F1D5136C855}"/>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92.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1366789</xdr:colOff>
      <xdr:row>4</xdr:row>
      <xdr:rowOff>142394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C6108BDA-97DF-4088-8A46-7899B6C11A4F}"/>
            </a:ext>
          </a:extLst>
        </xdr:cNvPr>
        <xdr:cNvSpPr txBox="1"/>
      </xdr:nvSpPr>
      <xdr:spPr>
        <a:xfrm>
          <a:off x="8070850" y="184150"/>
          <a:ext cx="1366789" cy="529744"/>
        </a:xfrm>
        <a:prstGeom prst="rect">
          <a:avLst/>
        </a:prstGeom>
        <a:solidFill>
          <a:srgbClr val="4472C4"/>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ysClr val="window" lastClr="FFFFFF"/>
              </a:solidFill>
              <a:effectLst/>
              <a:uLnTx/>
              <a:uFillTx/>
              <a:latin typeface="Calibri" panose="020F0502020204030204"/>
              <a:ea typeface="+mn-ea"/>
              <a:cs typeface="+mn-cs"/>
            </a:rPr>
            <a:t>Return to front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F57550\AppData\Local\Microsoft\Windows\INetCache\Content.Outlook\2GAWOAJE\Book2.xlsx" TargetMode="External"/><Relationship Id="rId1" Type="http://schemas.openxmlformats.org/officeDocument/2006/relationships/externalLinkPath" Target="file:///C:\Users\PF57550\AppData\Local\Microsoft\Windows\INetCache\Content.Outlook\2GAWOAJE\Book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GITAL INNOVATION &amp; ICT (Servi"/>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H103"/>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1</v>
      </c>
      <c r="E2" s="133"/>
      <c r="F2" s="2"/>
    </row>
    <row r="3" spans="3:8" ht="4.5" customHeight="1" x14ac:dyDescent="0.35">
      <c r="C3" s="3"/>
      <c r="D3" s="133"/>
      <c r="E3" s="133"/>
      <c r="F3" s="4"/>
    </row>
    <row r="4" spans="3:8" ht="13" customHeight="1" x14ac:dyDescent="0.35">
      <c r="C4" s="65" t="s">
        <v>2</v>
      </c>
      <c r="D4" s="1" t="s">
        <v>144</v>
      </c>
      <c r="E4" s="1"/>
      <c r="F4" s="2"/>
    </row>
    <row r="5" spans="3:8" ht="12.5" customHeight="1" x14ac:dyDescent="0.35"/>
    <row r="6" spans="3:8" ht="144.75" customHeight="1" x14ac:dyDescent="0.35">
      <c r="C6" s="66" t="s">
        <v>4</v>
      </c>
      <c r="D6" s="134" t="s">
        <v>145</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20577.3</v>
      </c>
      <c r="E9" s="5">
        <v>-8588.2999999999993</v>
      </c>
      <c r="F9" s="6">
        <v>11989</v>
      </c>
      <c r="H9" s="7">
        <v>293.72000000000003</v>
      </c>
    </row>
    <row r="10" spans="3:8" ht="7.5" customHeight="1" x14ac:dyDescent="0.35">
      <c r="C10" s="73"/>
      <c r="F10" s="8"/>
      <c r="H10" s="9"/>
    </row>
    <row r="11" spans="3:8" ht="12.75" customHeight="1" thickBot="1" x14ac:dyDescent="0.4">
      <c r="C11" s="74" t="s">
        <v>11</v>
      </c>
      <c r="D11" s="10"/>
      <c r="E11" s="11"/>
      <c r="F11" s="12">
        <v>-35</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146</v>
      </c>
      <c r="E17" s="119"/>
      <c r="F17" s="119"/>
      <c r="G17" s="119"/>
      <c r="H17" s="120"/>
    </row>
    <row r="18" spans="2:8" ht="20" customHeight="1" thickBot="1" x14ac:dyDescent="0.4">
      <c r="C18" s="76" t="s">
        <v>18</v>
      </c>
      <c r="D18" s="118" t="s">
        <v>147</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3</v>
      </c>
      <c r="D21" s="18">
        <v>311.10000000000002</v>
      </c>
      <c r="E21" s="18">
        <v>0</v>
      </c>
      <c r="F21" s="18">
        <v>311.10000000000002</v>
      </c>
      <c r="G21" s="18">
        <v>0</v>
      </c>
      <c r="H21" s="19">
        <v>311.10000000000002</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148</v>
      </c>
      <c r="E24" s="119"/>
      <c r="F24" s="119"/>
      <c r="G24" s="119"/>
      <c r="H24" s="120"/>
    </row>
    <row r="25" spans="2:8" ht="60" customHeight="1" thickBot="1" x14ac:dyDescent="0.4">
      <c r="C25" s="76" t="s">
        <v>18</v>
      </c>
      <c r="D25" s="118" t="s">
        <v>149</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70.58</v>
      </c>
      <c r="D28" s="18">
        <v>3351.8</v>
      </c>
      <c r="E28" s="18">
        <v>237</v>
      </c>
      <c r="F28" s="18">
        <v>3588.8</v>
      </c>
      <c r="G28" s="18">
        <v>-931.8</v>
      </c>
      <c r="H28" s="19">
        <v>2657</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150</v>
      </c>
      <c r="E31" s="119"/>
      <c r="F31" s="119"/>
      <c r="G31" s="119"/>
      <c r="H31" s="120"/>
    </row>
    <row r="32" spans="2:8" ht="60" customHeight="1" thickBot="1" x14ac:dyDescent="0.4">
      <c r="C32" s="76" t="s">
        <v>18</v>
      </c>
      <c r="D32" s="118" t="s">
        <v>151</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32.26</v>
      </c>
      <c r="D35" s="18">
        <v>1444.7</v>
      </c>
      <c r="E35" s="18">
        <v>494</v>
      </c>
      <c r="F35" s="18">
        <v>1938.7</v>
      </c>
      <c r="G35" s="18">
        <v>-1843.6</v>
      </c>
      <c r="H35" s="19">
        <v>95.100000000000136</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152</v>
      </c>
      <c r="E38" s="119"/>
      <c r="F38" s="119"/>
      <c r="G38" s="119"/>
      <c r="H38" s="120"/>
    </row>
    <row r="39" spans="2:8" ht="20" customHeight="1" thickBot="1" x14ac:dyDescent="0.4">
      <c r="C39" s="76" t="s">
        <v>18</v>
      </c>
      <c r="D39" s="118" t="s">
        <v>107</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0</v>
      </c>
      <c r="D42" s="18">
        <v>0</v>
      </c>
      <c r="E42" s="18">
        <v>7205.9</v>
      </c>
      <c r="F42" s="18">
        <v>7205.9</v>
      </c>
      <c r="G42" s="18">
        <v>-4648</v>
      </c>
      <c r="H42" s="19">
        <v>2557.8999999999996</v>
      </c>
    </row>
    <row r="43" spans="2:8" ht="13" customHeight="1" thickBot="1" x14ac:dyDescent="0.4"/>
    <row r="44" spans="2:8" ht="20" customHeight="1" thickBot="1" x14ac:dyDescent="0.4">
      <c r="C44" s="75" t="s">
        <v>14</v>
      </c>
      <c r="D44" s="121" t="s">
        <v>38</v>
      </c>
      <c r="E44" s="123"/>
      <c r="F44" s="123"/>
      <c r="G44" s="123"/>
      <c r="H44" s="124"/>
    </row>
    <row r="45" spans="2:8" ht="20" customHeight="1" thickBot="1" x14ac:dyDescent="0.4">
      <c r="C45" s="76" t="s">
        <v>16</v>
      </c>
      <c r="D45" s="118" t="s">
        <v>153</v>
      </c>
      <c r="E45" s="119"/>
      <c r="F45" s="119"/>
      <c r="G45" s="119"/>
      <c r="H45" s="120"/>
    </row>
    <row r="46" spans="2:8" ht="40" customHeight="1" thickBot="1" x14ac:dyDescent="0.4">
      <c r="C46" s="76" t="s">
        <v>18</v>
      </c>
      <c r="D46" s="118" t="s">
        <v>154</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187.88</v>
      </c>
      <c r="D49" s="18">
        <v>6717.4</v>
      </c>
      <c r="E49" s="18">
        <v>815.4</v>
      </c>
      <c r="F49" s="18">
        <v>7532.7999999999993</v>
      </c>
      <c r="G49" s="18">
        <v>-1164.9000000000001</v>
      </c>
      <c r="H49" s="19">
        <v>6367.9</v>
      </c>
    </row>
    <row r="50" spans="2:8" ht="27" customHeight="1" x14ac:dyDescent="0.35"/>
    <row r="51" spans="2:8" ht="12.5" customHeight="1" x14ac:dyDescent="0.35"/>
    <row r="52" spans="2:8" ht="8.25" customHeight="1" x14ac:dyDescent="0.35"/>
    <row r="53" spans="2:8" ht="18" customHeight="1" x14ac:dyDescent="0.4">
      <c r="C53" s="132" t="s">
        <v>59</v>
      </c>
      <c r="D53" s="132"/>
      <c r="E53" s="132"/>
      <c r="F53" s="132"/>
      <c r="G53" s="132"/>
      <c r="H53" s="132"/>
    </row>
    <row r="54" spans="2:8" ht="18.75" customHeight="1" thickBot="1" x14ac:dyDescent="0.4"/>
    <row r="55" spans="2:8" ht="20" customHeight="1" thickBot="1" x14ac:dyDescent="0.4">
      <c r="C55" s="87" t="s">
        <v>14</v>
      </c>
      <c r="D55" s="121" t="s">
        <v>60</v>
      </c>
      <c r="E55" s="122"/>
      <c r="F55" s="123"/>
      <c r="G55" s="123"/>
      <c r="H55" s="124"/>
    </row>
    <row r="56" spans="2:8" ht="20" customHeight="1" thickBot="1" x14ac:dyDescent="0.4">
      <c r="C56" s="88" t="s">
        <v>16</v>
      </c>
      <c r="D56" s="118" t="s">
        <v>61</v>
      </c>
      <c r="E56" s="119"/>
      <c r="F56" s="119"/>
      <c r="G56" s="119"/>
      <c r="H56" s="120"/>
    </row>
    <row r="57" spans="2:8" ht="20" customHeight="1" thickBot="1" x14ac:dyDescent="0.4">
      <c r="C57" s="88" t="s">
        <v>18</v>
      </c>
      <c r="D57" s="118" t="s">
        <v>80</v>
      </c>
      <c r="E57" s="119"/>
      <c r="F57" s="119"/>
      <c r="G57" s="119"/>
      <c r="H57" s="120"/>
    </row>
    <row r="58" spans="2:8" ht="12.5" customHeight="1" x14ac:dyDescent="0.35">
      <c r="C58" s="128"/>
      <c r="D58" s="129"/>
      <c r="E58" s="129"/>
      <c r="F58" s="130"/>
      <c r="G58" s="130"/>
      <c r="H58" s="131"/>
    </row>
    <row r="59" spans="2:8" ht="5.25" customHeight="1" x14ac:dyDescent="0.35">
      <c r="C59" s="14"/>
      <c r="H59" s="15"/>
    </row>
    <row r="60" spans="2:8" ht="25.4" customHeight="1" thickBot="1" x14ac:dyDescent="0.4">
      <c r="B60" s="16"/>
      <c r="C60" s="89" t="s">
        <v>20</v>
      </c>
      <c r="D60" s="90" t="s">
        <v>21</v>
      </c>
      <c r="E60" s="90" t="s">
        <v>22</v>
      </c>
      <c r="F60" s="91" t="s">
        <v>6</v>
      </c>
      <c r="G60" s="90" t="s">
        <v>7</v>
      </c>
      <c r="H60" s="92" t="s">
        <v>8</v>
      </c>
    </row>
    <row r="61" spans="2:8" ht="20" customHeight="1" thickBot="1" x14ac:dyDescent="0.4">
      <c r="C61" s="17">
        <v>0</v>
      </c>
      <c r="D61" s="20">
        <v>488</v>
      </c>
      <c r="E61" s="20">
        <v>0</v>
      </c>
      <c r="F61" s="20">
        <v>488</v>
      </c>
      <c r="G61" s="20">
        <v>0</v>
      </c>
      <c r="H61" s="21">
        <v>488</v>
      </c>
    </row>
    <row r="62" spans="2:8" ht="13" customHeight="1" thickBot="1" x14ac:dyDescent="0.4"/>
    <row r="63" spans="2:8" ht="20" customHeight="1" thickBot="1" x14ac:dyDescent="0.4">
      <c r="C63" s="87" t="s">
        <v>14</v>
      </c>
      <c r="D63" s="121" t="s">
        <v>63</v>
      </c>
      <c r="E63" s="122"/>
      <c r="F63" s="123"/>
      <c r="G63" s="123"/>
      <c r="H63" s="124"/>
    </row>
    <row r="64" spans="2:8" ht="20" customHeight="1" thickBot="1" x14ac:dyDescent="0.4">
      <c r="C64" s="88" t="s">
        <v>16</v>
      </c>
      <c r="D64" s="118" t="s">
        <v>61</v>
      </c>
      <c r="E64" s="119"/>
      <c r="F64" s="119"/>
      <c r="G64" s="119"/>
      <c r="H64" s="120"/>
    </row>
    <row r="65" spans="2:8" ht="20" customHeight="1" thickBot="1" x14ac:dyDescent="0.4">
      <c r="C65" s="88" t="s">
        <v>18</v>
      </c>
      <c r="D65" s="118" t="s">
        <v>155</v>
      </c>
      <c r="E65" s="119"/>
      <c r="F65" s="119"/>
      <c r="G65" s="119"/>
      <c r="H65" s="120"/>
    </row>
    <row r="66" spans="2:8" ht="12.5" customHeight="1" x14ac:dyDescent="0.35">
      <c r="C66" s="128"/>
      <c r="D66" s="129"/>
      <c r="E66" s="129"/>
      <c r="F66" s="130"/>
      <c r="G66" s="130"/>
      <c r="H66" s="131"/>
    </row>
    <row r="67" spans="2:8" ht="5.25" customHeight="1" x14ac:dyDescent="0.35">
      <c r="C67" s="14"/>
      <c r="H67" s="15"/>
    </row>
    <row r="68" spans="2:8" ht="25.4" customHeight="1" x14ac:dyDescent="0.35">
      <c r="B68" s="16"/>
      <c r="C68" s="89" t="s">
        <v>20</v>
      </c>
      <c r="D68" s="90" t="s">
        <v>21</v>
      </c>
      <c r="E68" s="90" t="s">
        <v>22</v>
      </c>
      <c r="F68" s="91" t="s">
        <v>6</v>
      </c>
      <c r="G68" s="90" t="s">
        <v>7</v>
      </c>
      <c r="H68" s="92" t="s">
        <v>8</v>
      </c>
    </row>
    <row r="69" spans="2:8" ht="20" customHeight="1" thickBot="1" x14ac:dyDescent="0.4">
      <c r="C69" s="22"/>
      <c r="D69" s="20">
        <v>0</v>
      </c>
      <c r="E69" s="20">
        <v>470</v>
      </c>
      <c r="F69" s="20">
        <v>470</v>
      </c>
      <c r="G69" s="20">
        <v>0</v>
      </c>
      <c r="H69" s="21">
        <v>470</v>
      </c>
    </row>
    <row r="70" spans="2:8" ht="13" customHeight="1" thickBot="1" x14ac:dyDescent="0.4"/>
    <row r="71" spans="2:8" ht="20" customHeight="1" thickBot="1" x14ac:dyDescent="0.4">
      <c r="C71" s="87" t="s">
        <v>14</v>
      </c>
      <c r="D71" s="121" t="s">
        <v>65</v>
      </c>
      <c r="E71" s="122"/>
      <c r="F71" s="123"/>
      <c r="G71" s="123"/>
      <c r="H71" s="124"/>
    </row>
    <row r="72" spans="2:8" ht="20" customHeight="1" thickBot="1" x14ac:dyDescent="0.4">
      <c r="C72" s="88" t="s">
        <v>16</v>
      </c>
      <c r="D72" s="118" t="s">
        <v>71</v>
      </c>
      <c r="E72" s="119"/>
      <c r="F72" s="119"/>
      <c r="G72" s="119"/>
      <c r="H72" s="120"/>
    </row>
    <row r="73" spans="2:8" ht="20" customHeight="1" thickBot="1" x14ac:dyDescent="0.4">
      <c r="C73" s="88" t="s">
        <v>18</v>
      </c>
      <c r="D73" s="118" t="s">
        <v>156</v>
      </c>
      <c r="E73" s="119"/>
      <c r="F73" s="119"/>
      <c r="G73" s="119"/>
      <c r="H73" s="120"/>
    </row>
    <row r="74" spans="2:8" ht="12.5" customHeight="1" x14ac:dyDescent="0.35">
      <c r="C74" s="128"/>
      <c r="D74" s="129"/>
      <c r="E74" s="129"/>
      <c r="F74" s="130"/>
      <c r="G74" s="130"/>
      <c r="H74" s="131"/>
    </row>
    <row r="75" spans="2:8" ht="5.25" customHeight="1" x14ac:dyDescent="0.35">
      <c r="C75" s="14"/>
      <c r="H75" s="15"/>
    </row>
    <row r="76" spans="2:8" ht="25.4" customHeight="1" thickBot="1" x14ac:dyDescent="0.4">
      <c r="B76" s="16"/>
      <c r="C76" s="89" t="s">
        <v>20</v>
      </c>
      <c r="D76" s="90" t="s">
        <v>21</v>
      </c>
      <c r="E76" s="90" t="s">
        <v>22</v>
      </c>
      <c r="F76" s="91" t="s">
        <v>6</v>
      </c>
      <c r="G76" s="90" t="s">
        <v>7</v>
      </c>
      <c r="H76" s="92" t="s">
        <v>8</v>
      </c>
    </row>
    <row r="77" spans="2:8" ht="20" customHeight="1" thickBot="1" x14ac:dyDescent="0.4">
      <c r="C77" s="17"/>
      <c r="D77" s="20">
        <v>0</v>
      </c>
      <c r="E77" s="20">
        <v>0</v>
      </c>
      <c r="F77" s="20">
        <v>0</v>
      </c>
      <c r="G77" s="20">
        <v>252</v>
      </c>
      <c r="H77" s="21">
        <v>252</v>
      </c>
    </row>
    <row r="78" spans="2:8" ht="13" customHeight="1" thickBot="1" x14ac:dyDescent="0.4"/>
    <row r="79" spans="2:8" ht="20" customHeight="1" thickBot="1" x14ac:dyDescent="0.4">
      <c r="C79" s="87" t="s">
        <v>14</v>
      </c>
      <c r="D79" s="121" t="s">
        <v>68</v>
      </c>
      <c r="E79" s="122"/>
      <c r="F79" s="123"/>
      <c r="G79" s="123"/>
      <c r="H79" s="124"/>
    </row>
    <row r="80" spans="2:8" ht="20" customHeight="1" thickBot="1" x14ac:dyDescent="0.4">
      <c r="C80" s="88" t="s">
        <v>16</v>
      </c>
      <c r="D80" s="118" t="s">
        <v>66</v>
      </c>
      <c r="E80" s="119"/>
      <c r="F80" s="119"/>
      <c r="G80" s="119"/>
      <c r="H80" s="120"/>
    </row>
    <row r="81" spans="2:8" ht="20" customHeight="1" thickBot="1" x14ac:dyDescent="0.4">
      <c r="C81" s="88" t="s">
        <v>18</v>
      </c>
      <c r="D81" s="118" t="s">
        <v>78</v>
      </c>
      <c r="E81" s="119"/>
      <c r="F81" s="119"/>
      <c r="G81" s="119"/>
      <c r="H81" s="120"/>
    </row>
    <row r="82" spans="2:8" ht="12.5" customHeight="1" x14ac:dyDescent="0.35">
      <c r="C82" s="128"/>
      <c r="D82" s="129"/>
      <c r="E82" s="129"/>
      <c r="F82" s="130"/>
      <c r="G82" s="130"/>
      <c r="H82" s="131"/>
    </row>
    <row r="83" spans="2:8" ht="5.25" customHeight="1" x14ac:dyDescent="0.35">
      <c r="C83" s="14"/>
      <c r="H83" s="15"/>
    </row>
    <row r="84" spans="2:8" ht="25.4" customHeight="1" thickBot="1" x14ac:dyDescent="0.4">
      <c r="B84" s="16"/>
      <c r="C84" s="89" t="s">
        <v>20</v>
      </c>
      <c r="D84" s="90" t="s">
        <v>21</v>
      </c>
      <c r="E84" s="90" t="s">
        <v>22</v>
      </c>
      <c r="F84" s="91" t="s">
        <v>6</v>
      </c>
      <c r="G84" s="90" t="s">
        <v>7</v>
      </c>
      <c r="H84" s="92" t="s">
        <v>8</v>
      </c>
    </row>
    <row r="85" spans="2:8" ht="20" customHeight="1" thickBot="1" x14ac:dyDescent="0.4">
      <c r="C85" s="17"/>
      <c r="D85" s="20">
        <v>153</v>
      </c>
      <c r="E85" s="20">
        <v>0</v>
      </c>
      <c r="F85" s="20">
        <v>153</v>
      </c>
      <c r="G85" s="20">
        <v>0</v>
      </c>
      <c r="H85" s="21">
        <v>153</v>
      </c>
    </row>
    <row r="86" spans="2:8" ht="13" customHeight="1" thickBot="1" x14ac:dyDescent="0.4"/>
    <row r="87" spans="2:8" ht="18.5" customHeight="1" thickBot="1" x14ac:dyDescent="0.45">
      <c r="C87" s="125" t="s">
        <v>81</v>
      </c>
      <c r="D87" s="126"/>
      <c r="E87" s="126"/>
      <c r="F87" s="126"/>
      <c r="G87" s="126"/>
      <c r="H87" s="127"/>
    </row>
    <row r="88" spans="2:8" ht="19.5" customHeight="1" thickBot="1" x14ac:dyDescent="0.4"/>
    <row r="89" spans="2:8" ht="20" customHeight="1" thickBot="1" x14ac:dyDescent="0.4">
      <c r="C89" s="81" t="s">
        <v>14</v>
      </c>
      <c r="D89" s="121" t="s">
        <v>82</v>
      </c>
      <c r="E89" s="122"/>
      <c r="F89" s="123"/>
      <c r="G89" s="123"/>
      <c r="H89" s="124"/>
    </row>
    <row r="90" spans="2:8" ht="20" customHeight="1" thickBot="1" x14ac:dyDescent="0.4">
      <c r="C90" s="82" t="s">
        <v>16</v>
      </c>
      <c r="D90" s="118" t="s">
        <v>129</v>
      </c>
      <c r="E90" s="119"/>
      <c r="F90" s="119"/>
      <c r="G90" s="119"/>
      <c r="H90" s="120"/>
    </row>
    <row r="91" spans="2:8" ht="40" customHeight="1" thickBot="1" x14ac:dyDescent="0.4">
      <c r="C91" s="82" t="s">
        <v>18</v>
      </c>
      <c r="D91" s="118" t="s">
        <v>157</v>
      </c>
      <c r="E91" s="119"/>
      <c r="F91" s="119"/>
      <c r="G91" s="119"/>
      <c r="H91" s="120"/>
    </row>
    <row r="92" spans="2:8" ht="5.25" customHeight="1" x14ac:dyDescent="0.35">
      <c r="C92" s="14"/>
      <c r="H92" s="15"/>
    </row>
    <row r="93" spans="2:8" ht="25.4" customHeight="1" thickBot="1" x14ac:dyDescent="0.4">
      <c r="B93" s="16"/>
      <c r="C93" s="83" t="s">
        <v>20</v>
      </c>
      <c r="D93" s="84" t="s">
        <v>21</v>
      </c>
      <c r="E93" s="84" t="s">
        <v>22</v>
      </c>
      <c r="F93" s="85" t="s">
        <v>6</v>
      </c>
      <c r="G93" s="84" t="s">
        <v>7</v>
      </c>
      <c r="H93" s="86" t="s">
        <v>8</v>
      </c>
    </row>
    <row r="94" spans="2:8" ht="20" customHeight="1" thickBot="1" x14ac:dyDescent="0.4">
      <c r="C94" s="17">
        <v>0</v>
      </c>
      <c r="D94" s="18">
        <v>0</v>
      </c>
      <c r="E94" s="18">
        <v>-35</v>
      </c>
      <c r="F94" s="18">
        <v>-35</v>
      </c>
      <c r="G94" s="18">
        <v>0</v>
      </c>
      <c r="H94" s="19">
        <v>-35</v>
      </c>
    </row>
    <row r="95" spans="2:8" ht="13" customHeight="1" thickBot="1" x14ac:dyDescent="0.4"/>
    <row r="96" spans="2:8" ht="18.5" customHeight="1" thickBot="1" x14ac:dyDescent="0.45">
      <c r="C96" s="125" t="s">
        <v>158</v>
      </c>
      <c r="D96" s="126"/>
      <c r="E96" s="126"/>
      <c r="F96" s="126"/>
      <c r="G96" s="126"/>
      <c r="H96" s="127"/>
    </row>
    <row r="97" spans="3:8" ht="19.5" customHeight="1" x14ac:dyDescent="0.35"/>
    <row r="98" spans="3:8" ht="12.5" customHeight="1" x14ac:dyDescent="0.35"/>
    <row r="99" spans="3:8" ht="12.5" customHeight="1" x14ac:dyDescent="0.35"/>
    <row r="100" spans="3:8" ht="12.5" customHeight="1" x14ac:dyDescent="0.35"/>
    <row r="101" spans="3:8" ht="12.5" customHeight="1" x14ac:dyDescent="0.35">
      <c r="C101" s="23"/>
      <c r="D101" s="23"/>
      <c r="E101" s="23"/>
      <c r="F101" s="23"/>
      <c r="G101" s="23"/>
      <c r="H101" s="23"/>
    </row>
    <row r="102" spans="3:8" ht="12.5" customHeight="1" x14ac:dyDescent="0.35"/>
    <row r="103" spans="3:8" ht="12.5" customHeight="1" x14ac:dyDescent="0.35"/>
  </sheetData>
  <mergeCells count="45">
    <mergeCell ref="D31:H31"/>
    <mergeCell ref="D2:E2"/>
    <mergeCell ref="D3:E3"/>
    <mergeCell ref="D6:H6"/>
    <mergeCell ref="C14:H14"/>
    <mergeCell ref="D16:H16"/>
    <mergeCell ref="D17:H17"/>
    <mergeCell ref="D18:H18"/>
    <mergeCell ref="D23:H23"/>
    <mergeCell ref="D24:H24"/>
    <mergeCell ref="D25:H25"/>
    <mergeCell ref="D30:H30"/>
    <mergeCell ref="C58:E58"/>
    <mergeCell ref="F58:H58"/>
    <mergeCell ref="D32:H32"/>
    <mergeCell ref="D37:H37"/>
    <mergeCell ref="D38:H38"/>
    <mergeCell ref="D39:H39"/>
    <mergeCell ref="D44:H44"/>
    <mergeCell ref="D45:H45"/>
    <mergeCell ref="D46:H46"/>
    <mergeCell ref="C53:H53"/>
    <mergeCell ref="D55:H55"/>
    <mergeCell ref="D56:H56"/>
    <mergeCell ref="D57:H57"/>
    <mergeCell ref="D80:H80"/>
    <mergeCell ref="D63:H63"/>
    <mergeCell ref="D64:H64"/>
    <mergeCell ref="D65:H65"/>
    <mergeCell ref="C66:E66"/>
    <mergeCell ref="F66:H66"/>
    <mergeCell ref="D71:H71"/>
    <mergeCell ref="D72:H72"/>
    <mergeCell ref="D73:H73"/>
    <mergeCell ref="C74:E74"/>
    <mergeCell ref="F74:H74"/>
    <mergeCell ref="D79:H79"/>
    <mergeCell ref="D91:H91"/>
    <mergeCell ref="C96:H96"/>
    <mergeCell ref="D81:H81"/>
    <mergeCell ref="C82:E82"/>
    <mergeCell ref="F82:H82"/>
    <mergeCell ref="C87:H87"/>
    <mergeCell ref="D89:H89"/>
    <mergeCell ref="D90:H90"/>
  </mergeCells>
  <printOptions horizontalCentered="1"/>
  <pageMargins left="0.7" right="0.7" top="0.75" bottom="0.75" header="0.3" footer="0.3"/>
  <pageSetup paperSize="9" scale="64"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2:H35"/>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1</v>
      </c>
      <c r="E2" s="133"/>
      <c r="F2" s="2"/>
    </row>
    <row r="3" spans="3:8" ht="4.5" customHeight="1" x14ac:dyDescent="0.35">
      <c r="C3" s="3"/>
      <c r="D3" s="133"/>
      <c r="E3" s="133"/>
      <c r="F3" s="4"/>
    </row>
    <row r="4" spans="3:8" ht="13" customHeight="1" x14ac:dyDescent="0.35">
      <c r="C4" s="65" t="s">
        <v>2</v>
      </c>
      <c r="D4" s="1" t="s">
        <v>550</v>
      </c>
      <c r="E4" s="1"/>
      <c r="F4" s="2"/>
    </row>
    <row r="5" spans="3:8" ht="12.5" customHeight="1" x14ac:dyDescent="0.35"/>
    <row r="6" spans="3:8" ht="144.75" customHeight="1" x14ac:dyDescent="0.35">
      <c r="C6" s="66" t="s">
        <v>4</v>
      </c>
      <c r="D6" s="134" t="s">
        <v>551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1645</v>
      </c>
      <c r="E9" s="5">
        <v>-829.3</v>
      </c>
      <c r="F9" s="6">
        <v>815.7</v>
      </c>
      <c r="H9" s="7">
        <v>0</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552</v>
      </c>
      <c r="E17" s="119"/>
      <c r="F17" s="119"/>
      <c r="G17" s="119"/>
      <c r="H17" s="120"/>
    </row>
    <row r="18" spans="2:8" ht="60" customHeight="1" thickBot="1" x14ac:dyDescent="0.4">
      <c r="C18" s="76" t="s">
        <v>18</v>
      </c>
      <c r="D18" s="118" t="s">
        <v>553</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v>0</v>
      </c>
      <c r="E21" s="18">
        <v>1645</v>
      </c>
      <c r="F21" s="18">
        <v>1645</v>
      </c>
      <c r="G21" s="18">
        <v>-829.3</v>
      </c>
      <c r="H21" s="19">
        <v>815.7</v>
      </c>
    </row>
    <row r="22" spans="2:8" ht="12.5" customHeight="1" x14ac:dyDescent="0.35"/>
    <row r="23" spans="2:8" ht="12.5" customHeight="1" x14ac:dyDescent="0.35"/>
    <row r="24" spans="2:8" ht="18" customHeight="1" x14ac:dyDescent="0.4">
      <c r="C24" s="132" t="s">
        <v>351</v>
      </c>
      <c r="D24" s="132"/>
      <c r="E24" s="132"/>
      <c r="F24" s="132"/>
      <c r="G24" s="132"/>
      <c r="H24" s="132"/>
    </row>
    <row r="25" spans="2:8" ht="18.75" customHeight="1" thickBot="1" x14ac:dyDescent="0.4"/>
    <row r="26" spans="2:8" ht="18.5" customHeight="1" thickBot="1" x14ac:dyDescent="0.45">
      <c r="C26" s="125" t="s">
        <v>192</v>
      </c>
      <c r="D26" s="126"/>
      <c r="E26" s="126"/>
      <c r="F26" s="126"/>
      <c r="G26" s="126"/>
      <c r="H26" s="127"/>
    </row>
    <row r="27" spans="2:8" ht="19.5" customHeight="1" thickBot="1" x14ac:dyDescent="0.4"/>
    <row r="28" spans="2:8" ht="18.5" customHeight="1" thickBot="1" x14ac:dyDescent="0.45">
      <c r="C28" s="125" t="s">
        <v>158</v>
      </c>
      <c r="D28" s="126"/>
      <c r="E28" s="126"/>
      <c r="F28" s="126"/>
      <c r="G28" s="126"/>
      <c r="H28" s="127"/>
    </row>
    <row r="29" spans="2:8" ht="19.5" customHeight="1" x14ac:dyDescent="0.35"/>
    <row r="30" spans="2:8" ht="12.5" customHeight="1" x14ac:dyDescent="0.35"/>
    <row r="31" spans="2:8" ht="12.5" customHeight="1" x14ac:dyDescent="0.35"/>
    <row r="32" spans="2:8" ht="12.5" customHeight="1" x14ac:dyDescent="0.35"/>
    <row r="33" spans="3:8" ht="12.5" customHeight="1" x14ac:dyDescent="0.35">
      <c r="C33" s="23"/>
      <c r="D33" s="23"/>
      <c r="E33" s="23"/>
      <c r="F33" s="23"/>
      <c r="G33" s="23"/>
      <c r="H33" s="23"/>
    </row>
    <row r="34" spans="3:8" ht="12.5" customHeight="1" x14ac:dyDescent="0.35"/>
    <row r="35" spans="3:8" ht="12.5" customHeight="1" x14ac:dyDescent="0.35"/>
  </sheetData>
  <mergeCells count="10">
    <mergeCell ref="D18:H18"/>
    <mergeCell ref="C24:H24"/>
    <mergeCell ref="C26:H26"/>
    <mergeCell ref="C28:H28"/>
    <mergeCell ref="D2:E2"/>
    <mergeCell ref="D3:E3"/>
    <mergeCell ref="D6:H6"/>
    <mergeCell ref="C14:H14"/>
    <mergeCell ref="D16:H16"/>
    <mergeCell ref="D17:H17"/>
  </mergeCells>
  <printOptions horizontalCentered="1"/>
  <pageMargins left="0.7" right="0.7" top="0.75" bottom="0.75" header="0.3" footer="0.3"/>
  <pageSetup paperSize="9" scale="74"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2:H51"/>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1</v>
      </c>
      <c r="E2" s="133"/>
      <c r="F2" s="2"/>
    </row>
    <row r="3" spans="3:8" ht="4.5" customHeight="1" x14ac:dyDescent="0.35">
      <c r="C3" s="3"/>
      <c r="D3" s="133"/>
      <c r="E3" s="133"/>
      <c r="F3" s="4"/>
    </row>
    <row r="4" spans="3:8" ht="13" customHeight="1" x14ac:dyDescent="0.35">
      <c r="C4" s="65" t="s">
        <v>2</v>
      </c>
      <c r="D4" s="1" t="s">
        <v>520</v>
      </c>
      <c r="E4" s="1"/>
      <c r="F4" s="2"/>
    </row>
    <row r="5" spans="3:8" ht="12.5" customHeight="1" x14ac:dyDescent="0.35"/>
    <row r="6" spans="3:8" ht="144.75" customHeight="1" x14ac:dyDescent="0.35">
      <c r="C6" s="66" t="s">
        <v>4</v>
      </c>
      <c r="D6" s="134" t="s">
        <v>521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16003.199999999999</v>
      </c>
      <c r="E9" s="5">
        <v>-9593.9</v>
      </c>
      <c r="F9" s="6">
        <v>6409.2999999999993</v>
      </c>
      <c r="H9" s="7">
        <v>13.81</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23</v>
      </c>
      <c r="E16" s="123"/>
      <c r="F16" s="123"/>
      <c r="G16" s="123"/>
      <c r="H16" s="124"/>
    </row>
    <row r="17" spans="2:8" ht="20" customHeight="1" thickBot="1" x14ac:dyDescent="0.4">
      <c r="C17" s="76" t="s">
        <v>16</v>
      </c>
      <c r="D17" s="118" t="s">
        <v>522</v>
      </c>
      <c r="E17" s="119"/>
      <c r="F17" s="119"/>
      <c r="G17" s="119"/>
      <c r="H17" s="120"/>
    </row>
    <row r="18" spans="2:8" ht="20" customHeight="1" thickBot="1" x14ac:dyDescent="0.4">
      <c r="C18" s="76" t="s">
        <v>18</v>
      </c>
      <c r="D18" s="118" t="s">
        <v>523</v>
      </c>
      <c r="E18" s="119"/>
      <c r="F18" s="119"/>
      <c r="G18" s="119"/>
      <c r="H18" s="120"/>
    </row>
    <row r="19" spans="2:8" ht="5.25" customHeight="1" x14ac:dyDescent="0.35">
      <c r="C19" s="14"/>
      <c r="H19" s="15"/>
    </row>
    <row r="20" spans="2:8" ht="25.4" customHeight="1" thickBot="1" x14ac:dyDescent="0.4">
      <c r="B20" s="16"/>
      <c r="C20" s="77" t="s">
        <v>20</v>
      </c>
      <c r="D20" s="78" t="s">
        <v>21</v>
      </c>
      <c r="E20" s="78" t="s">
        <v>22</v>
      </c>
      <c r="F20" s="79" t="s">
        <v>6</v>
      </c>
      <c r="G20" s="78" t="s">
        <v>7</v>
      </c>
      <c r="H20" s="80" t="s">
        <v>8</v>
      </c>
    </row>
    <row r="21" spans="2:8" ht="20" customHeight="1" thickBot="1" x14ac:dyDescent="0.4">
      <c r="C21" s="17">
        <v>11.81</v>
      </c>
      <c r="D21" s="18">
        <v>416.6</v>
      </c>
      <c r="E21" s="18">
        <v>8162.7</v>
      </c>
      <c r="F21" s="18">
        <v>8579.2999999999993</v>
      </c>
      <c r="G21" s="18">
        <v>-7464</v>
      </c>
      <c r="H21" s="19">
        <v>1115.2999999999993</v>
      </c>
    </row>
    <row r="22" spans="2:8" ht="13" customHeight="1" thickBot="1" x14ac:dyDescent="0.4"/>
    <row r="23" spans="2:8" ht="20" customHeight="1" thickBot="1" x14ac:dyDescent="0.4">
      <c r="C23" s="75" t="s">
        <v>14</v>
      </c>
      <c r="D23" s="121" t="s">
        <v>26</v>
      </c>
      <c r="E23" s="123"/>
      <c r="F23" s="123"/>
      <c r="G23" s="123"/>
      <c r="H23" s="124"/>
    </row>
    <row r="24" spans="2:8" ht="20" customHeight="1" thickBot="1" x14ac:dyDescent="0.4">
      <c r="C24" s="76" t="s">
        <v>16</v>
      </c>
      <c r="D24" s="118" t="s">
        <v>524</v>
      </c>
      <c r="E24" s="119"/>
      <c r="F24" s="119"/>
      <c r="G24" s="119"/>
      <c r="H24" s="120"/>
    </row>
    <row r="25" spans="2:8" ht="40" customHeight="1" thickBot="1" x14ac:dyDescent="0.4">
      <c r="C25" s="76" t="s">
        <v>18</v>
      </c>
      <c r="D25" s="118" t="s">
        <v>525</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2</v>
      </c>
      <c r="D28" s="18">
        <v>190.7</v>
      </c>
      <c r="E28" s="18">
        <v>7233.2</v>
      </c>
      <c r="F28" s="18">
        <v>7423.9</v>
      </c>
      <c r="G28" s="18">
        <v>-2129.9</v>
      </c>
      <c r="H28" s="19">
        <v>5294</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406</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21</v>
      </c>
      <c r="E40" s="20">
        <v>0</v>
      </c>
      <c r="F40" s="20">
        <v>21</v>
      </c>
      <c r="G40" s="20">
        <v>0</v>
      </c>
      <c r="H40" s="21">
        <v>21</v>
      </c>
    </row>
    <row r="41" spans="2:8" ht="13" customHeight="1" thickBot="1" x14ac:dyDescent="0.4"/>
    <row r="42" spans="2:8" ht="18.5" customHeight="1" thickBot="1" x14ac:dyDescent="0.45">
      <c r="C42" s="125" t="s">
        <v>192</v>
      </c>
      <c r="D42" s="126"/>
      <c r="E42" s="126"/>
      <c r="F42" s="126"/>
      <c r="G42" s="126"/>
      <c r="H42" s="127"/>
    </row>
    <row r="43" spans="2:8" ht="19.5" customHeight="1" thickBot="1" x14ac:dyDescent="0.4"/>
    <row r="44" spans="2:8" ht="18.5" customHeight="1" thickBot="1" x14ac:dyDescent="0.45">
      <c r="C44" s="125" t="s">
        <v>158</v>
      </c>
      <c r="D44" s="126"/>
      <c r="E44" s="126"/>
      <c r="F44" s="126"/>
      <c r="G44" s="126"/>
      <c r="H44" s="127"/>
    </row>
    <row r="45" spans="2:8" ht="19.5" customHeight="1" x14ac:dyDescent="0.35"/>
    <row r="46" spans="2:8" ht="12.5" customHeight="1" x14ac:dyDescent="0.35"/>
    <row r="47" spans="2:8" ht="12.5" customHeight="1" x14ac:dyDescent="0.35"/>
    <row r="48" spans="2:8" ht="12.5" customHeight="1" x14ac:dyDescent="0.35"/>
    <row r="49" spans="3:8" ht="12.5" customHeight="1" x14ac:dyDescent="0.35">
      <c r="C49" s="23"/>
      <c r="D49" s="23"/>
      <c r="E49" s="23"/>
      <c r="F49" s="23"/>
      <c r="G49" s="23"/>
      <c r="H49" s="23"/>
    </row>
    <row r="50" spans="3:8" ht="12.5" customHeight="1" x14ac:dyDescent="0.35"/>
    <row r="51" spans="3:8" ht="12.5" customHeight="1" x14ac:dyDescent="0.35"/>
  </sheetData>
  <mergeCells count="18">
    <mergeCell ref="D17:H17"/>
    <mergeCell ref="D2:E2"/>
    <mergeCell ref="D3:E3"/>
    <mergeCell ref="D6:H6"/>
    <mergeCell ref="C14:H14"/>
    <mergeCell ref="D16:H16"/>
    <mergeCell ref="C44:H44"/>
    <mergeCell ref="D18:H18"/>
    <mergeCell ref="D23:H23"/>
    <mergeCell ref="D24:H24"/>
    <mergeCell ref="D25:H25"/>
    <mergeCell ref="C32:H32"/>
    <mergeCell ref="D34:H34"/>
    <mergeCell ref="D35:H35"/>
    <mergeCell ref="D36:H36"/>
    <mergeCell ref="C37:E37"/>
    <mergeCell ref="F37:H37"/>
    <mergeCell ref="C42:H42"/>
  </mergeCells>
  <printOptions horizontalCentered="1"/>
  <pageMargins left="0.7" right="0.7" top="0.75" bottom="0.75" header="0.3" footer="0.3"/>
  <pageSetup paperSize="9" scale="74"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B2:H51"/>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230</v>
      </c>
      <c r="E2" s="133"/>
      <c r="F2" s="2"/>
    </row>
    <row r="3" spans="3:8" ht="4.5" customHeight="1" x14ac:dyDescent="0.35">
      <c r="C3" s="3"/>
      <c r="D3" s="133"/>
      <c r="E3" s="133"/>
      <c r="F3" s="4"/>
    </row>
    <row r="4" spans="3:8" ht="13" customHeight="1" x14ac:dyDescent="0.35">
      <c r="C4" s="65" t="s">
        <v>2</v>
      </c>
      <c r="D4" s="1" t="s">
        <v>696</v>
      </c>
      <c r="E4" s="1"/>
      <c r="F4" s="2"/>
    </row>
    <row r="5" spans="3:8" ht="12.5" customHeight="1" x14ac:dyDescent="0.35"/>
    <row r="6" spans="3:8" ht="144.75" customHeight="1" x14ac:dyDescent="0.35">
      <c r="C6" s="66" t="s">
        <v>4</v>
      </c>
      <c r="D6" s="134" t="s">
        <v>697</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3476.3</v>
      </c>
      <c r="E9" s="5">
        <v>-4905.6000000000004</v>
      </c>
      <c r="F9" s="6">
        <v>-1429.3000000000002</v>
      </c>
      <c r="H9" s="7">
        <v>40.58</v>
      </c>
    </row>
    <row r="10" spans="3:8" ht="7.5" customHeight="1" x14ac:dyDescent="0.35">
      <c r="C10" s="73"/>
      <c r="F10" s="8"/>
      <c r="H10" s="9"/>
    </row>
    <row r="11" spans="3:8" ht="12.75" customHeight="1" thickBot="1" x14ac:dyDescent="0.4">
      <c r="C11" s="74" t="s">
        <v>11</v>
      </c>
      <c r="D11" s="10"/>
      <c r="E11" s="11"/>
      <c r="F11" s="12">
        <v>-15</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698</v>
      </c>
      <c r="E17" s="119"/>
      <c r="F17" s="119"/>
      <c r="G17" s="119"/>
      <c r="H17" s="120"/>
    </row>
    <row r="18" spans="2:8" ht="52.75" customHeight="1" thickBot="1" x14ac:dyDescent="0.4">
      <c r="C18" s="76" t="s">
        <v>18</v>
      </c>
      <c r="D18" s="118" t="s">
        <v>699</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40.58</v>
      </c>
      <c r="D21" s="18">
        <v>2090.6</v>
      </c>
      <c r="E21" s="18">
        <v>1385.7</v>
      </c>
      <c r="F21" s="18">
        <v>3476.3</v>
      </c>
      <c r="G21" s="18">
        <v>-4905.6000000000004</v>
      </c>
      <c r="H21" s="19">
        <v>-1429.3000000000002</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700</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2:8" ht="20" customHeight="1" thickBot="1" x14ac:dyDescent="0.4">
      <c r="C33" s="17">
        <v>0</v>
      </c>
      <c r="D33" s="20">
        <v>81</v>
      </c>
      <c r="E33" s="20">
        <v>0</v>
      </c>
      <c r="F33" s="20">
        <v>81</v>
      </c>
      <c r="G33" s="20">
        <v>0</v>
      </c>
      <c r="H33" s="21">
        <v>81</v>
      </c>
    </row>
    <row r="34" spans="2:8" ht="13" customHeight="1" thickBot="1" x14ac:dyDescent="0.4"/>
    <row r="35" spans="2:8" ht="18.5" customHeight="1" thickBot="1" x14ac:dyDescent="0.45">
      <c r="C35" s="125" t="s">
        <v>192</v>
      </c>
      <c r="D35" s="126"/>
      <c r="E35" s="126"/>
      <c r="F35" s="126"/>
      <c r="G35" s="126"/>
      <c r="H35" s="127"/>
    </row>
    <row r="36" spans="2:8" ht="19.5" customHeight="1" thickBot="1" x14ac:dyDescent="0.4"/>
    <row r="37" spans="2:8" ht="18.5" customHeight="1" thickBot="1" x14ac:dyDescent="0.45">
      <c r="C37" s="125" t="s">
        <v>85</v>
      </c>
      <c r="D37" s="126"/>
      <c r="E37" s="126"/>
      <c r="F37" s="126"/>
      <c r="G37" s="126"/>
      <c r="H37" s="127"/>
    </row>
    <row r="38" spans="2:8" ht="19.5" customHeight="1" thickBot="1" x14ac:dyDescent="0.4"/>
    <row r="39" spans="2:8" ht="20" customHeight="1" thickBot="1" x14ac:dyDescent="0.4">
      <c r="C39" s="81" t="s">
        <v>14</v>
      </c>
      <c r="D39" s="121" t="s">
        <v>86</v>
      </c>
      <c r="E39" s="122"/>
      <c r="F39" s="123"/>
      <c r="G39" s="123"/>
      <c r="H39" s="124"/>
    </row>
    <row r="40" spans="2:8" ht="20" customHeight="1" thickBot="1" x14ac:dyDescent="0.4">
      <c r="C40" s="82" t="s">
        <v>16</v>
      </c>
      <c r="D40" s="118" t="s">
        <v>701</v>
      </c>
      <c r="E40" s="119"/>
      <c r="F40" s="119"/>
      <c r="G40" s="119"/>
      <c r="H40" s="120"/>
    </row>
    <row r="41" spans="2:8" ht="20" customHeight="1" thickBot="1" x14ac:dyDescent="0.4">
      <c r="C41" s="82" t="s">
        <v>18</v>
      </c>
      <c r="D41" s="118" t="s">
        <v>702</v>
      </c>
      <c r="E41" s="119"/>
      <c r="F41" s="119"/>
      <c r="G41" s="119"/>
      <c r="H41" s="120"/>
    </row>
    <row r="42" spans="2:8" ht="5.25" customHeight="1" x14ac:dyDescent="0.35">
      <c r="C42" s="14"/>
      <c r="H42" s="15"/>
    </row>
    <row r="43" spans="2:8" ht="25.4" customHeight="1" thickBot="1" x14ac:dyDescent="0.4">
      <c r="B43" s="16"/>
      <c r="C43" s="83" t="s">
        <v>20</v>
      </c>
      <c r="D43" s="84" t="s">
        <v>21</v>
      </c>
      <c r="E43" s="84" t="s">
        <v>22</v>
      </c>
      <c r="F43" s="85" t="s">
        <v>6</v>
      </c>
      <c r="G43" s="84" t="s">
        <v>7</v>
      </c>
      <c r="H43" s="86" t="s">
        <v>8</v>
      </c>
    </row>
    <row r="44" spans="2:8" ht="20" customHeight="1" thickBot="1" x14ac:dyDescent="0.4">
      <c r="C44" s="17">
        <v>0</v>
      </c>
      <c r="D44" s="18">
        <v>0</v>
      </c>
      <c r="E44" s="18">
        <v>0</v>
      </c>
      <c r="F44" s="18">
        <v>0</v>
      </c>
      <c r="G44" s="18">
        <v>-15</v>
      </c>
      <c r="H44" s="19">
        <v>-15</v>
      </c>
    </row>
    <row r="45" spans="2:8" ht="12.5" customHeight="1" x14ac:dyDescent="0.35"/>
    <row r="46" spans="2:8" ht="12.5" customHeight="1" x14ac:dyDescent="0.35"/>
    <row r="47" spans="2:8" ht="12.5" customHeight="1" x14ac:dyDescent="0.35"/>
    <row r="48" spans="2:8" ht="12.5" customHeight="1" x14ac:dyDescent="0.35"/>
    <row r="49" spans="3:8" ht="12.5" customHeight="1" x14ac:dyDescent="0.35">
      <c r="C49" s="23"/>
      <c r="D49" s="23"/>
      <c r="E49" s="23"/>
      <c r="F49" s="23"/>
      <c r="G49" s="23"/>
      <c r="H49" s="23"/>
    </row>
    <row r="50" spans="3:8" ht="12.5" customHeight="1" x14ac:dyDescent="0.35"/>
    <row r="51" spans="3:8" ht="12.5" customHeight="1" x14ac:dyDescent="0.35"/>
  </sheetData>
  <mergeCells count="18">
    <mergeCell ref="C30:E30"/>
    <mergeCell ref="F30:H30"/>
    <mergeCell ref="D2:E2"/>
    <mergeCell ref="D3:E3"/>
    <mergeCell ref="D6:H6"/>
    <mergeCell ref="C14:H14"/>
    <mergeCell ref="D16:H16"/>
    <mergeCell ref="D17:H17"/>
    <mergeCell ref="D18:H18"/>
    <mergeCell ref="C25:H25"/>
    <mergeCell ref="D27:H27"/>
    <mergeCell ref="D28:H28"/>
    <mergeCell ref="D29:H29"/>
    <mergeCell ref="C35:H35"/>
    <mergeCell ref="C37:H37"/>
    <mergeCell ref="D39:H39"/>
    <mergeCell ref="D40:H40"/>
    <mergeCell ref="D41:H41"/>
  </mergeCells>
  <printOptions horizontalCentered="1"/>
  <pageMargins left="0.7" right="0.7" top="0.75" bottom="0.75" header="0.3" footer="0.3"/>
  <pageSetup paperSize="9" scale="74"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2:H58"/>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230</v>
      </c>
      <c r="E2" s="133"/>
      <c r="F2" s="2"/>
    </row>
    <row r="3" spans="3:8" ht="4.5" customHeight="1" x14ac:dyDescent="0.35">
      <c r="C3" s="3"/>
      <c r="D3" s="133"/>
      <c r="E3" s="133"/>
      <c r="F3" s="4"/>
    </row>
    <row r="4" spans="3:8" ht="13" customHeight="1" x14ac:dyDescent="0.35">
      <c r="C4" s="65" t="s">
        <v>2</v>
      </c>
      <c r="D4" s="1" t="s">
        <v>640</v>
      </c>
      <c r="E4" s="1"/>
      <c r="F4" s="2"/>
    </row>
    <row r="5" spans="3:8" ht="12.5" customHeight="1" x14ac:dyDescent="0.35"/>
    <row r="6" spans="3:8" ht="144.75" customHeight="1" x14ac:dyDescent="0.35">
      <c r="C6" s="66" t="s">
        <v>4</v>
      </c>
      <c r="D6" s="134" t="s">
        <v>641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1824.4760000000001</v>
      </c>
      <c r="E9" s="5">
        <v>-669.85299999999995</v>
      </c>
      <c r="F9" s="6">
        <v>1154.623</v>
      </c>
      <c r="H9" s="7">
        <v>26.85</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642</v>
      </c>
      <c r="E17" s="119"/>
      <c r="F17" s="119"/>
      <c r="G17" s="119"/>
      <c r="H17" s="120"/>
    </row>
    <row r="18" spans="2:8" ht="52.75" customHeight="1" thickBot="1" x14ac:dyDescent="0.4">
      <c r="C18" s="76" t="s">
        <v>18</v>
      </c>
      <c r="D18" s="118" t="s">
        <v>643</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17.3</v>
      </c>
      <c r="D21" s="18">
        <v>705.32</v>
      </c>
      <c r="E21" s="18">
        <v>2.5329999999999999</v>
      </c>
      <c r="F21" s="18">
        <v>707.85300000000007</v>
      </c>
      <c r="G21" s="18">
        <v>-669.85299999999995</v>
      </c>
      <c r="H21" s="19">
        <v>38.000000000000114</v>
      </c>
    </row>
    <row r="22" spans="2:8" ht="13" customHeight="1" thickBot="1" x14ac:dyDescent="0.4"/>
    <row r="23" spans="2:8" ht="20" customHeight="1" thickBot="1" x14ac:dyDescent="0.4">
      <c r="C23" s="75" t="s">
        <v>14</v>
      </c>
      <c r="D23" s="121" t="s">
        <v>26</v>
      </c>
      <c r="E23" s="123"/>
      <c r="F23" s="123"/>
      <c r="G23" s="123"/>
      <c r="H23" s="124"/>
    </row>
    <row r="24" spans="2:8" ht="20" customHeight="1" thickBot="1" x14ac:dyDescent="0.4">
      <c r="C24" s="76" t="s">
        <v>16</v>
      </c>
      <c r="D24" s="118" t="s">
        <v>644</v>
      </c>
      <c r="E24" s="119"/>
      <c r="F24" s="119"/>
      <c r="G24" s="119"/>
      <c r="H24" s="120"/>
    </row>
    <row r="25" spans="2:8" ht="20" customHeight="1" thickBot="1" x14ac:dyDescent="0.4">
      <c r="C25" s="76" t="s">
        <v>18</v>
      </c>
      <c r="D25" s="118" t="s">
        <v>645</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6.86</v>
      </c>
      <c r="D28" s="18">
        <v>589.79999999999995</v>
      </c>
      <c r="E28" s="18">
        <v>15</v>
      </c>
      <c r="F28" s="18">
        <v>604.79999999999995</v>
      </c>
      <c r="G28" s="18">
        <v>0</v>
      </c>
      <c r="H28" s="19">
        <v>604.79999999999995</v>
      </c>
    </row>
    <row r="29" spans="2:8" ht="13" customHeight="1" thickBot="1" x14ac:dyDescent="0.4"/>
    <row r="30" spans="2:8" ht="20" customHeight="1" thickBot="1" x14ac:dyDescent="0.4">
      <c r="C30" s="75" t="s">
        <v>14</v>
      </c>
      <c r="D30" s="121" t="s">
        <v>29</v>
      </c>
      <c r="E30" s="123"/>
      <c r="F30" s="123"/>
      <c r="G30" s="123"/>
      <c r="H30" s="124"/>
    </row>
    <row r="31" spans="2:8" ht="20" customHeight="1" thickBot="1" x14ac:dyDescent="0.4">
      <c r="C31" s="76" t="s">
        <v>16</v>
      </c>
      <c r="D31" s="118" t="s">
        <v>646</v>
      </c>
      <c r="E31" s="119"/>
      <c r="F31" s="119"/>
      <c r="G31" s="119"/>
      <c r="H31" s="120"/>
    </row>
    <row r="32" spans="2:8" ht="52.75" customHeight="1" thickBot="1" x14ac:dyDescent="0.4">
      <c r="C32" s="76" t="s">
        <v>18</v>
      </c>
      <c r="D32" s="118" t="s">
        <v>647</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2.69</v>
      </c>
      <c r="D35" s="18">
        <v>507.10599999999999</v>
      </c>
      <c r="E35" s="18">
        <v>4.7169999999999996</v>
      </c>
      <c r="F35" s="18">
        <v>511.82299999999998</v>
      </c>
      <c r="G35" s="18">
        <v>0</v>
      </c>
      <c r="H35" s="19">
        <v>511.82299999999998</v>
      </c>
    </row>
    <row r="36" spans="2:8" ht="12.5" customHeight="1" x14ac:dyDescent="0.35"/>
    <row r="37" spans="2:8" ht="12.5" customHeight="1" x14ac:dyDescent="0.35"/>
    <row r="38" spans="2:8" ht="8.25" customHeight="1" x14ac:dyDescent="0.35"/>
    <row r="39" spans="2:8" ht="18" customHeight="1" x14ac:dyDescent="0.4">
      <c r="C39" s="132" t="s">
        <v>59</v>
      </c>
      <c r="D39" s="132"/>
      <c r="E39" s="132"/>
      <c r="F39" s="132"/>
      <c r="G39" s="132"/>
      <c r="H39" s="132"/>
    </row>
    <row r="40" spans="2:8" ht="18.75" customHeight="1" thickBot="1" x14ac:dyDescent="0.4"/>
    <row r="41" spans="2:8" ht="20" customHeight="1" thickBot="1" x14ac:dyDescent="0.4">
      <c r="C41" s="87" t="s">
        <v>14</v>
      </c>
      <c r="D41" s="121" t="s">
        <v>60</v>
      </c>
      <c r="E41" s="122"/>
      <c r="F41" s="123"/>
      <c r="G41" s="123"/>
      <c r="H41" s="124"/>
    </row>
    <row r="42" spans="2:8" ht="20" customHeight="1" thickBot="1" x14ac:dyDescent="0.4">
      <c r="C42" s="88" t="s">
        <v>16</v>
      </c>
      <c r="D42" s="118" t="s">
        <v>61</v>
      </c>
      <c r="E42" s="119"/>
      <c r="F42" s="119"/>
      <c r="G42" s="119"/>
      <c r="H42" s="120"/>
    </row>
    <row r="43" spans="2:8" ht="20" customHeight="1" thickBot="1" x14ac:dyDescent="0.4">
      <c r="C43" s="88" t="s">
        <v>18</v>
      </c>
      <c r="D43" s="118" t="s">
        <v>248</v>
      </c>
      <c r="E43" s="119"/>
      <c r="F43" s="119"/>
      <c r="G43" s="119"/>
      <c r="H43" s="120"/>
    </row>
    <row r="44" spans="2:8" ht="12.5" customHeight="1" x14ac:dyDescent="0.35">
      <c r="C44" s="128"/>
      <c r="D44" s="129"/>
      <c r="E44" s="129"/>
      <c r="F44" s="130"/>
      <c r="G44" s="130"/>
      <c r="H44" s="131"/>
    </row>
    <row r="45" spans="2:8" ht="5.25" customHeight="1" x14ac:dyDescent="0.35">
      <c r="C45" s="14"/>
      <c r="H45" s="15"/>
    </row>
    <row r="46" spans="2:8" ht="25.4" customHeight="1" thickBot="1" x14ac:dyDescent="0.4">
      <c r="B46" s="16"/>
      <c r="C46" s="89" t="s">
        <v>20</v>
      </c>
      <c r="D46" s="90" t="s">
        <v>21</v>
      </c>
      <c r="E46" s="90" t="s">
        <v>22</v>
      </c>
      <c r="F46" s="91" t="s">
        <v>6</v>
      </c>
      <c r="G46" s="90" t="s">
        <v>7</v>
      </c>
      <c r="H46" s="92" t="s">
        <v>8</v>
      </c>
    </row>
    <row r="47" spans="2:8" ht="20" customHeight="1" thickBot="1" x14ac:dyDescent="0.4">
      <c r="C47" s="17">
        <v>0</v>
      </c>
      <c r="D47" s="20">
        <v>85</v>
      </c>
      <c r="E47" s="20">
        <v>0</v>
      </c>
      <c r="F47" s="20">
        <v>85</v>
      </c>
      <c r="G47" s="20">
        <v>0</v>
      </c>
      <c r="H47" s="21">
        <v>85</v>
      </c>
    </row>
    <row r="48" spans="2:8" ht="13" customHeight="1" thickBot="1" x14ac:dyDescent="0.4"/>
    <row r="49" spans="3:8" ht="18.5" customHeight="1" thickBot="1" x14ac:dyDescent="0.45">
      <c r="C49" s="125" t="s">
        <v>192</v>
      </c>
      <c r="D49" s="126"/>
      <c r="E49" s="126"/>
      <c r="F49" s="126"/>
      <c r="G49" s="126"/>
      <c r="H49" s="127"/>
    </row>
    <row r="50" spans="3:8" ht="19.5" customHeight="1" thickBot="1" x14ac:dyDescent="0.4"/>
    <row r="51" spans="3:8" ht="18.5" customHeight="1" thickBot="1" x14ac:dyDescent="0.45">
      <c r="C51" s="125" t="s">
        <v>158</v>
      </c>
      <c r="D51" s="126"/>
      <c r="E51" s="126"/>
      <c r="F51" s="126"/>
      <c r="G51" s="126"/>
      <c r="H51" s="127"/>
    </row>
    <row r="52" spans="3:8" ht="19.5" customHeight="1" x14ac:dyDescent="0.35"/>
    <row r="53" spans="3:8" ht="12.5" customHeight="1" x14ac:dyDescent="0.35"/>
    <row r="54" spans="3:8" ht="12.5" customHeight="1" x14ac:dyDescent="0.35"/>
    <row r="55" spans="3:8" ht="12.5" customHeight="1" x14ac:dyDescent="0.35"/>
    <row r="56" spans="3:8" ht="12.5" customHeight="1" x14ac:dyDescent="0.35">
      <c r="C56" s="23"/>
      <c r="D56" s="23"/>
      <c r="E56" s="23"/>
      <c r="F56" s="23"/>
      <c r="G56" s="23"/>
      <c r="H56" s="23"/>
    </row>
    <row r="57" spans="3:8" ht="12.5" customHeight="1" x14ac:dyDescent="0.35"/>
    <row r="58" spans="3:8" ht="12.5" customHeight="1" x14ac:dyDescent="0.35"/>
  </sheetData>
  <mergeCells count="21">
    <mergeCell ref="D31:H31"/>
    <mergeCell ref="D2:E2"/>
    <mergeCell ref="D3:E3"/>
    <mergeCell ref="D6:H6"/>
    <mergeCell ref="C14:H14"/>
    <mergeCell ref="D16:H16"/>
    <mergeCell ref="D17:H17"/>
    <mergeCell ref="D18:H18"/>
    <mergeCell ref="D23:H23"/>
    <mergeCell ref="D24:H24"/>
    <mergeCell ref="D25:H25"/>
    <mergeCell ref="D30:H30"/>
    <mergeCell ref="C49:H49"/>
    <mergeCell ref="C51:H51"/>
    <mergeCell ref="D32:H32"/>
    <mergeCell ref="C39:H39"/>
    <mergeCell ref="D41:H41"/>
    <mergeCell ref="D42:H42"/>
    <mergeCell ref="D43:H43"/>
    <mergeCell ref="C44:E44"/>
    <mergeCell ref="F44:H44"/>
  </mergeCells>
  <printOptions horizontalCentered="1"/>
  <pageMargins left="0.7" right="0.7" top="0.75" bottom="0.75" header="0.3" footer="0.3"/>
  <pageSetup paperSize="9" scale="74"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H51"/>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230</v>
      </c>
      <c r="E2" s="133"/>
      <c r="F2" s="2"/>
    </row>
    <row r="3" spans="3:8" ht="4.5" customHeight="1" x14ac:dyDescent="0.35">
      <c r="C3" s="3"/>
      <c r="D3" s="133"/>
      <c r="E3" s="133"/>
      <c r="F3" s="4"/>
    </row>
    <row r="4" spans="3:8" ht="13" customHeight="1" x14ac:dyDescent="0.35">
      <c r="C4" s="65" t="s">
        <v>2</v>
      </c>
      <c r="D4" s="1" t="s">
        <v>300</v>
      </c>
      <c r="E4" s="1"/>
      <c r="F4" s="2"/>
    </row>
    <row r="5" spans="3:8" ht="12.5" customHeight="1" x14ac:dyDescent="0.35"/>
    <row r="6" spans="3:8" ht="144.75" customHeight="1" x14ac:dyDescent="0.35">
      <c r="C6" s="66" t="s">
        <v>4</v>
      </c>
      <c r="D6" s="134" t="s">
        <v>301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776.90000000000009</v>
      </c>
      <c r="E9" s="5">
        <v>-12</v>
      </c>
      <c r="F9" s="6">
        <v>764.90000000000009</v>
      </c>
      <c r="H9" s="7">
        <v>11.030000000000001</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302</v>
      </c>
      <c r="E17" s="119"/>
      <c r="F17" s="119"/>
      <c r="G17" s="119"/>
      <c r="H17" s="120"/>
    </row>
    <row r="18" spans="2:8" ht="20" customHeight="1" thickBot="1" x14ac:dyDescent="0.4">
      <c r="C18" s="76" t="s">
        <v>18</v>
      </c>
      <c r="D18" s="118" t="s">
        <v>303</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6.03</v>
      </c>
      <c r="D21" s="18">
        <v>208.7</v>
      </c>
      <c r="E21" s="18">
        <v>0</v>
      </c>
      <c r="F21" s="18">
        <v>208.7</v>
      </c>
      <c r="G21" s="18">
        <v>0</v>
      </c>
      <c r="H21" s="19">
        <v>208.7</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304</v>
      </c>
      <c r="E24" s="119"/>
      <c r="F24" s="119"/>
      <c r="G24" s="119"/>
      <c r="H24" s="120"/>
    </row>
    <row r="25" spans="2:8" ht="20" customHeight="1" thickBot="1" x14ac:dyDescent="0.4">
      <c r="C25" s="76" t="s">
        <v>18</v>
      </c>
      <c r="D25" s="118" t="s">
        <v>305</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5</v>
      </c>
      <c r="D28" s="18">
        <v>562.20000000000005</v>
      </c>
      <c r="E28" s="18">
        <v>6</v>
      </c>
      <c r="F28" s="18">
        <v>568.20000000000005</v>
      </c>
      <c r="G28" s="18">
        <v>-12</v>
      </c>
      <c r="H28" s="19">
        <v>556.20000000000005</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248</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25</v>
      </c>
      <c r="E40" s="20">
        <v>0</v>
      </c>
      <c r="F40" s="20">
        <v>25</v>
      </c>
      <c r="G40" s="20">
        <v>0</v>
      </c>
      <c r="H40" s="21">
        <v>25</v>
      </c>
    </row>
    <row r="41" spans="2:8" ht="13" customHeight="1" thickBot="1" x14ac:dyDescent="0.4"/>
    <row r="42" spans="2:8" ht="18.5" customHeight="1" thickBot="1" x14ac:dyDescent="0.45">
      <c r="C42" s="125" t="s">
        <v>192</v>
      </c>
      <c r="D42" s="126"/>
      <c r="E42" s="126"/>
      <c r="F42" s="126"/>
      <c r="G42" s="126"/>
      <c r="H42" s="127"/>
    </row>
    <row r="43" spans="2:8" ht="19.5" customHeight="1" thickBot="1" x14ac:dyDescent="0.4"/>
    <row r="44" spans="2:8" ht="18.5" customHeight="1" thickBot="1" x14ac:dyDescent="0.45">
      <c r="C44" s="125" t="s">
        <v>158</v>
      </c>
      <c r="D44" s="126"/>
      <c r="E44" s="126"/>
      <c r="F44" s="126"/>
      <c r="G44" s="126"/>
      <c r="H44" s="127"/>
    </row>
    <row r="45" spans="2:8" ht="19.5" customHeight="1" x14ac:dyDescent="0.35"/>
    <row r="46" spans="2:8" ht="12.5" customHeight="1" x14ac:dyDescent="0.35"/>
    <row r="47" spans="2:8" ht="12.5" customHeight="1" x14ac:dyDescent="0.35"/>
    <row r="48" spans="2:8" ht="12.5" customHeight="1" x14ac:dyDescent="0.35"/>
    <row r="49" spans="3:8" ht="12.5" customHeight="1" x14ac:dyDescent="0.35">
      <c r="C49" s="23"/>
      <c r="D49" s="23"/>
      <c r="E49" s="23"/>
      <c r="F49" s="23"/>
      <c r="G49" s="23"/>
      <c r="H49" s="23"/>
    </row>
    <row r="50" spans="3:8" ht="12.5" customHeight="1" x14ac:dyDescent="0.35"/>
    <row r="51" spans="3:8" ht="12.5" customHeight="1" x14ac:dyDescent="0.35"/>
  </sheetData>
  <mergeCells count="18">
    <mergeCell ref="D17:H17"/>
    <mergeCell ref="D2:E2"/>
    <mergeCell ref="D3:E3"/>
    <mergeCell ref="D6:H6"/>
    <mergeCell ref="C14:H14"/>
    <mergeCell ref="D16:H16"/>
    <mergeCell ref="C44:H44"/>
    <mergeCell ref="D18:H18"/>
    <mergeCell ref="D23:H23"/>
    <mergeCell ref="D24:H24"/>
    <mergeCell ref="D25:H25"/>
    <mergeCell ref="C32:H32"/>
    <mergeCell ref="D34:H34"/>
    <mergeCell ref="D35:H35"/>
    <mergeCell ref="D36:H36"/>
    <mergeCell ref="C37:E37"/>
    <mergeCell ref="F37:H37"/>
    <mergeCell ref="C42:H42"/>
  </mergeCells>
  <printOptions horizontalCentered="1"/>
  <pageMargins left="0.7" right="0.7" top="0.75" bottom="0.75" header="0.3" footer="0.3"/>
  <pageSetup paperSize="9" scale="74"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H66"/>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230</v>
      </c>
      <c r="E2" s="133"/>
      <c r="F2" s="2"/>
    </row>
    <row r="3" spans="3:8" ht="4.5" customHeight="1" x14ac:dyDescent="0.35">
      <c r="C3" s="3"/>
      <c r="D3" s="133"/>
      <c r="E3" s="133"/>
      <c r="F3" s="4"/>
    </row>
    <row r="4" spans="3:8" ht="13" customHeight="1" x14ac:dyDescent="0.35">
      <c r="C4" s="65" t="s">
        <v>2</v>
      </c>
      <c r="D4" s="1" t="s">
        <v>252</v>
      </c>
      <c r="E4" s="1"/>
      <c r="F4" s="2"/>
    </row>
    <row r="5" spans="3:8" ht="12.5" customHeight="1" x14ac:dyDescent="0.35"/>
    <row r="6" spans="3:8" ht="144.75" customHeight="1" x14ac:dyDescent="0.35">
      <c r="C6" s="66" t="s">
        <v>4</v>
      </c>
      <c r="D6" s="134" t="s">
        <v>253</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4558.5</v>
      </c>
      <c r="E9" s="5">
        <v>-2549.5</v>
      </c>
      <c r="F9" s="6">
        <v>2009</v>
      </c>
      <c r="H9" s="7">
        <v>127.2</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254</v>
      </c>
      <c r="E17" s="119"/>
      <c r="F17" s="119"/>
      <c r="G17" s="119"/>
      <c r="H17" s="120"/>
    </row>
    <row r="18" spans="2:8" ht="20" customHeight="1" thickBot="1" x14ac:dyDescent="0.4">
      <c r="C18" s="76" t="s">
        <v>18</v>
      </c>
      <c r="D18" s="118" t="s">
        <v>255</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1</v>
      </c>
      <c r="D21" s="18">
        <v>15</v>
      </c>
      <c r="E21" s="18">
        <v>30</v>
      </c>
      <c r="F21" s="18">
        <v>45</v>
      </c>
      <c r="G21" s="18">
        <v>0</v>
      </c>
      <c r="H21" s="19">
        <v>45</v>
      </c>
    </row>
    <row r="22" spans="2:8" ht="13" customHeight="1" thickBot="1" x14ac:dyDescent="0.4"/>
    <row r="23" spans="2:8" ht="20" customHeight="1" thickBot="1" x14ac:dyDescent="0.4">
      <c r="C23" s="75" t="s">
        <v>14</v>
      </c>
      <c r="D23" s="121" t="s">
        <v>26</v>
      </c>
      <c r="E23" s="123"/>
      <c r="F23" s="123"/>
      <c r="G23" s="123"/>
      <c r="H23" s="124"/>
    </row>
    <row r="24" spans="2:8" ht="20" customHeight="1" thickBot="1" x14ac:dyDescent="0.4">
      <c r="C24" s="76" t="s">
        <v>16</v>
      </c>
      <c r="D24" s="118" t="s">
        <v>256</v>
      </c>
      <c r="E24" s="119"/>
      <c r="F24" s="119"/>
      <c r="G24" s="119"/>
      <c r="H24" s="120"/>
    </row>
    <row r="25" spans="2:8" ht="60" customHeight="1" thickBot="1" x14ac:dyDescent="0.4">
      <c r="C25" s="76" t="s">
        <v>18</v>
      </c>
      <c r="D25" s="118" t="s">
        <v>257</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41.8</v>
      </c>
      <c r="D28" s="18">
        <v>1235.5</v>
      </c>
      <c r="E28" s="18">
        <v>139</v>
      </c>
      <c r="F28" s="18">
        <v>1374.5</v>
      </c>
      <c r="G28" s="18">
        <v>-445</v>
      </c>
      <c r="H28" s="19">
        <v>929.5</v>
      </c>
    </row>
    <row r="29" spans="2:8" ht="13" customHeight="1" thickBot="1" x14ac:dyDescent="0.4"/>
    <row r="30" spans="2:8" ht="20" customHeight="1" thickBot="1" x14ac:dyDescent="0.4">
      <c r="C30" s="75" t="s">
        <v>14</v>
      </c>
      <c r="D30" s="121" t="s">
        <v>29</v>
      </c>
      <c r="E30" s="123"/>
      <c r="F30" s="123"/>
      <c r="G30" s="123"/>
      <c r="H30" s="124"/>
    </row>
    <row r="31" spans="2:8" ht="20" customHeight="1" thickBot="1" x14ac:dyDescent="0.4">
      <c r="C31" s="76" t="s">
        <v>16</v>
      </c>
      <c r="D31" s="118" t="s">
        <v>258</v>
      </c>
      <c r="E31" s="119"/>
      <c r="F31" s="119"/>
      <c r="G31" s="119"/>
      <c r="H31" s="120"/>
    </row>
    <row r="32" spans="2:8" ht="80" customHeight="1" thickBot="1" x14ac:dyDescent="0.4">
      <c r="C32" s="76" t="s">
        <v>18</v>
      </c>
      <c r="D32" s="118" t="s">
        <v>259</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84.4</v>
      </c>
      <c r="D35" s="18">
        <v>2515.1</v>
      </c>
      <c r="E35" s="18">
        <v>623.9</v>
      </c>
      <c r="F35" s="18">
        <v>3139</v>
      </c>
      <c r="G35" s="18">
        <v>-2104.5</v>
      </c>
      <c r="H35" s="19">
        <v>1034.5</v>
      </c>
    </row>
    <row r="36" spans="2:8" ht="12.5" customHeight="1" x14ac:dyDescent="0.35"/>
    <row r="37" spans="2:8" ht="12.5" customHeight="1" x14ac:dyDescent="0.35"/>
    <row r="38" spans="2:8" ht="8.25" customHeight="1" x14ac:dyDescent="0.35"/>
    <row r="39" spans="2:8" ht="18" customHeight="1" x14ac:dyDescent="0.4">
      <c r="C39" s="132" t="s">
        <v>59</v>
      </c>
      <c r="D39" s="132"/>
      <c r="E39" s="132"/>
      <c r="F39" s="132"/>
      <c r="G39" s="132"/>
      <c r="H39" s="132"/>
    </row>
    <row r="40" spans="2:8" ht="18.75" customHeight="1" thickBot="1" x14ac:dyDescent="0.4"/>
    <row r="41" spans="2:8" ht="20" customHeight="1" thickBot="1" x14ac:dyDescent="0.4">
      <c r="C41" s="87" t="s">
        <v>14</v>
      </c>
      <c r="D41" s="121" t="s">
        <v>60</v>
      </c>
      <c r="E41" s="122"/>
      <c r="F41" s="123"/>
      <c r="G41" s="123"/>
      <c r="H41" s="124"/>
    </row>
    <row r="42" spans="2:8" ht="20" customHeight="1" thickBot="1" x14ac:dyDescent="0.4">
      <c r="C42" s="88" t="s">
        <v>16</v>
      </c>
      <c r="D42" s="118" t="s">
        <v>61</v>
      </c>
      <c r="E42" s="119"/>
      <c r="F42" s="119"/>
      <c r="G42" s="119"/>
      <c r="H42" s="120"/>
    </row>
    <row r="43" spans="2:8" ht="20" customHeight="1" thickBot="1" x14ac:dyDescent="0.4">
      <c r="C43" s="88" t="s">
        <v>18</v>
      </c>
      <c r="D43" s="118" t="s">
        <v>248</v>
      </c>
      <c r="E43" s="119"/>
      <c r="F43" s="119"/>
      <c r="G43" s="119"/>
      <c r="H43" s="120"/>
    </row>
    <row r="44" spans="2:8" ht="12.5" customHeight="1" x14ac:dyDescent="0.35">
      <c r="C44" s="128"/>
      <c r="D44" s="129"/>
      <c r="E44" s="129"/>
      <c r="F44" s="130"/>
      <c r="G44" s="130"/>
      <c r="H44" s="131"/>
    </row>
    <row r="45" spans="2:8" ht="5.25" customHeight="1" x14ac:dyDescent="0.35">
      <c r="C45" s="14"/>
      <c r="H45" s="15"/>
    </row>
    <row r="46" spans="2:8" ht="25.4" customHeight="1" thickBot="1" x14ac:dyDescent="0.4">
      <c r="B46" s="16"/>
      <c r="C46" s="89" t="s">
        <v>20</v>
      </c>
      <c r="D46" s="90" t="s">
        <v>21</v>
      </c>
      <c r="E46" s="90" t="s">
        <v>22</v>
      </c>
      <c r="F46" s="91" t="s">
        <v>6</v>
      </c>
      <c r="G46" s="90" t="s">
        <v>7</v>
      </c>
      <c r="H46" s="92" t="s">
        <v>8</v>
      </c>
    </row>
    <row r="47" spans="2:8" ht="20" customHeight="1" thickBot="1" x14ac:dyDescent="0.4">
      <c r="C47" s="17">
        <v>0</v>
      </c>
      <c r="D47" s="20">
        <v>175</v>
      </c>
      <c r="E47" s="20">
        <v>0</v>
      </c>
      <c r="F47" s="20">
        <v>175</v>
      </c>
      <c r="G47" s="20">
        <v>0</v>
      </c>
      <c r="H47" s="21">
        <v>175</v>
      </c>
    </row>
    <row r="48" spans="2:8" ht="13" customHeight="1" thickBot="1" x14ac:dyDescent="0.4"/>
    <row r="49" spans="2:8" ht="20" customHeight="1" thickBot="1" x14ac:dyDescent="0.4">
      <c r="C49" s="87" t="s">
        <v>14</v>
      </c>
      <c r="D49" s="121" t="s">
        <v>63</v>
      </c>
      <c r="E49" s="122"/>
      <c r="F49" s="123"/>
      <c r="G49" s="123"/>
      <c r="H49" s="124"/>
    </row>
    <row r="50" spans="2:8" ht="20" customHeight="1" thickBot="1" x14ac:dyDescent="0.4">
      <c r="C50" s="88" t="s">
        <v>16</v>
      </c>
      <c r="D50" s="118" t="s">
        <v>61</v>
      </c>
      <c r="E50" s="119"/>
      <c r="F50" s="119"/>
      <c r="G50" s="119"/>
      <c r="H50" s="120"/>
    </row>
    <row r="51" spans="2:8" ht="20" customHeight="1" thickBot="1" x14ac:dyDescent="0.4">
      <c r="C51" s="88" t="s">
        <v>18</v>
      </c>
      <c r="D51" s="118" t="s">
        <v>260</v>
      </c>
      <c r="E51" s="119"/>
      <c r="F51" s="119"/>
      <c r="G51" s="119"/>
      <c r="H51" s="120"/>
    </row>
    <row r="52" spans="2:8" ht="12.5" customHeight="1" x14ac:dyDescent="0.35">
      <c r="C52" s="128"/>
      <c r="D52" s="129"/>
      <c r="E52" s="129"/>
      <c r="F52" s="130"/>
      <c r="G52" s="130"/>
      <c r="H52" s="131"/>
    </row>
    <row r="53" spans="2:8" ht="5.25" customHeight="1" x14ac:dyDescent="0.35">
      <c r="C53" s="14"/>
      <c r="H53" s="15"/>
    </row>
    <row r="54" spans="2:8" ht="25.4" customHeight="1" x14ac:dyDescent="0.35">
      <c r="B54" s="16"/>
      <c r="C54" s="89" t="s">
        <v>20</v>
      </c>
      <c r="D54" s="90" t="s">
        <v>21</v>
      </c>
      <c r="E54" s="90" t="s">
        <v>22</v>
      </c>
      <c r="F54" s="91" t="s">
        <v>6</v>
      </c>
      <c r="G54" s="90" t="s">
        <v>7</v>
      </c>
      <c r="H54" s="92" t="s">
        <v>8</v>
      </c>
    </row>
    <row r="55" spans="2:8" ht="20" customHeight="1" thickBot="1" x14ac:dyDescent="0.4">
      <c r="C55" s="22"/>
      <c r="D55" s="20">
        <v>25</v>
      </c>
      <c r="E55" s="20">
        <v>0</v>
      </c>
      <c r="F55" s="20">
        <v>25</v>
      </c>
      <c r="G55" s="20">
        <v>0</v>
      </c>
      <c r="H55" s="21">
        <v>25</v>
      </c>
    </row>
    <row r="56" spans="2:8" ht="13" customHeight="1" thickBot="1" x14ac:dyDescent="0.4"/>
    <row r="57" spans="2:8" ht="18.5" customHeight="1" thickBot="1" x14ac:dyDescent="0.45">
      <c r="C57" s="125" t="s">
        <v>192</v>
      </c>
      <c r="D57" s="126"/>
      <c r="E57" s="126"/>
      <c r="F57" s="126"/>
      <c r="G57" s="126"/>
      <c r="H57" s="127"/>
    </row>
    <row r="58" spans="2:8" ht="19.5" customHeight="1" thickBot="1" x14ac:dyDescent="0.4"/>
    <row r="59" spans="2:8" ht="18.5" customHeight="1" thickBot="1" x14ac:dyDescent="0.45">
      <c r="C59" s="125" t="s">
        <v>158</v>
      </c>
      <c r="D59" s="126"/>
      <c r="E59" s="126"/>
      <c r="F59" s="126"/>
      <c r="G59" s="126"/>
      <c r="H59" s="127"/>
    </row>
    <row r="60" spans="2:8" ht="19.5" customHeight="1" x14ac:dyDescent="0.35"/>
    <row r="61" spans="2:8" ht="12.5" customHeight="1" x14ac:dyDescent="0.35"/>
    <row r="62" spans="2:8" ht="12.5" customHeight="1" x14ac:dyDescent="0.35"/>
    <row r="63" spans="2:8" ht="12.5" customHeight="1" x14ac:dyDescent="0.35"/>
    <row r="64" spans="2:8" ht="12.5" customHeight="1" x14ac:dyDescent="0.35">
      <c r="C64" s="23"/>
      <c r="D64" s="23"/>
      <c r="E64" s="23"/>
      <c r="F64" s="23"/>
      <c r="G64" s="23"/>
      <c r="H64" s="23"/>
    </row>
    <row r="65" ht="12.5" customHeight="1" x14ac:dyDescent="0.35"/>
    <row r="66" ht="12.5" customHeight="1" x14ac:dyDescent="0.35"/>
  </sheetData>
  <mergeCells count="26">
    <mergeCell ref="D17:H17"/>
    <mergeCell ref="D2:E2"/>
    <mergeCell ref="D3:E3"/>
    <mergeCell ref="D6:H6"/>
    <mergeCell ref="C14:H14"/>
    <mergeCell ref="D16:H16"/>
    <mergeCell ref="C44:E44"/>
    <mergeCell ref="F44:H44"/>
    <mergeCell ref="D18:H18"/>
    <mergeCell ref="D23:H23"/>
    <mergeCell ref="D24:H24"/>
    <mergeCell ref="D25:H25"/>
    <mergeCell ref="D30:H30"/>
    <mergeCell ref="D31:H31"/>
    <mergeCell ref="D32:H32"/>
    <mergeCell ref="C39:H39"/>
    <mergeCell ref="D41:H41"/>
    <mergeCell ref="D42:H42"/>
    <mergeCell ref="D43:H43"/>
    <mergeCell ref="C59:H59"/>
    <mergeCell ref="D49:H49"/>
    <mergeCell ref="D50:H50"/>
    <mergeCell ref="D51:H51"/>
    <mergeCell ref="C52:E52"/>
    <mergeCell ref="F52:H52"/>
    <mergeCell ref="C57:H57"/>
  </mergeCells>
  <printOptions horizontalCentered="1"/>
  <pageMargins left="0.7" right="0.7" top="0.75" bottom="0.75" header="0.3" footer="0.3"/>
  <pageSetup paperSize="9" scale="74"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H81"/>
  <sheetViews>
    <sheetView showGridLines="0" showRowColHeaders="0" workbookViewId="0">
      <selection activeCell="E4" sqref="E4"/>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230</v>
      </c>
      <c r="E2" s="133"/>
      <c r="F2" s="2"/>
    </row>
    <row r="3" spans="3:8" ht="4.5" customHeight="1" x14ac:dyDescent="0.35">
      <c r="C3" s="3"/>
      <c r="D3" s="133"/>
      <c r="E3" s="133"/>
      <c r="F3" s="4"/>
    </row>
    <row r="4" spans="3:8" ht="13" customHeight="1" x14ac:dyDescent="0.35">
      <c r="C4" s="65" t="s">
        <v>2</v>
      </c>
      <c r="D4" s="1" t="s">
        <v>270</v>
      </c>
      <c r="E4" s="1"/>
      <c r="F4" s="2"/>
    </row>
    <row r="5" spans="3:8" ht="12.5" customHeight="1" x14ac:dyDescent="0.35"/>
    <row r="6" spans="3:8" ht="144.75" customHeight="1" x14ac:dyDescent="0.35">
      <c r="C6" s="66" t="s">
        <v>4</v>
      </c>
      <c r="D6" s="134" t="s">
        <v>271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2507.6999999999998</v>
      </c>
      <c r="E9" s="5">
        <v>-912.2</v>
      </c>
      <c r="F9" s="6">
        <v>1595.4999999999998</v>
      </c>
      <c r="H9" s="7">
        <v>50.309999999999995</v>
      </c>
    </row>
    <row r="10" spans="3:8" ht="7.5" customHeight="1" x14ac:dyDescent="0.35">
      <c r="C10" s="73"/>
      <c r="F10" s="8"/>
      <c r="H10" s="9"/>
    </row>
    <row r="11" spans="3:8" ht="12.75" customHeight="1" thickBot="1" x14ac:dyDescent="0.4">
      <c r="C11" s="74" t="s">
        <v>11</v>
      </c>
      <c r="D11" s="10"/>
      <c r="E11" s="11"/>
      <c r="F11" s="12">
        <v>-354</v>
      </c>
      <c r="G11" s="11"/>
      <c r="H11" s="13">
        <v>0.8</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272</v>
      </c>
      <c r="E17" s="119"/>
      <c r="F17" s="119"/>
      <c r="G17" s="119"/>
      <c r="H17" s="120"/>
    </row>
    <row r="18" spans="2:8" ht="60" customHeight="1" thickBot="1" x14ac:dyDescent="0.4">
      <c r="C18" s="76" t="s">
        <v>18</v>
      </c>
      <c r="D18" s="118" t="s">
        <v>273</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49.15</v>
      </c>
      <c r="D21" s="18">
        <v>2094.1999999999998</v>
      </c>
      <c r="E21" s="18">
        <v>270</v>
      </c>
      <c r="F21" s="18">
        <v>2364.1999999999998</v>
      </c>
      <c r="G21" s="18">
        <v>-848.2</v>
      </c>
      <c r="H21" s="19">
        <v>1515.9999999999998</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274</v>
      </c>
      <c r="E24" s="119"/>
      <c r="F24" s="119"/>
      <c r="G24" s="119"/>
      <c r="H24" s="120"/>
    </row>
    <row r="25" spans="2:8" ht="92.75" customHeight="1" thickBot="1" x14ac:dyDescent="0.4">
      <c r="C25" s="76" t="s">
        <v>18</v>
      </c>
      <c r="D25" s="118" t="s">
        <v>275</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1.1599999999999999</v>
      </c>
      <c r="D28" s="18">
        <v>143.5</v>
      </c>
      <c r="E28" s="18">
        <v>0</v>
      </c>
      <c r="F28" s="18">
        <v>143.5</v>
      </c>
      <c r="G28" s="18">
        <v>-64</v>
      </c>
      <c r="H28" s="19">
        <v>79.5</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248</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83</v>
      </c>
      <c r="E40" s="20">
        <v>0</v>
      </c>
      <c r="F40" s="20">
        <v>83</v>
      </c>
      <c r="G40" s="20">
        <v>0</v>
      </c>
      <c r="H40" s="21">
        <v>83</v>
      </c>
    </row>
    <row r="41" spans="2:8" ht="13" customHeight="1" thickBot="1" x14ac:dyDescent="0.4"/>
    <row r="42" spans="2:8" ht="20" customHeight="1" thickBot="1" x14ac:dyDescent="0.4">
      <c r="C42" s="87" t="s">
        <v>14</v>
      </c>
      <c r="D42" s="121" t="s">
        <v>65</v>
      </c>
      <c r="E42" s="122"/>
      <c r="F42" s="123"/>
      <c r="G42" s="123"/>
      <c r="H42" s="124"/>
    </row>
    <row r="43" spans="2:8" ht="20" customHeight="1" thickBot="1" x14ac:dyDescent="0.4">
      <c r="C43" s="88" t="s">
        <v>16</v>
      </c>
      <c r="D43" s="118" t="s">
        <v>71</v>
      </c>
      <c r="E43" s="119"/>
      <c r="F43" s="119"/>
      <c r="G43" s="119"/>
      <c r="H43" s="120"/>
    </row>
    <row r="44" spans="2:8" ht="20" customHeight="1" thickBot="1" x14ac:dyDescent="0.4">
      <c r="C44" s="88" t="s">
        <v>18</v>
      </c>
      <c r="D44" s="118" t="s">
        <v>276</v>
      </c>
      <c r="E44" s="119"/>
      <c r="F44" s="119"/>
      <c r="G44" s="119"/>
      <c r="H44" s="120"/>
    </row>
    <row r="45" spans="2:8" ht="12.5" customHeight="1" x14ac:dyDescent="0.35">
      <c r="C45" s="128"/>
      <c r="D45" s="129"/>
      <c r="E45" s="129"/>
      <c r="F45" s="130"/>
      <c r="G45" s="130"/>
      <c r="H45" s="131"/>
    </row>
    <row r="46" spans="2:8" ht="5.25" customHeight="1" x14ac:dyDescent="0.35">
      <c r="C46" s="14"/>
      <c r="H46" s="15"/>
    </row>
    <row r="47" spans="2:8" ht="25.4" customHeight="1" thickBot="1" x14ac:dyDescent="0.4">
      <c r="B47" s="16"/>
      <c r="C47" s="89" t="s">
        <v>20</v>
      </c>
      <c r="D47" s="90" t="s">
        <v>21</v>
      </c>
      <c r="E47" s="90" t="s">
        <v>22</v>
      </c>
      <c r="F47" s="91" t="s">
        <v>6</v>
      </c>
      <c r="G47" s="90" t="s">
        <v>7</v>
      </c>
      <c r="H47" s="92" t="s">
        <v>8</v>
      </c>
    </row>
    <row r="48" spans="2:8" ht="20" customHeight="1" thickBot="1" x14ac:dyDescent="0.4">
      <c r="C48" s="17"/>
      <c r="D48" s="20">
        <v>0</v>
      </c>
      <c r="E48" s="20">
        <v>0</v>
      </c>
      <c r="F48" s="20">
        <v>0</v>
      </c>
      <c r="G48" s="20">
        <v>330</v>
      </c>
      <c r="H48" s="21">
        <v>330</v>
      </c>
    </row>
    <row r="49" spans="2:8" ht="13" customHeight="1" thickBot="1" x14ac:dyDescent="0.4"/>
    <row r="50" spans="2:8" ht="20" customHeight="1" thickBot="1" x14ac:dyDescent="0.4">
      <c r="C50" s="87" t="s">
        <v>14</v>
      </c>
      <c r="D50" s="121" t="s">
        <v>68</v>
      </c>
      <c r="E50" s="122"/>
      <c r="F50" s="123"/>
      <c r="G50" s="123"/>
      <c r="H50" s="124"/>
    </row>
    <row r="51" spans="2:8" ht="20" customHeight="1" thickBot="1" x14ac:dyDescent="0.4">
      <c r="C51" s="88" t="s">
        <v>16</v>
      </c>
      <c r="D51" s="118" t="s">
        <v>66</v>
      </c>
      <c r="E51" s="119"/>
      <c r="F51" s="119"/>
      <c r="G51" s="119"/>
      <c r="H51" s="120"/>
    </row>
    <row r="52" spans="2:8" ht="20" customHeight="1" thickBot="1" x14ac:dyDescent="0.4">
      <c r="C52" s="88" t="s">
        <v>18</v>
      </c>
      <c r="D52" s="118" t="s">
        <v>277</v>
      </c>
      <c r="E52" s="119"/>
      <c r="F52" s="119"/>
      <c r="G52" s="119"/>
      <c r="H52" s="120"/>
    </row>
    <row r="53" spans="2:8" ht="12.5" customHeight="1" x14ac:dyDescent="0.35">
      <c r="C53" s="128"/>
      <c r="D53" s="129"/>
      <c r="E53" s="129"/>
      <c r="F53" s="130"/>
      <c r="G53" s="130"/>
      <c r="H53" s="131"/>
    </row>
    <row r="54" spans="2:8" ht="5.25" customHeight="1" x14ac:dyDescent="0.35">
      <c r="C54" s="14"/>
      <c r="H54" s="15"/>
    </row>
    <row r="55" spans="2:8" ht="25.4" customHeight="1" thickBot="1" x14ac:dyDescent="0.4">
      <c r="B55" s="16"/>
      <c r="C55" s="89" t="s">
        <v>20</v>
      </c>
      <c r="D55" s="90" t="s">
        <v>21</v>
      </c>
      <c r="E55" s="90" t="s">
        <v>22</v>
      </c>
      <c r="F55" s="91" t="s">
        <v>6</v>
      </c>
      <c r="G55" s="90" t="s">
        <v>7</v>
      </c>
      <c r="H55" s="92" t="s">
        <v>8</v>
      </c>
    </row>
    <row r="56" spans="2:8" ht="20" customHeight="1" thickBot="1" x14ac:dyDescent="0.4">
      <c r="C56" s="17"/>
      <c r="D56" s="20">
        <v>92</v>
      </c>
      <c r="E56" s="20">
        <v>0</v>
      </c>
      <c r="F56" s="20">
        <v>92</v>
      </c>
      <c r="G56" s="20">
        <v>0</v>
      </c>
      <c r="H56" s="21">
        <v>92</v>
      </c>
    </row>
    <row r="57" spans="2:8" ht="13" customHeight="1" thickBot="1" x14ac:dyDescent="0.4"/>
    <row r="58" spans="2:8" ht="18.5" customHeight="1" thickBot="1" x14ac:dyDescent="0.45">
      <c r="C58" s="125" t="s">
        <v>81</v>
      </c>
      <c r="D58" s="126"/>
      <c r="E58" s="126"/>
      <c r="F58" s="126"/>
      <c r="G58" s="126"/>
      <c r="H58" s="127"/>
    </row>
    <row r="59" spans="2:8" ht="19.5" customHeight="1" thickBot="1" x14ac:dyDescent="0.4"/>
    <row r="60" spans="2:8" ht="20" customHeight="1" thickBot="1" x14ac:dyDescent="0.4">
      <c r="C60" s="81" t="s">
        <v>14</v>
      </c>
      <c r="D60" s="121" t="s">
        <v>179</v>
      </c>
      <c r="E60" s="122"/>
      <c r="F60" s="123"/>
      <c r="G60" s="123"/>
      <c r="H60" s="124"/>
    </row>
    <row r="61" spans="2:8" ht="20" customHeight="1" thickBot="1" x14ac:dyDescent="0.4">
      <c r="C61" s="82" t="s">
        <v>16</v>
      </c>
      <c r="D61" s="118" t="s">
        <v>278</v>
      </c>
      <c r="E61" s="119"/>
      <c r="F61" s="119"/>
      <c r="G61" s="119"/>
      <c r="H61" s="120"/>
    </row>
    <row r="62" spans="2:8" ht="40" customHeight="1" thickBot="1" x14ac:dyDescent="0.4">
      <c r="C62" s="82" t="s">
        <v>18</v>
      </c>
      <c r="D62" s="118" t="s">
        <v>279</v>
      </c>
      <c r="E62" s="119"/>
      <c r="F62" s="119"/>
      <c r="G62" s="119"/>
      <c r="H62" s="120"/>
    </row>
    <row r="63" spans="2:8" ht="5.25" customHeight="1" x14ac:dyDescent="0.35">
      <c r="C63" s="14"/>
      <c r="H63" s="15"/>
    </row>
    <row r="64" spans="2:8" ht="25.4" customHeight="1" thickBot="1" x14ac:dyDescent="0.4">
      <c r="B64" s="16"/>
      <c r="C64" s="83" t="s">
        <v>20</v>
      </c>
      <c r="D64" s="84" t="s">
        <v>21</v>
      </c>
      <c r="E64" s="84" t="s">
        <v>22</v>
      </c>
      <c r="F64" s="85" t="s">
        <v>6</v>
      </c>
      <c r="G64" s="84" t="s">
        <v>7</v>
      </c>
      <c r="H64" s="86" t="s">
        <v>8</v>
      </c>
    </row>
    <row r="65" spans="2:8" ht="20" customHeight="1" thickBot="1" x14ac:dyDescent="0.4">
      <c r="C65" s="17">
        <v>0.8</v>
      </c>
      <c r="D65" s="18">
        <v>-24</v>
      </c>
      <c r="E65" s="18">
        <v>0</v>
      </c>
      <c r="F65" s="18">
        <v>-24</v>
      </c>
      <c r="G65" s="18">
        <v>0</v>
      </c>
      <c r="H65" s="19">
        <v>-24</v>
      </c>
    </row>
    <row r="66" spans="2:8" ht="13" customHeight="1" thickBot="1" x14ac:dyDescent="0.4"/>
    <row r="67" spans="2:8" ht="18.5" customHeight="1" thickBot="1" x14ac:dyDescent="0.45">
      <c r="C67" s="125" t="s">
        <v>85</v>
      </c>
      <c r="D67" s="126"/>
      <c r="E67" s="126"/>
      <c r="F67" s="126"/>
      <c r="G67" s="126"/>
      <c r="H67" s="127"/>
    </row>
    <row r="68" spans="2:8" ht="19.5" customHeight="1" thickBot="1" x14ac:dyDescent="0.4"/>
    <row r="69" spans="2:8" ht="20" customHeight="1" thickBot="1" x14ac:dyDescent="0.4">
      <c r="C69" s="81" t="s">
        <v>14</v>
      </c>
      <c r="D69" s="121" t="s">
        <v>86</v>
      </c>
      <c r="E69" s="122"/>
      <c r="F69" s="123"/>
      <c r="G69" s="123"/>
      <c r="H69" s="124"/>
    </row>
    <row r="70" spans="2:8" ht="20" customHeight="1" thickBot="1" x14ac:dyDescent="0.4">
      <c r="C70" s="82" t="s">
        <v>16</v>
      </c>
      <c r="D70" s="118" t="s">
        <v>280</v>
      </c>
      <c r="E70" s="119"/>
      <c r="F70" s="119"/>
      <c r="G70" s="119"/>
      <c r="H70" s="120"/>
    </row>
    <row r="71" spans="2:8" ht="151" customHeight="1" thickBot="1" x14ac:dyDescent="0.4">
      <c r="C71" s="82" t="s">
        <v>18</v>
      </c>
      <c r="D71" s="118" t="s">
        <v>281</v>
      </c>
      <c r="E71" s="119"/>
      <c r="F71" s="119"/>
      <c r="G71" s="119"/>
      <c r="H71" s="120"/>
    </row>
    <row r="72" spans="2:8" ht="5.25" customHeight="1" x14ac:dyDescent="0.35">
      <c r="C72" s="14"/>
      <c r="H72" s="15"/>
    </row>
    <row r="73" spans="2:8" ht="25.4" customHeight="1" thickBot="1" x14ac:dyDescent="0.4">
      <c r="B73" s="16"/>
      <c r="C73" s="83" t="s">
        <v>20</v>
      </c>
      <c r="D73" s="84" t="s">
        <v>21</v>
      </c>
      <c r="E73" s="84" t="s">
        <v>22</v>
      </c>
      <c r="F73" s="85" t="s">
        <v>6</v>
      </c>
      <c r="G73" s="84" t="s">
        <v>7</v>
      </c>
      <c r="H73" s="86" t="s">
        <v>8</v>
      </c>
    </row>
    <row r="74" spans="2:8" ht="20" customHeight="1" thickBot="1" x14ac:dyDescent="0.4">
      <c r="C74" s="17">
        <v>0</v>
      </c>
      <c r="D74" s="18">
        <v>0</v>
      </c>
      <c r="E74" s="18">
        <v>0</v>
      </c>
      <c r="F74" s="18">
        <v>0</v>
      </c>
      <c r="G74" s="18">
        <v>-330</v>
      </c>
      <c r="H74" s="19">
        <v>-330</v>
      </c>
    </row>
    <row r="75" spans="2:8" ht="12.5" customHeight="1" x14ac:dyDescent="0.35"/>
    <row r="76" spans="2:8" ht="12.5" customHeight="1" x14ac:dyDescent="0.35"/>
    <row r="77" spans="2:8" ht="12.5" customHeight="1" x14ac:dyDescent="0.35"/>
    <row r="78" spans="2:8" ht="12.5" customHeight="1" x14ac:dyDescent="0.35"/>
    <row r="79" spans="2:8" ht="12.5" customHeight="1" x14ac:dyDescent="0.35">
      <c r="C79" s="23"/>
      <c r="D79" s="23"/>
      <c r="E79" s="23"/>
      <c r="F79" s="23"/>
      <c r="G79" s="23"/>
      <c r="H79" s="23"/>
    </row>
    <row r="80" spans="2:8" ht="12.5" customHeight="1" x14ac:dyDescent="0.35"/>
    <row r="81" ht="12.5" customHeight="1" x14ac:dyDescent="0.35"/>
  </sheetData>
  <mergeCells count="34">
    <mergeCell ref="D34:H34"/>
    <mergeCell ref="D2:E2"/>
    <mergeCell ref="D3:E3"/>
    <mergeCell ref="D6:H6"/>
    <mergeCell ref="C14:H14"/>
    <mergeCell ref="D16:H16"/>
    <mergeCell ref="D17:H17"/>
    <mergeCell ref="D18:H18"/>
    <mergeCell ref="D23:H23"/>
    <mergeCell ref="D24:H24"/>
    <mergeCell ref="D25:H25"/>
    <mergeCell ref="C32:H32"/>
    <mergeCell ref="D52:H52"/>
    <mergeCell ref="D35:H35"/>
    <mergeCell ref="D36:H36"/>
    <mergeCell ref="C37:E37"/>
    <mergeCell ref="F37:H37"/>
    <mergeCell ref="D42:H42"/>
    <mergeCell ref="D43:H43"/>
    <mergeCell ref="D44:H44"/>
    <mergeCell ref="C45:E45"/>
    <mergeCell ref="F45:H45"/>
    <mergeCell ref="D50:H50"/>
    <mergeCell ref="D51:H51"/>
    <mergeCell ref="C67:H67"/>
    <mergeCell ref="D69:H69"/>
    <mergeCell ref="D70:H70"/>
    <mergeCell ref="D71:H71"/>
    <mergeCell ref="C53:E53"/>
    <mergeCell ref="F53:H53"/>
    <mergeCell ref="C58:H58"/>
    <mergeCell ref="D60:H60"/>
    <mergeCell ref="D61:H61"/>
    <mergeCell ref="D62:H62"/>
  </mergeCells>
  <printOptions horizontalCentered="1"/>
  <pageMargins left="0.7" right="0.7" top="0.75" bottom="0.75" header="0.3" footer="0.3"/>
  <pageSetup paperSize="9" scale="74"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2:H66"/>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230</v>
      </c>
      <c r="E2" s="133"/>
      <c r="F2" s="2"/>
    </row>
    <row r="3" spans="3:8" ht="4.5" customHeight="1" x14ac:dyDescent="0.35">
      <c r="C3" s="3"/>
      <c r="D3" s="133"/>
      <c r="E3" s="133"/>
      <c r="F3" s="4"/>
    </row>
    <row r="4" spans="3:8" ht="13" customHeight="1" x14ac:dyDescent="0.35">
      <c r="C4" s="65" t="s">
        <v>2</v>
      </c>
      <c r="D4" s="1" t="s">
        <v>574</v>
      </c>
      <c r="E4" s="1"/>
      <c r="F4" s="2"/>
    </row>
    <row r="5" spans="3:8" ht="12.5" customHeight="1" x14ac:dyDescent="0.35"/>
    <row r="6" spans="3:8" ht="144.75" customHeight="1" x14ac:dyDescent="0.35">
      <c r="C6" s="66" t="s">
        <v>4</v>
      </c>
      <c r="D6" s="134" t="s">
        <v>575</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2235.1</v>
      </c>
      <c r="E9" s="5">
        <v>-603.1</v>
      </c>
      <c r="F9" s="6">
        <v>1632</v>
      </c>
      <c r="H9" s="7">
        <v>14.8</v>
      </c>
    </row>
    <row r="10" spans="3:8" ht="7.5" customHeight="1" x14ac:dyDescent="0.35">
      <c r="C10" s="73"/>
      <c r="F10" s="8"/>
      <c r="H10" s="9"/>
    </row>
    <row r="11" spans="3:8" ht="12.75" customHeight="1" thickBot="1" x14ac:dyDescent="0.4">
      <c r="C11" s="74" t="s">
        <v>11</v>
      </c>
      <c r="D11" s="10"/>
      <c r="E11" s="11"/>
      <c r="F11" s="12">
        <v>-30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576</v>
      </c>
      <c r="E17" s="119"/>
      <c r="F17" s="119"/>
      <c r="G17" s="119"/>
      <c r="H17" s="120"/>
    </row>
    <row r="18" spans="2:8" ht="60" customHeight="1" thickBot="1" x14ac:dyDescent="0.4">
      <c r="C18" s="76" t="s">
        <v>18</v>
      </c>
      <c r="D18" s="118" t="s">
        <v>577</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3</v>
      </c>
      <c r="D21" s="18">
        <v>414.7</v>
      </c>
      <c r="E21" s="18">
        <v>611.29999999999995</v>
      </c>
      <c r="F21" s="18">
        <v>1026</v>
      </c>
      <c r="G21" s="18">
        <v>-532</v>
      </c>
      <c r="H21" s="19">
        <v>494</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578</v>
      </c>
      <c r="E24" s="119"/>
      <c r="F24" s="119"/>
      <c r="G24" s="119"/>
      <c r="H24" s="120"/>
    </row>
    <row r="25" spans="2:8" ht="92.75" customHeight="1" thickBot="1" x14ac:dyDescent="0.4">
      <c r="C25" s="76" t="s">
        <v>18</v>
      </c>
      <c r="D25" s="118" t="s">
        <v>579</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11.8</v>
      </c>
      <c r="D28" s="18">
        <v>493</v>
      </c>
      <c r="E28" s="18">
        <v>716.1</v>
      </c>
      <c r="F28" s="18">
        <v>1209.0999999999999</v>
      </c>
      <c r="G28" s="18">
        <v>-71.099999999999994</v>
      </c>
      <c r="H28" s="19">
        <v>1138</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248</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35</v>
      </c>
      <c r="E40" s="20">
        <v>0</v>
      </c>
      <c r="F40" s="20">
        <v>35</v>
      </c>
      <c r="G40" s="20">
        <v>0</v>
      </c>
      <c r="H40" s="21">
        <v>35</v>
      </c>
    </row>
    <row r="41" spans="2:8" ht="13" customHeight="1" thickBot="1" x14ac:dyDescent="0.4"/>
    <row r="42" spans="2:8" ht="20" customHeight="1" thickBot="1" x14ac:dyDescent="0.4">
      <c r="C42" s="87" t="s">
        <v>14</v>
      </c>
      <c r="D42" s="121" t="s">
        <v>63</v>
      </c>
      <c r="E42" s="122"/>
      <c r="F42" s="123"/>
      <c r="G42" s="123"/>
      <c r="H42" s="124"/>
    </row>
    <row r="43" spans="2:8" ht="20" customHeight="1" thickBot="1" x14ac:dyDescent="0.4">
      <c r="C43" s="88" t="s">
        <v>16</v>
      </c>
      <c r="D43" s="118" t="s">
        <v>66</v>
      </c>
      <c r="E43" s="119"/>
      <c r="F43" s="119"/>
      <c r="G43" s="119"/>
      <c r="H43" s="120"/>
    </row>
    <row r="44" spans="2:8" ht="20" customHeight="1" thickBot="1" x14ac:dyDescent="0.4">
      <c r="C44" s="88" t="s">
        <v>18</v>
      </c>
      <c r="D44" s="118" t="s">
        <v>580</v>
      </c>
      <c r="E44" s="119"/>
      <c r="F44" s="119"/>
      <c r="G44" s="119"/>
      <c r="H44" s="120"/>
    </row>
    <row r="45" spans="2:8" ht="12.5" customHeight="1" x14ac:dyDescent="0.35">
      <c r="C45" s="128"/>
      <c r="D45" s="129"/>
      <c r="E45" s="129"/>
      <c r="F45" s="130"/>
      <c r="G45" s="130"/>
      <c r="H45" s="131"/>
    </row>
    <row r="46" spans="2:8" ht="5.25" customHeight="1" x14ac:dyDescent="0.35">
      <c r="C46" s="14"/>
      <c r="H46" s="15"/>
    </row>
    <row r="47" spans="2:8" ht="25.4" customHeight="1" x14ac:dyDescent="0.35">
      <c r="B47" s="16"/>
      <c r="C47" s="89" t="s">
        <v>20</v>
      </c>
      <c r="D47" s="90" t="s">
        <v>21</v>
      </c>
      <c r="E47" s="90" t="s">
        <v>22</v>
      </c>
      <c r="F47" s="91" t="s">
        <v>6</v>
      </c>
      <c r="G47" s="90" t="s">
        <v>7</v>
      </c>
      <c r="H47" s="92" t="s">
        <v>8</v>
      </c>
    </row>
    <row r="48" spans="2:8" ht="20" customHeight="1" thickBot="1" x14ac:dyDescent="0.4">
      <c r="C48" s="22"/>
      <c r="D48" s="20">
        <v>0</v>
      </c>
      <c r="E48" s="20">
        <v>232</v>
      </c>
      <c r="F48" s="20">
        <v>232</v>
      </c>
      <c r="G48" s="20">
        <v>0</v>
      </c>
      <c r="H48" s="21">
        <v>232</v>
      </c>
    </row>
    <row r="49" spans="2:8" ht="13" customHeight="1" thickBot="1" x14ac:dyDescent="0.4"/>
    <row r="50" spans="2:8" ht="18.5" customHeight="1" thickBot="1" x14ac:dyDescent="0.45">
      <c r="C50" s="125" t="s">
        <v>192</v>
      </c>
      <c r="D50" s="126"/>
      <c r="E50" s="126"/>
      <c r="F50" s="126"/>
      <c r="G50" s="126"/>
      <c r="H50" s="127"/>
    </row>
    <row r="51" spans="2:8" ht="19.5" customHeight="1" thickBot="1" x14ac:dyDescent="0.4"/>
    <row r="52" spans="2:8" ht="18.5" customHeight="1" thickBot="1" x14ac:dyDescent="0.45">
      <c r="C52" s="125" t="s">
        <v>85</v>
      </c>
      <c r="D52" s="126"/>
      <c r="E52" s="126"/>
      <c r="F52" s="126"/>
      <c r="G52" s="126"/>
      <c r="H52" s="127"/>
    </row>
    <row r="53" spans="2:8" ht="19.5" customHeight="1" thickBot="1" x14ac:dyDescent="0.4"/>
    <row r="54" spans="2:8" ht="20" customHeight="1" thickBot="1" x14ac:dyDescent="0.4">
      <c r="C54" s="81" t="s">
        <v>14</v>
      </c>
      <c r="D54" s="121" t="s">
        <v>86</v>
      </c>
      <c r="E54" s="122"/>
      <c r="F54" s="123"/>
      <c r="G54" s="123"/>
      <c r="H54" s="124"/>
    </row>
    <row r="55" spans="2:8" ht="20" customHeight="1" thickBot="1" x14ac:dyDescent="0.4">
      <c r="C55" s="82" t="s">
        <v>16</v>
      </c>
      <c r="D55" s="118" t="s">
        <v>581</v>
      </c>
      <c r="E55" s="119"/>
      <c r="F55" s="119"/>
      <c r="G55" s="119"/>
      <c r="H55" s="120"/>
    </row>
    <row r="56" spans="2:8" ht="32.75" customHeight="1" thickBot="1" x14ac:dyDescent="0.4">
      <c r="C56" s="82" t="s">
        <v>18</v>
      </c>
      <c r="D56" s="118" t="s">
        <v>582</v>
      </c>
      <c r="E56" s="119"/>
      <c r="F56" s="119"/>
      <c r="G56" s="119"/>
      <c r="H56" s="120"/>
    </row>
    <row r="57" spans="2:8" ht="5.25" customHeight="1" x14ac:dyDescent="0.35">
      <c r="C57" s="14"/>
      <c r="H57" s="15"/>
    </row>
    <row r="58" spans="2:8" ht="25.4" customHeight="1" thickBot="1" x14ac:dyDescent="0.4">
      <c r="B58" s="16"/>
      <c r="C58" s="83" t="s">
        <v>20</v>
      </c>
      <c r="D58" s="84" t="s">
        <v>21</v>
      </c>
      <c r="E58" s="84" t="s">
        <v>22</v>
      </c>
      <c r="F58" s="85" t="s">
        <v>6</v>
      </c>
      <c r="G58" s="84" t="s">
        <v>7</v>
      </c>
      <c r="H58" s="86" t="s">
        <v>8</v>
      </c>
    </row>
    <row r="59" spans="2:8" ht="20" customHeight="1" thickBot="1" x14ac:dyDescent="0.4">
      <c r="C59" s="17">
        <v>0</v>
      </c>
      <c r="D59" s="18">
        <v>0</v>
      </c>
      <c r="E59" s="18">
        <v>0</v>
      </c>
      <c r="F59" s="18">
        <v>0</v>
      </c>
      <c r="G59" s="18">
        <v>-30</v>
      </c>
      <c r="H59" s="19">
        <v>-30</v>
      </c>
    </row>
    <row r="60" spans="2:8" ht="12.5" customHeight="1" x14ac:dyDescent="0.35"/>
    <row r="61" spans="2:8" ht="12.5" customHeight="1" x14ac:dyDescent="0.35"/>
    <row r="62" spans="2:8" ht="12.5" customHeight="1" x14ac:dyDescent="0.35"/>
    <row r="63" spans="2:8" ht="12.5" customHeight="1" x14ac:dyDescent="0.35"/>
    <row r="64" spans="2:8" ht="12.5" customHeight="1" x14ac:dyDescent="0.35">
      <c r="C64" s="23"/>
      <c r="D64" s="23"/>
      <c r="E64" s="23"/>
      <c r="F64" s="23"/>
      <c r="G64" s="23"/>
      <c r="H64" s="23"/>
    </row>
    <row r="65" ht="12.5" customHeight="1" x14ac:dyDescent="0.35"/>
    <row r="66" ht="12.5" customHeight="1" x14ac:dyDescent="0.35"/>
  </sheetData>
  <mergeCells count="26">
    <mergeCell ref="D17:H17"/>
    <mergeCell ref="D2:E2"/>
    <mergeCell ref="D3:E3"/>
    <mergeCell ref="D6:H6"/>
    <mergeCell ref="C14:H14"/>
    <mergeCell ref="D16:H16"/>
    <mergeCell ref="D43:H43"/>
    <mergeCell ref="D18:H18"/>
    <mergeCell ref="D23:H23"/>
    <mergeCell ref="D24:H24"/>
    <mergeCell ref="D25:H25"/>
    <mergeCell ref="C32:H32"/>
    <mergeCell ref="D34:H34"/>
    <mergeCell ref="D35:H35"/>
    <mergeCell ref="D36:H36"/>
    <mergeCell ref="C37:E37"/>
    <mergeCell ref="F37:H37"/>
    <mergeCell ref="D42:H42"/>
    <mergeCell ref="D55:H55"/>
    <mergeCell ref="D56:H56"/>
    <mergeCell ref="D44:H44"/>
    <mergeCell ref="C45:E45"/>
    <mergeCell ref="F45:H45"/>
    <mergeCell ref="C50:H50"/>
    <mergeCell ref="C52:H52"/>
    <mergeCell ref="D54:H54"/>
  </mergeCells>
  <printOptions horizontalCentered="1"/>
  <pageMargins left="0.7" right="0.7" top="0.75" bottom="0.75" header="0.3" footer="0.3"/>
  <pageSetup paperSize="9" scale="74"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B2:H44"/>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230</v>
      </c>
      <c r="E2" s="133"/>
      <c r="F2" s="2"/>
    </row>
    <row r="3" spans="3:8" ht="4.5" customHeight="1" x14ac:dyDescent="0.35">
      <c r="C3" s="3"/>
      <c r="D3" s="133"/>
      <c r="E3" s="133"/>
      <c r="F3" s="4"/>
    </row>
    <row r="4" spans="3:8" ht="13" customHeight="1" x14ac:dyDescent="0.35">
      <c r="C4" s="65" t="s">
        <v>2</v>
      </c>
      <c r="D4" s="1" t="s">
        <v>713</v>
      </c>
      <c r="E4" s="1"/>
      <c r="F4" s="2"/>
    </row>
    <row r="5" spans="3:8" ht="12.5" customHeight="1" x14ac:dyDescent="0.35"/>
    <row r="6" spans="3:8" ht="144.75" customHeight="1" x14ac:dyDescent="0.35">
      <c r="C6" s="66" t="s">
        <v>4</v>
      </c>
      <c r="D6" s="134" t="s">
        <v>714</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202.82500000000002</v>
      </c>
      <c r="E9" s="5">
        <v>0</v>
      </c>
      <c r="F9" s="6">
        <v>202.82500000000002</v>
      </c>
      <c r="H9" s="7">
        <v>2</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715</v>
      </c>
      <c r="E17" s="119"/>
      <c r="F17" s="119"/>
      <c r="G17" s="119"/>
      <c r="H17" s="120"/>
    </row>
    <row r="18" spans="2:8" ht="52.75" customHeight="1" thickBot="1" x14ac:dyDescent="0.4">
      <c r="C18" s="76" t="s">
        <v>18</v>
      </c>
      <c r="D18" s="118" t="s">
        <v>716</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v>
      </c>
      <c r="D21" s="18">
        <v>133.80000000000001</v>
      </c>
      <c r="E21" s="18">
        <v>69.025000000000006</v>
      </c>
      <c r="F21" s="18">
        <v>202.82500000000002</v>
      </c>
      <c r="G21" s="18">
        <v>0</v>
      </c>
      <c r="H21" s="19">
        <v>202.82500000000002</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248</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3:8" ht="20" customHeight="1" thickBot="1" x14ac:dyDescent="0.4">
      <c r="C33" s="17">
        <v>0</v>
      </c>
      <c r="D33" s="20">
        <v>5</v>
      </c>
      <c r="E33" s="20">
        <v>0</v>
      </c>
      <c r="F33" s="20">
        <v>5</v>
      </c>
      <c r="G33" s="20">
        <v>0</v>
      </c>
      <c r="H33" s="21">
        <v>5</v>
      </c>
    </row>
    <row r="34" spans="3:8" ht="13" customHeight="1" thickBot="1" x14ac:dyDescent="0.4"/>
    <row r="35" spans="3:8" ht="18.5" customHeight="1" thickBot="1" x14ac:dyDescent="0.45">
      <c r="C35" s="125" t="s">
        <v>192</v>
      </c>
      <c r="D35" s="126"/>
      <c r="E35" s="126"/>
      <c r="F35" s="126"/>
      <c r="G35" s="126"/>
      <c r="H35" s="127"/>
    </row>
    <row r="36" spans="3:8" ht="19.5" customHeight="1" thickBot="1" x14ac:dyDescent="0.4"/>
    <row r="37" spans="3:8" ht="18.5" customHeight="1" thickBot="1" x14ac:dyDescent="0.45">
      <c r="C37" s="125" t="s">
        <v>158</v>
      </c>
      <c r="D37" s="126"/>
      <c r="E37" s="126"/>
      <c r="F37" s="126"/>
      <c r="G37" s="126"/>
      <c r="H37" s="127"/>
    </row>
    <row r="38" spans="3:8" ht="19.5" customHeight="1" x14ac:dyDescent="0.35"/>
    <row r="39" spans="3:8" ht="12.5" customHeight="1" x14ac:dyDescent="0.35"/>
    <row r="40" spans="3:8" ht="12.5" customHeight="1" x14ac:dyDescent="0.35"/>
    <row r="41" spans="3:8" ht="12.5" customHeight="1" x14ac:dyDescent="0.35"/>
    <row r="42" spans="3:8" ht="12.5" customHeight="1" x14ac:dyDescent="0.35">
      <c r="C42" s="23"/>
      <c r="D42" s="23"/>
      <c r="E42" s="23"/>
      <c r="F42" s="23"/>
      <c r="G42" s="23"/>
      <c r="H42" s="23"/>
    </row>
    <row r="43" spans="3:8" ht="12.5" customHeight="1" x14ac:dyDescent="0.35"/>
    <row r="44" spans="3:8" ht="12.5" customHeight="1" x14ac:dyDescent="0.35"/>
  </sheetData>
  <mergeCells count="15">
    <mergeCell ref="D17:H17"/>
    <mergeCell ref="D2:E2"/>
    <mergeCell ref="D3:E3"/>
    <mergeCell ref="D6:H6"/>
    <mergeCell ref="C14:H14"/>
    <mergeCell ref="D16:H16"/>
    <mergeCell ref="C35:H35"/>
    <mergeCell ref="C37:H37"/>
    <mergeCell ref="D18:H18"/>
    <mergeCell ref="C25:H25"/>
    <mergeCell ref="D27:H27"/>
    <mergeCell ref="D28:H28"/>
    <mergeCell ref="D29:H29"/>
    <mergeCell ref="C30:E30"/>
    <mergeCell ref="F30:H30"/>
  </mergeCells>
  <printOptions horizontalCentered="1"/>
  <pageMargins left="0.7" right="0.7" top="0.75" bottom="0.75" header="0.3" footer="0.3"/>
  <pageSetup paperSize="9"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292AA-ECB4-4E77-9D91-91362B6D6017}">
  <sheetPr>
    <pageSetUpPr fitToPage="1"/>
  </sheetPr>
  <dimension ref="A1:O129"/>
  <sheetViews>
    <sheetView showGridLines="0" showRowColHeaders="0" tabSelected="1" zoomScale="80" zoomScaleNormal="80" zoomScaleSheetLayoutView="100" workbookViewId="0">
      <pane ySplit="5" topLeftCell="A108" activePane="bottomLeft" state="frozen"/>
      <selection activeCell="C2" sqref="C2"/>
      <selection pane="bottomLeft" activeCell="Q44" sqref="Q44"/>
    </sheetView>
  </sheetViews>
  <sheetFormatPr defaultColWidth="9.1796875" defaultRowHeight="14.5" x14ac:dyDescent="0.35"/>
  <cols>
    <col min="1" max="1" width="3.1796875" style="24" customWidth="1"/>
    <col min="2" max="2" width="8.453125" style="59" customWidth="1"/>
    <col min="3" max="3" width="10.7265625" style="24" customWidth="1"/>
    <col min="4" max="4" width="40.08984375" style="24" bestFit="1" customWidth="1"/>
    <col min="5" max="7" width="20.26953125" style="26" customWidth="1"/>
    <col min="8" max="8" width="9.1796875" style="26"/>
    <col min="9" max="9" width="10.7265625" style="58" customWidth="1"/>
    <col min="10" max="10" width="2.7265625" style="57" customWidth="1"/>
    <col min="11" max="11" width="10.7265625" style="39" customWidth="1"/>
    <col min="12" max="16384" width="9.1796875" style="24"/>
  </cols>
  <sheetData>
    <row r="1" spans="1:12" x14ac:dyDescent="0.35">
      <c r="B1" s="110"/>
      <c r="I1" s="97"/>
      <c r="J1" s="26"/>
      <c r="K1" s="99"/>
    </row>
    <row r="2" spans="1:12" s="31" customFormat="1" ht="28.5" x14ac:dyDescent="0.65">
      <c r="A2" s="27"/>
      <c r="B2" s="28"/>
      <c r="C2" s="29" t="s">
        <v>954</v>
      </c>
      <c r="D2" s="29"/>
      <c r="E2" s="30"/>
      <c r="F2" s="30"/>
      <c r="G2" s="30"/>
      <c r="H2" s="30"/>
      <c r="I2" s="98"/>
      <c r="J2" s="30"/>
      <c r="K2" s="100"/>
    </row>
    <row r="3" spans="1:12" x14ac:dyDescent="0.35">
      <c r="B3" s="110"/>
      <c r="C3" s="32" t="s">
        <v>955</v>
      </c>
      <c r="I3" s="97"/>
      <c r="J3" s="26"/>
      <c r="K3" s="99"/>
    </row>
    <row r="4" spans="1:12" x14ac:dyDescent="0.35">
      <c r="B4" s="110"/>
      <c r="I4" s="97"/>
      <c r="J4" s="26"/>
      <c r="K4" s="99"/>
    </row>
    <row r="5" spans="1:12" s="33" customFormat="1" x14ac:dyDescent="0.35">
      <c r="B5" s="111" t="s">
        <v>956</v>
      </c>
      <c r="C5" s="33" t="s">
        <v>0</v>
      </c>
      <c r="D5" s="33" t="s">
        <v>957</v>
      </c>
      <c r="E5" s="34" t="s">
        <v>958</v>
      </c>
      <c r="F5" s="34" t="s">
        <v>7</v>
      </c>
      <c r="G5" s="34" t="s">
        <v>959</v>
      </c>
      <c r="H5" s="35"/>
      <c r="I5" s="36" t="s">
        <v>960</v>
      </c>
      <c r="J5" s="35"/>
      <c r="K5" s="37" t="s">
        <v>961</v>
      </c>
    </row>
    <row r="6" spans="1:12" x14ac:dyDescent="0.35">
      <c r="B6" s="110"/>
      <c r="E6" s="38"/>
      <c r="F6" s="38"/>
      <c r="G6" s="38"/>
      <c r="I6" s="97"/>
      <c r="J6" s="26"/>
      <c r="K6" s="101"/>
    </row>
    <row r="7" spans="1:12" s="33" customFormat="1" x14ac:dyDescent="0.35">
      <c r="B7" s="110"/>
      <c r="E7" s="35"/>
      <c r="F7" s="35"/>
      <c r="G7" s="35"/>
      <c r="H7" s="35"/>
      <c r="I7" s="93"/>
      <c r="J7" s="35"/>
      <c r="K7" s="101"/>
      <c r="L7" s="35"/>
    </row>
    <row r="8" spans="1:12" s="33" customFormat="1" x14ac:dyDescent="0.35">
      <c r="B8" s="110"/>
      <c r="E8" s="35"/>
      <c r="F8" s="35"/>
      <c r="G8" s="35"/>
      <c r="H8" s="35"/>
      <c r="I8" s="36"/>
      <c r="J8" s="35"/>
      <c r="K8" s="101"/>
      <c r="L8" s="35"/>
    </row>
    <row r="9" spans="1:12" x14ac:dyDescent="0.35">
      <c r="B9" s="112"/>
      <c r="C9" s="33" t="s">
        <v>962</v>
      </c>
      <c r="D9" s="33"/>
      <c r="E9" s="34">
        <f>SUM(E11:E19)</f>
        <v>346160.70900000003</v>
      </c>
      <c r="F9" s="39">
        <f>SUM(F11:F19)</f>
        <v>-196257.59999999998</v>
      </c>
      <c r="G9" s="34">
        <f>SUM(G11:G19)</f>
        <v>149903.109</v>
      </c>
      <c r="H9" s="35"/>
      <c r="I9" s="95">
        <f>SUM(I11:I19)</f>
        <v>37420</v>
      </c>
      <c r="J9" s="35"/>
      <c r="K9" s="102">
        <f>SUM(K11:K19)</f>
        <v>-29904</v>
      </c>
      <c r="L9" s="35"/>
    </row>
    <row r="10" spans="1:12" x14ac:dyDescent="0.35">
      <c r="B10" s="113"/>
      <c r="C10" s="33"/>
      <c r="D10" s="33"/>
      <c r="E10" s="38"/>
      <c r="F10" s="38"/>
      <c r="G10" s="38"/>
      <c r="H10" s="35"/>
      <c r="I10" s="94"/>
      <c r="J10" s="26"/>
      <c r="K10" s="103"/>
      <c r="L10" s="35"/>
    </row>
    <row r="11" spans="1:12" x14ac:dyDescent="0.35">
      <c r="B11" s="113">
        <v>1</v>
      </c>
      <c r="D11" s="40" t="s">
        <v>963</v>
      </c>
      <c r="E11" s="41">
        <f>'ACCESS, MH &amp; WELLBEING (Divisio'!D9</f>
        <v>26510.832000000002</v>
      </c>
      <c r="F11" s="41">
        <f>+'ACCESS, MH &amp; WELLBEING (Divisio'!E9</f>
        <v>-8283.4000000000015</v>
      </c>
      <c r="G11" s="41">
        <f>SUM(E11:F11)</f>
        <v>18227.432000000001</v>
      </c>
      <c r="H11" s="35"/>
      <c r="I11" s="94">
        <f>+'ACCESS, MH &amp; WELLBEING (Divisio'!H68+'ACCESS, MH &amp; WELLBEING (Divisio'!H76+'ACCESS, MH &amp; WELLBEING (Divisio'!H84+'ACCESS, MH &amp; WELLBEING (Divisio'!H92+'ACCESS, MH &amp; WELLBEING (Divisio'!H100+'ACCESS, MH &amp; WELLBEING (Divisio'!H108+'ACCESS, MH &amp; WELLBEING (Divisio'!H116+'ACCESS, MH &amp; WELLBEING (Divisio'!H124+'ACCESS, MH &amp; WELLBEING (Divisio'!H132</f>
        <v>3854</v>
      </c>
      <c r="J11" s="26"/>
      <c r="K11" s="104">
        <f>+'ACCESS, MH &amp; WELLBEING (Divisio'!H141+'ACCESS, MH &amp; WELLBEING (Divisio'!H148+'ACCESS, MH &amp; WELLBEING (Divisio'!H155+'ACCESS, MH &amp; WELLBEING (Divisio'!H164</f>
        <v>-1955</v>
      </c>
      <c r="L11" s="35"/>
    </row>
    <row r="12" spans="1:12" x14ac:dyDescent="0.35">
      <c r="B12" s="114">
        <v>2</v>
      </c>
      <c r="D12" s="40" t="s">
        <v>964</v>
      </c>
      <c r="E12" s="41">
        <f>+'ADULTS FUTURE OPTIONS (Division'!D9</f>
        <v>138913.386</v>
      </c>
      <c r="F12" s="41">
        <f>+'ADULTS FUTURE OPTIONS (Division'!E9</f>
        <v>-73157.600000000006</v>
      </c>
      <c r="G12" s="41">
        <f t="shared" ref="G12:G19" si="0">SUM(E12:F12)</f>
        <v>65755.785999999993</v>
      </c>
      <c r="H12" s="35"/>
      <c r="I12" s="94">
        <f>+'ADULTS FUTURE OPTIONS (Division'!H117+'ADULTS FUTURE OPTIONS (Division'!H125+'ADULTS FUTURE OPTIONS (Division'!H133+'ADULTS FUTURE OPTIONS (Division'!H141+'ADULTS FUTURE OPTIONS (Division'!H149+'ADULTS FUTURE OPTIONS (Division'!H157+'ADULTS FUTURE OPTIONS (Division'!H165+'ADULTS FUTURE OPTIONS (Division'!H173+'ADULTS FUTURE OPTIONS (Division'!H181</f>
        <v>17730</v>
      </c>
      <c r="J12" s="26"/>
      <c r="K12" s="104">
        <f>+'ADULTS FUTURE OPTIONS (Division'!H190+'ADULTS FUTURE OPTIONS (Division'!H199+'ADULTS FUTURE OPTIONS (Division'!H206+'ADULTS FUTURE OPTIONS (Division'!H213+'ADULTS FUTURE OPTIONS (Division'!H220</f>
        <v>-14275</v>
      </c>
      <c r="L12" s="35"/>
    </row>
    <row r="13" spans="1:12" x14ac:dyDescent="0.35">
      <c r="B13" s="113">
        <v>3</v>
      </c>
      <c r="D13" s="40" t="s">
        <v>965</v>
      </c>
      <c r="E13" s="41">
        <f>+'CHIEF SOCIAL WORKER (Division)'!D9</f>
        <v>2816.7000000000003</v>
      </c>
      <c r="F13" s="41">
        <f>+'CHIEF SOCIAL WORKER (Division)'!E9</f>
        <v>-372.1</v>
      </c>
      <c r="G13" s="41">
        <f t="shared" si="0"/>
        <v>2444.6000000000004</v>
      </c>
      <c r="H13" s="35"/>
      <c r="I13" s="94">
        <f>+'CHIEF SOCIAL WORKER (Division)'!H54+'CHIEF SOCIAL WORKER (Division)'!H62+'CHIEF SOCIAL WORKER (Division)'!H70</f>
        <v>289</v>
      </c>
      <c r="J13" s="26"/>
      <c r="K13" s="105">
        <v>0</v>
      </c>
      <c r="L13" s="35"/>
    </row>
    <row r="14" spans="1:12" x14ac:dyDescent="0.35">
      <c r="B14" s="113">
        <v>4</v>
      </c>
      <c r="D14" s="40" t="s">
        <v>966</v>
      </c>
      <c r="E14" s="41">
        <f>+'COMMISSIONING AND PARTNERSHIPS '!D9</f>
        <v>5462.9</v>
      </c>
      <c r="F14" s="41">
        <f>+'COMMISSIONING AND PARTNERSHIPS '!E9</f>
        <v>-815</v>
      </c>
      <c r="G14" s="41">
        <f t="shared" si="0"/>
        <v>4647.8999999999996</v>
      </c>
      <c r="H14" s="35"/>
      <c r="I14" s="94">
        <f>+'COMMISSIONING AND PARTNERSHIPS '!H33+'COMMISSIONING AND PARTNERSHIPS '!H41+'COMMISSIONING AND PARTNERSHIPS '!H49</f>
        <v>586</v>
      </c>
      <c r="J14" s="26"/>
      <c r="K14" s="104">
        <f>+'COMMISSIONING AND PARTNERSHIPS '!H60</f>
        <v>-130</v>
      </c>
      <c r="L14" s="35"/>
    </row>
    <row r="15" spans="1:12" x14ac:dyDescent="0.35">
      <c r="B15" s="113">
        <v>5</v>
      </c>
      <c r="D15" s="40" t="s">
        <v>967</v>
      </c>
      <c r="E15" s="41">
        <f>+'GOVERNANCE &amp; FINANCIAL INCL''N ('!D9</f>
        <v>7370.3090000000011</v>
      </c>
      <c r="F15" s="41">
        <f>+'GOVERNANCE &amp; FINANCIAL INCL''N ('!E9</f>
        <v>-243.4</v>
      </c>
      <c r="G15" s="41">
        <f t="shared" si="0"/>
        <v>7126.9090000000015</v>
      </c>
      <c r="H15" s="35"/>
      <c r="I15" s="94">
        <f>+'GOVERNANCE &amp; FINANCIAL INCL''N ('!H61+'GOVERNANCE &amp; FINANCIAL INCL''N ('!H69+'GOVERNANCE &amp; FINANCIAL INCL''N ('!H77+'GOVERNANCE &amp; FINANCIAL INCL''N ('!H85+'GOVERNANCE &amp; FINANCIAL INCL''N ('!H93+'GOVERNANCE &amp; FINANCIAL INCL''N ('!H101+'GOVERNANCE &amp; FINANCIAL INCL''N ('!H109+'GOVERNANCE &amp; FINANCIAL INCL''N ('!H117+'GOVERNANCE &amp; FINANCIAL INCL''N ('!H125+'GOVERNANCE &amp; FINANCIAL INCL''N ('!H133+'GOVERNANCE &amp; FINANCIAL INCL''N ('!H141</f>
        <v>1837</v>
      </c>
      <c r="J15" s="26"/>
      <c r="K15" s="104">
        <f>+'GOVERNANCE &amp; FINANCIAL INCL''N ('!H152</f>
        <v>-61</v>
      </c>
      <c r="L15" s="35"/>
    </row>
    <row r="16" spans="1:12" x14ac:dyDescent="0.35">
      <c r="B16" s="114">
        <v>6</v>
      </c>
      <c r="D16" s="40" t="s">
        <v>968</v>
      </c>
      <c r="E16" s="41">
        <f>+'L&amp;AW (LONG TERM SUPPORT) (Divis'!D9</f>
        <v>126861.08199999999</v>
      </c>
      <c r="F16" s="41">
        <f>+'L&amp;AW (LONG TERM SUPPORT) (Divis'!E9</f>
        <v>-94374.6</v>
      </c>
      <c r="G16" s="41">
        <f t="shared" si="0"/>
        <v>32486.481999999989</v>
      </c>
      <c r="H16" s="35"/>
      <c r="I16" s="94">
        <f>+'L&amp;AW (LONG TERM SUPPORT) (Divis'!H82+'L&amp;AW (LONG TERM SUPPORT) (Divis'!H90+'L&amp;AW (LONG TERM SUPPORT) (Divis'!H98+'L&amp;AW (LONG TERM SUPPORT) (Divis'!H106+'L&amp;AW (LONG TERM SUPPORT) (Divis'!H114+'L&amp;AW (LONG TERM SUPPORT) (Divis'!H122+'L&amp;AW (LONG TERM SUPPORT) (Divis'!H130+'L&amp;AW (LONG TERM SUPPORT) (Divis'!H138</f>
        <v>11740</v>
      </c>
      <c r="J16" s="26"/>
      <c r="K16" s="104">
        <f>+'L&amp;AW (LONG TERM SUPPORT) (Divis'!H147+'L&amp;AW (LONG TERM SUPPORT) (Divis'!H154+'L&amp;AW (LONG TERM SUPPORT) (Divis'!H161+'L&amp;AW (LONG TERM SUPPORT) (Divis'!H168+'L&amp;AW (LONG TERM SUPPORT) (Divis'!H175+'L&amp;AW (LONG TERM SUPPORT) (Divis'!H184+'L&amp;AW (LONG TERM SUPPORT) (Divis'!H191+'L&amp;AW (LONG TERM SUPPORT) (Divis'!H198+'L&amp;AW (LONG TERM SUPPORT) (Divis'!H205+'L&amp;AW (LONG TERM SUPPORT) (Divis'!H212</f>
        <v>-13448</v>
      </c>
      <c r="L16" s="35"/>
    </row>
    <row r="17" spans="2:13" x14ac:dyDescent="0.35">
      <c r="B17" s="114">
        <v>7</v>
      </c>
      <c r="D17" s="40" t="s">
        <v>969</v>
      </c>
      <c r="E17" s="41">
        <f>+'L&amp;AW (SHORT TERM SUPPORT) (Divi'!D9</f>
        <v>20577.3</v>
      </c>
      <c r="F17" s="41">
        <f>+'L&amp;AW (SHORT TERM SUPPORT) (Divi'!E9</f>
        <v>-8588.2999999999993</v>
      </c>
      <c r="G17" s="41">
        <f t="shared" si="0"/>
        <v>11989</v>
      </c>
      <c r="H17" s="35"/>
      <c r="I17" s="94">
        <f>+'L&amp;AW (SHORT TERM SUPPORT) (Divi'!H61+'L&amp;AW (SHORT TERM SUPPORT) (Divi'!H69+'L&amp;AW (SHORT TERM SUPPORT) (Divi'!H77+'L&amp;AW (SHORT TERM SUPPORT) (Divi'!H85</f>
        <v>1363</v>
      </c>
      <c r="J17" s="26"/>
      <c r="K17" s="104">
        <f>+'L&amp;AW (SHORT TERM SUPPORT) (Divi'!H94</f>
        <v>-35</v>
      </c>
      <c r="L17" s="35"/>
    </row>
    <row r="18" spans="2:13" x14ac:dyDescent="0.35">
      <c r="B18" s="114">
        <v>8</v>
      </c>
      <c r="D18" s="40" t="s">
        <v>552</v>
      </c>
      <c r="E18" s="41">
        <f>+'PARTNERSHIP FUNDING (Division)'!D9</f>
        <v>1645</v>
      </c>
      <c r="F18" s="41">
        <f>+'PARTNERSHIP FUNDING (Division)'!E9</f>
        <v>-829.3</v>
      </c>
      <c r="G18" s="41">
        <f t="shared" si="0"/>
        <v>815.7</v>
      </c>
      <c r="H18" s="35"/>
      <c r="I18" s="94">
        <v>0</v>
      </c>
      <c r="J18" s="26"/>
      <c r="K18" s="104">
        <v>0</v>
      </c>
      <c r="L18" s="35"/>
    </row>
    <row r="19" spans="2:13" x14ac:dyDescent="0.35">
      <c r="B19" s="115">
        <v>9</v>
      </c>
      <c r="D19" s="40" t="s">
        <v>970</v>
      </c>
      <c r="E19" s="41">
        <f>+'SUPPORTING VULNERABLE PEOPLE (D'!D9</f>
        <v>16003.199999999999</v>
      </c>
      <c r="F19" s="41">
        <f>+'SUPPORTING VULNERABLE PEOPLE (D'!E9</f>
        <v>-9593.9</v>
      </c>
      <c r="G19" s="41">
        <f t="shared" si="0"/>
        <v>6409.2999999999993</v>
      </c>
      <c r="H19" s="35"/>
      <c r="I19" s="94">
        <f>+'SUPPORTING VULNERABLE PEOPLE (D'!H40</f>
        <v>21</v>
      </c>
      <c r="J19" s="26"/>
      <c r="K19" s="104">
        <v>0</v>
      </c>
      <c r="L19" s="42"/>
      <c r="M19"/>
    </row>
    <row r="20" spans="2:13" x14ac:dyDescent="0.35">
      <c r="B20" s="112"/>
      <c r="D20" s="40"/>
      <c r="E20" s="41"/>
      <c r="F20" s="41"/>
      <c r="G20" s="41"/>
      <c r="H20" s="35"/>
      <c r="I20" s="36"/>
      <c r="J20" s="26"/>
      <c r="K20" s="103"/>
      <c r="L20" s="35"/>
    </row>
    <row r="21" spans="2:13" x14ac:dyDescent="0.35">
      <c r="B21" s="112"/>
      <c r="C21" s="33" t="s">
        <v>971</v>
      </c>
      <c r="D21" s="40"/>
      <c r="E21" s="43">
        <f>SUM(E23:E35)</f>
        <v>48950.701000000001</v>
      </c>
      <c r="F21" s="43">
        <f>SUM(F23:F35)</f>
        <v>-22088.653000000002</v>
      </c>
      <c r="G21" s="44">
        <f>SUM(G23:G35)</f>
        <v>26862.048000000003</v>
      </c>
      <c r="H21" s="45"/>
      <c r="I21" s="95">
        <f>SUM(I23:I35)</f>
        <v>2601</v>
      </c>
      <c r="J21" s="45"/>
      <c r="K21" s="106">
        <f>SUM(K23:K35)</f>
        <v>-1256</v>
      </c>
      <c r="L21" s="35"/>
    </row>
    <row r="22" spans="2:13" x14ac:dyDescent="0.35">
      <c r="B22" s="112"/>
      <c r="D22" s="40"/>
      <c r="E22" s="41"/>
      <c r="F22" s="41"/>
      <c r="G22" s="41"/>
      <c r="H22" s="35"/>
      <c r="I22" s="94"/>
      <c r="J22" s="26"/>
      <c r="K22" s="103"/>
      <c r="L22" s="35"/>
    </row>
    <row r="23" spans="2:13" x14ac:dyDescent="0.35">
      <c r="B23" s="113">
        <v>10</v>
      </c>
      <c r="D23" s="40" t="s">
        <v>972</v>
      </c>
      <c r="E23" s="46">
        <f>'BEREAVEMENT SERVICES (Division)'!D9</f>
        <v>3476.3</v>
      </c>
      <c r="F23" s="46">
        <f>'BEREAVEMENT SERVICES (Division)'!E9</f>
        <v>-4905.6000000000004</v>
      </c>
      <c r="G23" s="41">
        <f>SUM(E23:F23)</f>
        <v>-1429.3000000000002</v>
      </c>
      <c r="H23" s="35"/>
      <c r="I23" s="94">
        <f>'BEREAVEMENT SERVICES (Division)'!H33</f>
        <v>81</v>
      </c>
      <c r="J23" s="26"/>
      <c r="K23" s="104">
        <f>'BEREAVEMENT SERVICES (Division)'!H44</f>
        <v>-15</v>
      </c>
      <c r="L23" s="35"/>
    </row>
    <row r="24" spans="2:13" x14ac:dyDescent="0.35">
      <c r="B24" s="114">
        <v>11</v>
      </c>
      <c r="D24" s="40" t="s">
        <v>973</v>
      </c>
      <c r="E24" s="46">
        <f>'BUSINESS IMPROVEMENT (Division)'!D9</f>
        <v>1824.4760000000001</v>
      </c>
      <c r="F24" s="46">
        <f>'BUSINESS IMPROVEMENT (Division)'!E9</f>
        <v>-669.85299999999995</v>
      </c>
      <c r="G24" s="41">
        <f t="shared" ref="G24:G35" si="1">SUM(E24:F24)</f>
        <v>1154.623</v>
      </c>
      <c r="H24" s="35"/>
      <c r="I24" s="94">
        <f>'BUSINESS IMPROVEMENT (Division)'!H47</f>
        <v>85</v>
      </c>
      <c r="J24" s="26"/>
      <c r="K24" s="104">
        <v>0</v>
      </c>
      <c r="L24" s="35"/>
    </row>
    <row r="25" spans="2:13" x14ac:dyDescent="0.35">
      <c r="B25" s="113">
        <v>12</v>
      </c>
      <c r="D25" s="40" t="s">
        <v>974</v>
      </c>
      <c r="E25" s="5">
        <f>'COMMUNITIES MANAGEMENT (Divisio'!D9</f>
        <v>776.90000000000009</v>
      </c>
      <c r="F25" s="5">
        <f>'COMMUNITIES MANAGEMENT (Divisio'!E9</f>
        <v>-12</v>
      </c>
      <c r="G25" s="41">
        <f t="shared" si="1"/>
        <v>764.90000000000009</v>
      </c>
      <c r="H25" s="35"/>
      <c r="I25" s="94">
        <f>'COMMUNITIES MANAGEMENT (Divisio'!H40</f>
        <v>25</v>
      </c>
      <c r="J25" s="26"/>
      <c r="K25" s="104">
        <v>0</v>
      </c>
      <c r="L25" s="35"/>
    </row>
    <row r="26" spans="2:13" x14ac:dyDescent="0.35">
      <c r="B26" s="114">
        <v>13</v>
      </c>
      <c r="D26" s="40" t="s">
        <v>975</v>
      </c>
      <c r="E26" s="5">
        <f>'COMMUNITIES PREVENTION (Divisio'!D9</f>
        <v>4558.5</v>
      </c>
      <c r="F26" s="5">
        <f>'COMMUNITIES PREVENTION (Divisio'!E9</f>
        <v>-2549.5</v>
      </c>
      <c r="G26" s="41">
        <f t="shared" si="1"/>
        <v>2009</v>
      </c>
      <c r="H26" s="35"/>
      <c r="I26" s="94">
        <f>'COMMUNITIES PREVENTION (Divisio'!H47+'COMMUNITIES PREVENTION (Divisio'!H55</f>
        <v>200</v>
      </c>
      <c r="J26" s="26"/>
      <c r="K26" s="104">
        <v>0</v>
      </c>
      <c r="L26" s="42"/>
      <c r="M26"/>
    </row>
    <row r="27" spans="2:13" x14ac:dyDescent="0.35">
      <c r="B27" s="114">
        <v>14</v>
      </c>
      <c r="D27" s="40" t="s">
        <v>272</v>
      </c>
      <c r="E27" s="46">
        <f>'COMMUNITY SAFETY (Division)'!D9</f>
        <v>2507.6999999999998</v>
      </c>
      <c r="F27" s="46">
        <f>'COMMUNITY SAFETY (Division)'!E9</f>
        <v>-912.2</v>
      </c>
      <c r="G27" s="41">
        <f t="shared" si="1"/>
        <v>1595.4999999999998</v>
      </c>
      <c r="H27" s="35"/>
      <c r="I27" s="94">
        <f>'COMMUNITY SAFETY (Division)'!H40+'COMMUNITY SAFETY (Division)'!H48+'COMMUNITY SAFETY (Division)'!H56</f>
        <v>505</v>
      </c>
      <c r="J27" s="26"/>
      <c r="K27" s="104">
        <f>'COMMUNITY SAFETY (Division)'!H65+'COMMUNITY SAFETY (Division)'!H74</f>
        <v>-354</v>
      </c>
      <c r="L27" s="35"/>
    </row>
    <row r="28" spans="2:13" x14ac:dyDescent="0.35">
      <c r="B28" s="114">
        <v>15</v>
      </c>
      <c r="D28" s="40" t="s">
        <v>976</v>
      </c>
      <c r="E28" s="46">
        <f>'CORONER &amp; MEDICO LEGAL (Divisio'!D9</f>
        <v>2235.1</v>
      </c>
      <c r="F28" s="46">
        <f>'CORONER &amp; MEDICO LEGAL (Divisio'!E9</f>
        <v>-603.1</v>
      </c>
      <c r="G28" s="41">
        <f t="shared" si="1"/>
        <v>1632</v>
      </c>
      <c r="H28" s="35"/>
      <c r="I28" s="94">
        <f>'CORONER &amp; MEDICO LEGAL (Divisio'!H40+'CORONER &amp; MEDICO LEGAL (Divisio'!H48</f>
        <v>267</v>
      </c>
      <c r="J28" s="26"/>
      <c r="K28" s="105">
        <f>'CORONER &amp; MEDICO LEGAL (Divisio'!H59</f>
        <v>-30</v>
      </c>
      <c r="L28" s="35"/>
    </row>
    <row r="29" spans="2:13" x14ac:dyDescent="0.35">
      <c r="B29" s="114">
        <v>16</v>
      </c>
      <c r="D29" s="40" t="s">
        <v>977</v>
      </c>
      <c r="E29" s="46">
        <f>'DIRECTOR PL&amp;L (Division)'!D9</f>
        <v>202.82500000000002</v>
      </c>
      <c r="F29" s="46">
        <f>'DIRECTOR PL&amp;L (Division)'!E9</f>
        <v>0</v>
      </c>
      <c r="G29" s="41">
        <f t="shared" si="1"/>
        <v>202.82500000000002</v>
      </c>
      <c r="H29" s="35"/>
      <c r="I29" s="94">
        <f>'DIRECTOR PL&amp;L (Division)'!H33</f>
        <v>5</v>
      </c>
      <c r="J29" s="26"/>
      <c r="K29" s="105">
        <v>0</v>
      </c>
      <c r="L29" s="35"/>
    </row>
    <row r="30" spans="2:13" x14ac:dyDescent="0.35">
      <c r="B30" s="114">
        <v>17</v>
      </c>
      <c r="D30" s="40" t="s">
        <v>978</v>
      </c>
      <c r="E30" s="46">
        <f>'LIBRARIES, ARCHIVES &amp; INFORMAT '!D9</f>
        <v>5722.6</v>
      </c>
      <c r="F30" s="46">
        <f>'LIBRARIES, ARCHIVES &amp; INFORMAT '!E9</f>
        <v>-900.8</v>
      </c>
      <c r="G30" s="41">
        <f t="shared" si="1"/>
        <v>4821.8</v>
      </c>
      <c r="H30" s="35"/>
      <c r="I30" s="94">
        <f>'LIBRARIES, ARCHIVES &amp; INFORMAT '!H75+'LIBRARIES, ARCHIVES &amp; INFORMAT '!H83+'LIBRARIES, ARCHIVES &amp; INFORMAT '!H91</f>
        <v>422</v>
      </c>
      <c r="J30" s="26"/>
      <c r="K30" s="105">
        <f>'LIBRARIES, ARCHIVES &amp; INFORMAT '!H102</f>
        <v>-14</v>
      </c>
      <c r="L30" s="35"/>
    </row>
    <row r="31" spans="2:13" x14ac:dyDescent="0.35">
      <c r="B31" s="114">
        <v>18</v>
      </c>
      <c r="D31" s="40" t="s">
        <v>979</v>
      </c>
      <c r="E31" s="64">
        <f>'PARKS AND COUNTRYSIDE (Division'!D9</f>
        <v>14057.7</v>
      </c>
      <c r="F31" s="64">
        <f>'PARKS AND COUNTRYSIDE (Division'!E9</f>
        <v>-6625.8</v>
      </c>
      <c r="G31" s="41">
        <f t="shared" si="1"/>
        <v>7431.9000000000005</v>
      </c>
      <c r="H31" s="35"/>
      <c r="I31" s="94">
        <f>'PARKS AND COUNTRYSIDE (Division'!H68+'PARKS AND COUNTRYSIDE (Division'!H76</f>
        <v>850</v>
      </c>
      <c r="J31" s="26"/>
      <c r="K31" s="104">
        <f>'PARKS AND COUNTRYSIDE (Division'!H87</f>
        <v>-55</v>
      </c>
      <c r="L31" s="35"/>
    </row>
    <row r="32" spans="2:13" x14ac:dyDescent="0.35">
      <c r="B32" s="114">
        <v>19</v>
      </c>
      <c r="D32" s="40" t="s">
        <v>980</v>
      </c>
      <c r="E32" s="46">
        <f>'PARTNERSHIPS &amp; SPECIAL PROJECT '!D9</f>
        <v>3067.6</v>
      </c>
      <c r="F32" s="46">
        <f>'PARTNERSHIPS &amp; SPECIAL PROJECT '!E9</f>
        <v>-809.7</v>
      </c>
      <c r="G32" s="41">
        <f t="shared" si="1"/>
        <v>2257.8999999999996</v>
      </c>
      <c r="H32" s="35"/>
      <c r="I32" s="94">
        <f>'PARTNERSHIPS &amp; SPECIAL PROJECT '!H40</f>
        <v>16</v>
      </c>
      <c r="J32" s="26"/>
      <c r="K32" s="104">
        <f>'PARTNERSHIPS &amp; SPECIAL PROJECT '!H49+'PARTNERSHIPS &amp; SPECIAL PROJECT '!H56</f>
        <v>-788</v>
      </c>
      <c r="L32" s="35"/>
    </row>
    <row r="33" spans="2:15" x14ac:dyDescent="0.35">
      <c r="B33" s="114">
        <v>20</v>
      </c>
      <c r="D33" s="40" t="s">
        <v>981</v>
      </c>
      <c r="E33" s="46">
        <f>'PUBLIC HEALTH (Division)'!D9</f>
        <v>2919.4</v>
      </c>
      <c r="F33" s="46">
        <f>'PUBLIC HEALTH (Division)'!E9</f>
        <v>-2919.4</v>
      </c>
      <c r="G33" s="41">
        <f t="shared" si="1"/>
        <v>0</v>
      </c>
      <c r="H33" s="35"/>
      <c r="I33" s="94">
        <v>0</v>
      </c>
      <c r="J33" s="35"/>
      <c r="K33" s="104">
        <v>0</v>
      </c>
      <c r="L33" s="42"/>
      <c r="M33"/>
    </row>
    <row r="34" spans="2:15" x14ac:dyDescent="0.35">
      <c r="B34" s="114">
        <v>21</v>
      </c>
      <c r="D34" s="40" t="s">
        <v>556</v>
      </c>
      <c r="E34" s="46">
        <f>'VOLUNTARY SECTOR (Division)'!D9</f>
        <v>1852.1999999999998</v>
      </c>
      <c r="F34" s="46">
        <f>'VOLUNTARY SECTOR (Division)'!E9</f>
        <v>-1013.7</v>
      </c>
      <c r="G34" s="41">
        <f t="shared" si="1"/>
        <v>838.49999999999977</v>
      </c>
      <c r="H34" s="35"/>
      <c r="I34" s="94">
        <v>0</v>
      </c>
      <c r="J34" s="26"/>
      <c r="K34" s="104">
        <v>0</v>
      </c>
      <c r="L34" s="35"/>
    </row>
    <row r="35" spans="2:15" x14ac:dyDescent="0.35">
      <c r="B35" s="114">
        <v>22</v>
      </c>
      <c r="D35" s="40" t="s">
        <v>982</v>
      </c>
      <c r="E35" s="46">
        <f>'YOUTH SERVICES (Division)'!D9</f>
        <v>5749.4</v>
      </c>
      <c r="F35" s="46">
        <f>'YOUTH SERVICES (Division)'!E9</f>
        <v>-167</v>
      </c>
      <c r="G35" s="41">
        <f t="shared" si="1"/>
        <v>5582.4</v>
      </c>
      <c r="H35" s="35"/>
      <c r="I35" s="94">
        <f>'YOUTH SERVICES (Division)'!H82</f>
        <v>145</v>
      </c>
      <c r="J35" s="26"/>
      <c r="K35" s="104">
        <v>0</v>
      </c>
      <c r="L35" s="35"/>
      <c r="O35" s="33"/>
    </row>
    <row r="36" spans="2:15" x14ac:dyDescent="0.35">
      <c r="B36" s="112"/>
      <c r="D36" s="40"/>
      <c r="E36" s="41"/>
      <c r="F36" s="41"/>
      <c r="G36" s="38"/>
      <c r="H36" s="35"/>
      <c r="I36" s="94"/>
      <c r="J36" s="26"/>
      <c r="K36" s="104"/>
      <c r="L36" s="35"/>
    </row>
    <row r="37" spans="2:15" x14ac:dyDescent="0.35">
      <c r="B37" s="112"/>
      <c r="C37" s="33" t="s">
        <v>983</v>
      </c>
      <c r="D37" s="40"/>
      <c r="E37" s="44">
        <f>SUM(E39:E45)</f>
        <v>20123.023000000001</v>
      </c>
      <c r="F37" s="44">
        <f>SUM(F39:F45)</f>
        <v>-11290.311</v>
      </c>
      <c r="G37" s="44">
        <f t="shared" ref="G37" si="2">SUM(G39:G45)</f>
        <v>8832.7120000000014</v>
      </c>
      <c r="H37" s="45"/>
      <c r="I37" s="95">
        <f>SUM(I39:I45)</f>
        <v>771.49</v>
      </c>
      <c r="J37" s="45"/>
      <c r="K37" s="106">
        <f>SUM(K39:K45)</f>
        <v>-100</v>
      </c>
      <c r="L37" s="35"/>
    </row>
    <row r="38" spans="2:15" x14ac:dyDescent="0.35">
      <c r="B38" s="112"/>
      <c r="D38" s="47"/>
      <c r="E38" s="41"/>
      <c r="F38" s="41"/>
      <c r="G38" s="41"/>
      <c r="H38" s="35"/>
      <c r="I38" s="94"/>
      <c r="J38" s="26"/>
      <c r="K38" s="103"/>
      <c r="L38" s="35"/>
    </row>
    <row r="39" spans="2:15" ht="15.5" x14ac:dyDescent="0.35">
      <c r="B39" s="113">
        <v>23</v>
      </c>
      <c r="D39" s="40" t="s">
        <v>984</v>
      </c>
      <c r="E39" s="41">
        <f>'BUSINESS DEVELOPMENT &amp; FUND MA '!D9</f>
        <v>233.084</v>
      </c>
      <c r="F39" s="41">
        <f>'BUSINESS DEVELOPMENT &amp; FUND MA '!E9</f>
        <v>-129.96</v>
      </c>
      <c r="G39" s="41">
        <f>SUM(E39:F39)</f>
        <v>103.124</v>
      </c>
      <c r="H39" s="35"/>
      <c r="I39" s="94"/>
      <c r="J39" s="26"/>
      <c r="K39" s="107" t="s">
        <v>985</v>
      </c>
      <c r="L39" s="35"/>
    </row>
    <row r="40" spans="2:15" x14ac:dyDescent="0.35">
      <c r="B40" s="113">
        <v>24</v>
      </c>
      <c r="D40" s="40" t="s">
        <v>986</v>
      </c>
      <c r="E40" s="41">
        <f>'CULTURE, TOURISM &amp; EVENTS (Divi'!D9</f>
        <v>4423.0770000000002</v>
      </c>
      <c r="F40" s="41">
        <f>'CULTURE, TOURISM &amp; EVENTS (Divi'!E9</f>
        <v>-155.9</v>
      </c>
      <c r="G40" s="41">
        <f t="shared" ref="G40:G45" si="3">SUM(E40:F40)</f>
        <v>4267.1770000000006</v>
      </c>
      <c r="H40" s="35"/>
      <c r="I40" s="94">
        <f>'CULTURE, TOURISM &amp; EVENTS (Divi'!H40+'CULTURE, TOURISM &amp; EVENTS (Divi'!H48</f>
        <v>611.41999999999996</v>
      </c>
      <c r="J40" s="26"/>
      <c r="K40" s="103">
        <f>'CULTURE, TOURISM &amp; EVENTS (Divi'!H57+'CULTURE, TOURISM &amp; EVENTS (Divi'!H64</f>
        <v>-100</v>
      </c>
      <c r="L40" s="35"/>
    </row>
    <row r="41" spans="2:15" x14ac:dyDescent="0.35">
      <c r="B41" s="113">
        <v>25</v>
      </c>
      <c r="D41" s="40" t="s">
        <v>987</v>
      </c>
      <c r="E41" s="41">
        <f>'DIRECTOR OF ECON DEV &amp; CULTURE '!D9</f>
        <v>609.10299999999995</v>
      </c>
      <c r="F41" s="41">
        <f>'DIRECTOR OF ECON DEV &amp; CULTURE '!E9</f>
        <v>-27.4</v>
      </c>
      <c r="G41" s="41">
        <f t="shared" si="3"/>
        <v>581.70299999999997</v>
      </c>
      <c r="H41" s="35"/>
      <c r="I41" s="94">
        <f>'DIRECTOR OF ECON DEV &amp; CULTURE '!H47</f>
        <v>47.57</v>
      </c>
      <c r="J41" s="35"/>
      <c r="K41" s="103" t="s">
        <v>985</v>
      </c>
      <c r="L41" s="35"/>
    </row>
    <row r="42" spans="2:15" x14ac:dyDescent="0.35">
      <c r="B42" s="113">
        <v>26</v>
      </c>
      <c r="D42" s="40" t="s">
        <v>988</v>
      </c>
      <c r="E42" s="41">
        <f>'ECONOMY &amp; BUSINESS SUPPORT (Div'!D9</f>
        <v>1281.5169999999998</v>
      </c>
      <c r="F42" s="41">
        <f>'ECONOMY &amp; BUSINESS SUPPORT (Div'!E9</f>
        <v>-296.93100000000004</v>
      </c>
      <c r="G42" s="41">
        <f t="shared" si="3"/>
        <v>984.58599999999979</v>
      </c>
      <c r="H42" s="35"/>
      <c r="I42" s="94">
        <f>'ECONOMY &amp; BUSINESS SUPPORT (Div'!H40</f>
        <v>39.31</v>
      </c>
      <c r="J42" s="26"/>
      <c r="K42" s="103">
        <f>'ECONOMY &amp; BUSINESS SUPPORT (Div'!H49+'ECONOMY &amp; BUSINESS SUPPORT (Div'!H56</f>
        <v>0</v>
      </c>
      <c r="L42" s="35"/>
    </row>
    <row r="43" spans="2:15" x14ac:dyDescent="0.35">
      <c r="B43" s="113">
        <v>27</v>
      </c>
      <c r="D43" s="40" t="s">
        <v>355</v>
      </c>
      <c r="E43" s="5">
        <f>'EMPLOYMENT &amp; SKILLS (Division)'!D9</f>
        <v>4516.1900000000005</v>
      </c>
      <c r="F43" s="5">
        <f>'EMPLOYMENT &amp; SKILLS (Division)'!E9</f>
        <v>-2888.7</v>
      </c>
      <c r="G43" s="41">
        <f t="shared" si="3"/>
        <v>1627.4900000000007</v>
      </c>
      <c r="H43" s="35"/>
      <c r="I43" s="94">
        <f>'EMPLOYMENT &amp; SKILLS (Division)'!H33</f>
        <v>25.19</v>
      </c>
      <c r="J43" s="26"/>
      <c r="K43" s="103" t="s">
        <v>985</v>
      </c>
      <c r="L43" s="35"/>
      <c r="O43" s="48"/>
    </row>
    <row r="44" spans="2:15" x14ac:dyDescent="0.35">
      <c r="B44" s="113">
        <v>28</v>
      </c>
      <c r="D44" s="40" t="s">
        <v>719</v>
      </c>
      <c r="E44" s="41">
        <f>'EVENTS (Division)'!D9</f>
        <v>886.25199999999995</v>
      </c>
      <c r="F44" s="41">
        <f>'EVENTS (Division)'!E9</f>
        <v>-500.12</v>
      </c>
      <c r="G44" s="41">
        <f t="shared" si="3"/>
        <v>386.13199999999995</v>
      </c>
      <c r="H44" s="35"/>
      <c r="I44" s="94">
        <f>'EVENTS (Division)'!H33</f>
        <v>17</v>
      </c>
      <c r="J44" s="26"/>
      <c r="K44" s="103" t="s">
        <v>985</v>
      </c>
      <c r="L44" s="35"/>
      <c r="M44" s="33"/>
      <c r="N44" s="33"/>
      <c r="O44" s="33"/>
    </row>
    <row r="45" spans="2:15" x14ac:dyDescent="0.35">
      <c r="B45" s="114">
        <v>29</v>
      </c>
      <c r="D45" s="40" t="s">
        <v>989</v>
      </c>
      <c r="E45" s="46">
        <f>'FAMILY &amp; COMMUNITY LEARNING (Di'!D9</f>
        <v>8173.8000000000011</v>
      </c>
      <c r="F45" s="46">
        <f>'FAMILY &amp; COMMUNITY LEARNING (Di'!E9</f>
        <v>-7291.3</v>
      </c>
      <c r="G45" s="41">
        <f t="shared" si="3"/>
        <v>882.50000000000091</v>
      </c>
      <c r="H45" s="35"/>
      <c r="I45" s="94">
        <f>'FAMILY &amp; COMMUNITY LEARNING (Di'!H40</f>
        <v>31</v>
      </c>
      <c r="J45" s="26"/>
      <c r="K45" s="103" t="s">
        <v>985</v>
      </c>
      <c r="L45" s="35"/>
    </row>
    <row r="46" spans="2:15" ht="15.5" x14ac:dyDescent="0.35">
      <c r="B46" s="112"/>
      <c r="D46" s="49"/>
      <c r="E46" s="41"/>
      <c r="F46" s="41"/>
      <c r="G46" s="41"/>
      <c r="H46" s="35"/>
      <c r="I46" s="94"/>
      <c r="J46" s="26"/>
      <c r="K46" s="107"/>
      <c r="L46" s="35"/>
    </row>
    <row r="47" spans="2:15" x14ac:dyDescent="0.35">
      <c r="B47" s="112"/>
      <c r="C47" s="33" t="s">
        <v>990</v>
      </c>
      <c r="D47" s="47"/>
      <c r="E47" s="44">
        <f>SUM(E49:E70)</f>
        <v>440457.45700000005</v>
      </c>
      <c r="F47" s="44">
        <f>SUM(F49:F70)</f>
        <v>-322071.55700000003</v>
      </c>
      <c r="G47" s="44">
        <f>SUM(G49:G70)</f>
        <v>118385.90000000002</v>
      </c>
      <c r="H47" s="45"/>
      <c r="I47" s="36">
        <f>SUM(I49:I70)</f>
        <v>12004</v>
      </c>
      <c r="J47" s="45"/>
      <c r="K47" s="106">
        <f>SUM(K49:K70)</f>
        <v>-9459</v>
      </c>
      <c r="L47" s="35"/>
    </row>
    <row r="48" spans="2:15" x14ac:dyDescent="0.35">
      <c r="B48" s="112"/>
      <c r="D48" s="40"/>
      <c r="E48" s="41"/>
      <c r="F48" s="41"/>
      <c r="G48" s="41"/>
      <c r="H48" s="35"/>
      <c r="I48" s="94"/>
      <c r="J48" s="35"/>
      <c r="K48" s="103"/>
      <c r="L48" s="35"/>
    </row>
    <row r="49" spans="2:15" x14ac:dyDescent="0.35">
      <c r="B49" s="113">
        <v>30</v>
      </c>
      <c r="D49" s="40" t="s">
        <v>560</v>
      </c>
      <c r="E49" s="46">
        <f>'14-24 PARTNERSHIP (Division)'!D9</f>
        <v>1410.2</v>
      </c>
      <c r="F49" s="46">
        <f>'14-24 PARTNERSHIP (Division)'!E9</f>
        <v>-1171.9000000000001</v>
      </c>
      <c r="G49" s="41">
        <f>SUM(E49:F49)</f>
        <v>238.29999999999995</v>
      </c>
      <c r="H49" s="35"/>
      <c r="I49" s="94">
        <f>'14-24 PARTNERSHIP (Division)'!H33</f>
        <v>14</v>
      </c>
      <c r="J49" s="26"/>
      <c r="K49" s="108">
        <f>'14-24 PARTNERSHIP (Division)'!H42</f>
        <v>-60</v>
      </c>
      <c r="L49" s="35"/>
    </row>
    <row r="50" spans="2:15" x14ac:dyDescent="0.35">
      <c r="B50" s="113">
        <v>31</v>
      </c>
      <c r="D50" s="40" t="s">
        <v>991</v>
      </c>
      <c r="E50" s="46">
        <f>'ACCESS &amp; INCLUSION (Division)'!D9</f>
        <v>6032.5</v>
      </c>
      <c r="F50" s="46">
        <f>'ACCESS &amp; INCLUSION (Division)'!E9</f>
        <v>-5116.7</v>
      </c>
      <c r="G50" s="41">
        <f t="shared" ref="G50:G69" si="4">SUM(E50:F50)</f>
        <v>915.80000000000018</v>
      </c>
      <c r="H50" s="35"/>
      <c r="I50" s="94">
        <f>'ACCESS &amp; INCLUSION (Division)'!H61</f>
        <v>68</v>
      </c>
      <c r="J50" s="26"/>
      <c r="K50" s="103" t="s">
        <v>985</v>
      </c>
      <c r="L50" s="42"/>
      <c r="M50"/>
    </row>
    <row r="51" spans="2:15" ht="15.5" x14ac:dyDescent="0.35">
      <c r="B51" s="113">
        <v>32</v>
      </c>
      <c r="D51" s="40" t="s">
        <v>992</v>
      </c>
      <c r="E51" s="46">
        <f>'BUSINESS STRATEGY OP BUDGETS (D'!D9</f>
        <v>2561.5</v>
      </c>
      <c r="F51" s="46">
        <f>'BUSINESS STRATEGY OP BUDGETS (D'!E9</f>
        <v>-2847.3999999999996</v>
      </c>
      <c r="G51" s="41">
        <f t="shared" si="4"/>
        <v>-285.89999999999964</v>
      </c>
      <c r="H51" s="35"/>
      <c r="I51" s="94">
        <f>'BUSINESS STRATEGY OP BUDGETS (D'!H40</f>
        <v>21</v>
      </c>
      <c r="J51" s="26"/>
      <c r="K51" s="107">
        <f>'BUSINESS STRATEGY OP BUDGETS (D'!H49+'BUSINESS STRATEGY OP BUDGETS (D'!H58+'BUSINESS STRATEGY OP BUDGETS (D'!H65+'BUSINESS STRATEGY OP BUDGETS (D'!H72</f>
        <v>-130</v>
      </c>
      <c r="L51" s="42"/>
      <c r="M51"/>
    </row>
    <row r="52" spans="2:15" ht="15.5" x14ac:dyDescent="0.35">
      <c r="B52" s="113">
        <v>33</v>
      </c>
      <c r="D52" s="40" t="s">
        <v>480</v>
      </c>
      <c r="E52" s="46">
        <f>'C&amp;F BUSINESS SUPPORT (Division)'!D9</f>
        <v>4950</v>
      </c>
      <c r="F52" s="46">
        <f>'C&amp;F BUSINESS SUPPORT (Division)'!E9</f>
        <v>-1600</v>
      </c>
      <c r="G52" s="41">
        <f t="shared" si="4"/>
        <v>3350</v>
      </c>
      <c r="H52" s="35"/>
      <c r="I52" s="94">
        <f>'C&amp;F BUSINESS SUPPORT (Division)'!H33</f>
        <v>189</v>
      </c>
      <c r="J52" s="26"/>
      <c r="K52" s="107">
        <f>'C&amp;F BUSINESS SUPPORT (Division)'!H42</f>
        <v>-200</v>
      </c>
      <c r="L52" s="35"/>
    </row>
    <row r="53" spans="2:15" x14ac:dyDescent="0.35">
      <c r="B53" s="113">
        <v>34</v>
      </c>
      <c r="D53" s="40" t="s">
        <v>993</v>
      </c>
      <c r="E53" s="46">
        <f>'CENTRAL MANAGEMENT (Division)'!D9</f>
        <v>1483</v>
      </c>
      <c r="F53" s="46">
        <f>'CENTRAL MANAGEMENT (Division)'!E9</f>
        <v>0</v>
      </c>
      <c r="G53" s="41">
        <f t="shared" si="4"/>
        <v>1483</v>
      </c>
      <c r="H53" s="35"/>
      <c r="I53" s="94">
        <f>'CENTRAL MANAGEMENT (Division)'!H33+'CENTRAL MANAGEMENT (Division)'!H41</f>
        <v>248</v>
      </c>
      <c r="J53" s="26"/>
      <c r="K53" s="103" t="s">
        <v>985</v>
      </c>
      <c r="L53" s="35"/>
    </row>
    <row r="54" spans="2:15" ht="15.5" x14ac:dyDescent="0.35">
      <c r="B54" s="113">
        <v>35</v>
      </c>
      <c r="D54" s="40" t="s">
        <v>432</v>
      </c>
      <c r="E54" s="46">
        <f>'CHILDRENS DISABILITIES SERVICE '!D9</f>
        <v>8805.2000000000007</v>
      </c>
      <c r="F54" s="46">
        <f>'CHILDRENS DISABILITIES SERVICE '!E9</f>
        <v>-480</v>
      </c>
      <c r="G54" s="41">
        <f t="shared" si="4"/>
        <v>8325.2000000000007</v>
      </c>
      <c r="H54" s="35"/>
      <c r="I54" s="94">
        <f>'CHILDRENS DISABILITIES SERVICE '!H40+'CHILDRENS DISABILITIES SERVICE '!H48+'CHILDRENS DISABILITIES SERVICE '!H56</f>
        <v>604</v>
      </c>
      <c r="J54" s="26"/>
      <c r="K54" s="107" t="s">
        <v>985</v>
      </c>
      <c r="L54" s="42"/>
      <c r="M54"/>
    </row>
    <row r="55" spans="2:15" x14ac:dyDescent="0.35">
      <c r="B55" s="113">
        <v>36</v>
      </c>
      <c r="D55" s="40" t="s">
        <v>994</v>
      </c>
      <c r="E55" s="46">
        <f>'CHILDREN''S PUBLIC HEALTH (Divis'!D9</f>
        <v>15873.699999999999</v>
      </c>
      <c r="F55" s="46">
        <f>'CHILDREN''S PUBLIC HEALTH (Divis'!E9</f>
        <v>-15197.699999999999</v>
      </c>
      <c r="G55" s="41">
        <f t="shared" si="4"/>
        <v>676</v>
      </c>
      <c r="H55" s="35"/>
      <c r="I55" s="94" t="s">
        <v>985</v>
      </c>
      <c r="J55" s="26"/>
      <c r="K55" s="103" t="s">
        <v>985</v>
      </c>
      <c r="L55" s="42"/>
      <c r="M55"/>
    </row>
    <row r="56" spans="2:15" x14ac:dyDescent="0.35">
      <c r="B56" s="115">
        <v>37</v>
      </c>
      <c r="D56" s="40" t="s">
        <v>497</v>
      </c>
      <c r="E56" s="46">
        <f>+'CHILDREN''S RESIDENTIAL HOMES (D'!D9</f>
        <v>15174.963</v>
      </c>
      <c r="F56" s="46">
        <f>+'CHILDREN''S RESIDENTIAL HOMES (D'!E9</f>
        <v>-6087.9629999999997</v>
      </c>
      <c r="G56" s="41">
        <f t="shared" si="4"/>
        <v>9087</v>
      </c>
      <c r="H56" s="35"/>
      <c r="I56" s="94">
        <f>+'CHILDREN''S RESIDENTIAL HOMES (D'!H33</f>
        <v>447</v>
      </c>
      <c r="J56" s="26"/>
      <c r="K56" s="103">
        <f>+'CHILDREN''S RESIDENTIAL HOMES (D'!H42</f>
        <v>-65</v>
      </c>
      <c r="L56" s="42"/>
      <c r="M56"/>
    </row>
    <row r="57" spans="2:15" x14ac:dyDescent="0.35">
      <c r="B57" s="114">
        <v>38</v>
      </c>
      <c r="D57" s="40" t="s">
        <v>404</v>
      </c>
      <c r="E57" s="46">
        <f>'CHILDRENS SNR MANAGEMENT (Divis'!D9</f>
        <v>495.7</v>
      </c>
      <c r="F57" s="46">
        <f>'CHILDRENS SNR MANAGEMENT (Divis'!E9</f>
        <v>-2320.1</v>
      </c>
      <c r="G57" s="41">
        <f t="shared" si="4"/>
        <v>-1824.3999999999999</v>
      </c>
      <c r="H57" s="35"/>
      <c r="I57" s="94">
        <f>'CHILDRENS SNR MANAGEMENT (Divis'!H33</f>
        <v>13</v>
      </c>
      <c r="J57" s="26"/>
      <c r="K57" s="103">
        <f>'CHILDRENS SNR MANAGEMENT (Divis'!H44+'CHILDRENS SNR MANAGEMENT (Divis'!H51</f>
        <v>-2076</v>
      </c>
      <c r="L57" s="42"/>
      <c r="M57"/>
      <c r="N57" s="50"/>
    </row>
    <row r="58" spans="2:15" x14ac:dyDescent="0.35">
      <c r="B58" s="113">
        <v>39</v>
      </c>
      <c r="D58" s="40" t="s">
        <v>995</v>
      </c>
      <c r="E58" s="46">
        <f>'COMMISSIONING MANAGEMENT (Divis'!D9</f>
        <v>2026.6</v>
      </c>
      <c r="F58" s="46">
        <f>'COMMISSIONING MANAGEMENT (Divis'!E9</f>
        <v>-2689.6</v>
      </c>
      <c r="G58" s="41">
        <f t="shared" si="4"/>
        <v>-663</v>
      </c>
      <c r="H58" s="35"/>
      <c r="I58" s="94">
        <f>'COMMISSIONING MANAGEMENT (Divis'!H40</f>
        <v>59</v>
      </c>
      <c r="J58" s="26"/>
      <c r="K58" s="103" t="s">
        <v>985</v>
      </c>
      <c r="L58" s="42"/>
      <c r="M58"/>
    </row>
    <row r="59" spans="2:15" s="33" customFormat="1" ht="16.5" customHeight="1" x14ac:dyDescent="0.35">
      <c r="B59" s="113">
        <v>40</v>
      </c>
      <c r="C59" s="24"/>
      <c r="D59" s="40" t="s">
        <v>996</v>
      </c>
      <c r="E59" s="46">
        <f>'CYP PROVIDER SERVICES (Division'!D9</f>
        <v>12167.599999999999</v>
      </c>
      <c r="F59" s="46">
        <f>'CYP PROVIDER SERVICES (Division'!E9</f>
        <v>-319.79999999999995</v>
      </c>
      <c r="G59" s="41">
        <f t="shared" si="4"/>
        <v>11847.8</v>
      </c>
      <c r="H59" s="35"/>
      <c r="I59" s="94">
        <f>'CYP PROVIDER SERVICES (Division'!H61</f>
        <v>263</v>
      </c>
      <c r="J59" s="26"/>
      <c r="K59" s="103" t="s">
        <v>985</v>
      </c>
      <c r="L59" s="42"/>
      <c r="M59"/>
      <c r="N59" s="24"/>
      <c r="O59" s="24"/>
    </row>
    <row r="60" spans="2:15" s="33" customFormat="1" ht="16.5" customHeight="1" x14ac:dyDescent="0.35">
      <c r="B60" s="113">
        <v>41</v>
      </c>
      <c r="C60" s="24"/>
      <c r="D60" s="40" t="s">
        <v>472</v>
      </c>
      <c r="E60" s="46">
        <f>'EARLY HELP &amp; PREVENTION (Divisi'!D9</f>
        <v>7402.6</v>
      </c>
      <c r="F60" s="46">
        <f>'EARLY HELP &amp; PREVENTION (Divisi'!E9</f>
        <v>-6818.1</v>
      </c>
      <c r="G60" s="41">
        <f t="shared" si="4"/>
        <v>584.5</v>
      </c>
      <c r="H60" s="35"/>
      <c r="I60" s="94">
        <f>'EARLY HELP &amp; PREVENTION (Divisi'!H47</f>
        <v>28</v>
      </c>
      <c r="J60" s="26"/>
      <c r="K60" s="103" t="s">
        <v>985</v>
      </c>
      <c r="L60" s="42"/>
      <c r="M60"/>
      <c r="N60" s="24"/>
      <c r="O60" s="24"/>
    </row>
    <row r="61" spans="2:15" s="33" customFormat="1" ht="16.5" customHeight="1" x14ac:dyDescent="0.35">
      <c r="B61" s="113">
        <v>42</v>
      </c>
      <c r="C61" s="24"/>
      <c r="D61" s="40" t="s">
        <v>413</v>
      </c>
      <c r="E61" s="46">
        <f>'EDUCATION &amp; SKILLS BUS SUPP (Di'!D9</f>
        <v>2193.9</v>
      </c>
      <c r="F61" s="46">
        <f>'EDUCATION &amp; SKILLS BUS SUPP (Di'!E9</f>
        <v>-1692.3</v>
      </c>
      <c r="G61" s="41">
        <f t="shared" si="4"/>
        <v>501.60000000000014</v>
      </c>
      <c r="H61" s="35"/>
      <c r="I61" s="94">
        <f>'EDUCATION &amp; SKILLS BUS SUPP (Di'!H33</f>
        <v>31</v>
      </c>
      <c r="J61" s="26"/>
      <c r="K61" s="103" t="s">
        <v>985</v>
      </c>
      <c r="L61" s="42"/>
      <c r="M61"/>
      <c r="N61" s="24"/>
      <c r="O61" s="24"/>
    </row>
    <row r="62" spans="2:15" s="33" customFormat="1" ht="16.5" customHeight="1" x14ac:dyDescent="0.35">
      <c r="B62" s="114">
        <v>43</v>
      </c>
      <c r="C62" s="24"/>
      <c r="D62" s="40" t="s">
        <v>997</v>
      </c>
      <c r="E62" s="46">
        <f>'EMTAS (Division)'!D9</f>
        <v>306</v>
      </c>
      <c r="F62" s="46">
        <f>'EMTAS (Division)'!E9</f>
        <v>-306</v>
      </c>
      <c r="G62" s="41">
        <f t="shared" si="4"/>
        <v>0</v>
      </c>
      <c r="H62" s="35"/>
      <c r="I62" s="94" t="s">
        <v>985</v>
      </c>
      <c r="J62" s="26"/>
      <c r="K62" s="103" t="s">
        <v>985</v>
      </c>
      <c r="L62" s="42"/>
      <c r="M62"/>
      <c r="N62" s="24"/>
      <c r="O62" s="24"/>
    </row>
    <row r="63" spans="2:15" x14ac:dyDescent="0.35">
      <c r="B63" s="113">
        <v>44</v>
      </c>
      <c r="C63" s="33"/>
      <c r="D63" s="40" t="s">
        <v>998</v>
      </c>
      <c r="E63" s="46">
        <f>'FIELDWORK SERVICES (Division)'!D9</f>
        <v>26294.800000000003</v>
      </c>
      <c r="F63" s="46">
        <f>'FIELDWORK SERVICES (Division)'!E9</f>
        <v>-3485</v>
      </c>
      <c r="G63" s="41">
        <f t="shared" si="4"/>
        <v>22809.800000000003</v>
      </c>
      <c r="H63" s="35"/>
      <c r="I63" s="94">
        <f>'FIELDWORK SERVICES (Division)'!H61</f>
        <v>790</v>
      </c>
      <c r="J63" s="35"/>
      <c r="K63" s="103">
        <f>'FIELDWORK SERVICES (Division)'!H70+'FIELDWORK SERVICES (Division)'!H77</f>
        <v>-1080</v>
      </c>
      <c r="L63" s="42"/>
      <c r="M63"/>
    </row>
    <row r="64" spans="2:15" x14ac:dyDescent="0.35">
      <c r="B64" s="113">
        <v>45</v>
      </c>
      <c r="D64" s="40" t="s">
        <v>440</v>
      </c>
      <c r="E64" s="46">
        <f>'PLACEMENTS (Division)'!D9</f>
        <v>41683.199999999997</v>
      </c>
      <c r="F64" s="46">
        <f>'PLACEMENTS (Division)'!E9</f>
        <v>-3737</v>
      </c>
      <c r="G64" s="41">
        <f t="shared" si="4"/>
        <v>37946.199999999997</v>
      </c>
      <c r="H64" s="35"/>
      <c r="I64" s="94">
        <f>'PLACEMENTS (Division)'!H33+'PLACEMENTS (Division)'!H41+'PLACEMENTS (Division)'!H49</f>
        <v>7699</v>
      </c>
      <c r="J64" s="26"/>
      <c r="K64" s="103">
        <f>'PLACEMENTS (Division)'!H60</f>
        <v>-5848</v>
      </c>
      <c r="L64" s="42"/>
      <c r="M64"/>
    </row>
    <row r="65" spans="2:15" x14ac:dyDescent="0.35">
      <c r="B65" s="113">
        <v>46</v>
      </c>
      <c r="D65" s="40" t="s">
        <v>999</v>
      </c>
      <c r="E65" s="46">
        <f>'PORTFOLIO WIDE BUDGETS (Divisio'!D9</f>
        <v>74219.700000000012</v>
      </c>
      <c r="F65" s="46">
        <f>'PORTFOLIO WIDE BUDGETS (Divisio'!E9</f>
        <v>-63431.799999999996</v>
      </c>
      <c r="G65" s="41">
        <f t="shared" si="4"/>
        <v>10787.900000000016</v>
      </c>
      <c r="H65" s="35"/>
      <c r="I65" s="94">
        <f>'PORTFOLIO WIDE BUDGETS (Divisio'!H75+'PORTFOLIO WIDE BUDGETS (Divisio'!H83</f>
        <v>974</v>
      </c>
      <c r="J65" s="26"/>
      <c r="K65" s="103" t="s">
        <v>985</v>
      </c>
      <c r="L65" s="42"/>
      <c r="M65"/>
    </row>
    <row r="66" spans="2:15" x14ac:dyDescent="0.35">
      <c r="B66" s="113">
        <v>47</v>
      </c>
      <c r="D66" s="40" t="s">
        <v>1000</v>
      </c>
      <c r="E66" s="5">
        <f>'PREVENTION &amp; EARLY INTERVENTN ('!D9</f>
        <v>14265.894</v>
      </c>
      <c r="F66" s="5">
        <f>'PREVENTION &amp; EARLY INTERVENTN ('!E9</f>
        <v>-7248.8940000000002</v>
      </c>
      <c r="G66" s="41">
        <f t="shared" si="4"/>
        <v>7017</v>
      </c>
      <c r="H66" s="35"/>
      <c r="I66" s="94">
        <f>'PREVENTION &amp; EARLY INTERVENTN ('!H61</f>
        <v>323</v>
      </c>
      <c r="J66" s="26"/>
      <c r="K66" s="103" t="s">
        <v>985</v>
      </c>
      <c r="L66" s="42"/>
      <c r="M66"/>
    </row>
    <row r="67" spans="2:15" x14ac:dyDescent="0.35">
      <c r="B67" s="113">
        <v>48</v>
      </c>
      <c r="D67" s="40" t="s">
        <v>1001</v>
      </c>
      <c r="E67" s="5">
        <f>'QAIS (Division)'!D9</f>
        <v>5484.1</v>
      </c>
      <c r="F67" s="5">
        <f>'QAIS (Division)'!E9</f>
        <v>-929.2</v>
      </c>
      <c r="G67" s="41">
        <f t="shared" si="4"/>
        <v>4554.9000000000005</v>
      </c>
      <c r="H67" s="35"/>
      <c r="I67" s="94">
        <f>'QAIS (Division)'!H40+'QAIS (Division)'!H48</f>
        <v>145</v>
      </c>
      <c r="J67" s="26"/>
      <c r="K67" s="103" t="s">
        <v>985</v>
      </c>
      <c r="L67" s="42"/>
      <c r="M67"/>
      <c r="N67" s="33"/>
    </row>
    <row r="68" spans="2:15" x14ac:dyDescent="0.35">
      <c r="B68" s="113">
        <v>49</v>
      </c>
      <c r="D68" s="40" t="s">
        <v>400</v>
      </c>
      <c r="E68" s="46">
        <f>'SCHOOL BUDGETS (Division)'!D9</f>
        <v>155821.20000000001</v>
      </c>
      <c r="F68" s="46">
        <f>'SCHOOL BUDGETS (Division)'!E9</f>
        <v>-155821.20000000001</v>
      </c>
      <c r="G68" s="41">
        <f t="shared" si="4"/>
        <v>0</v>
      </c>
      <c r="H68" s="35"/>
      <c r="I68" s="94" t="s">
        <v>985</v>
      </c>
      <c r="J68" s="26"/>
      <c r="K68" s="103" t="s">
        <v>985</v>
      </c>
      <c r="L68" s="42"/>
      <c r="M68"/>
    </row>
    <row r="69" spans="2:15" s="33" customFormat="1" x14ac:dyDescent="0.35">
      <c r="B69" s="113">
        <v>50</v>
      </c>
      <c r="C69" s="24"/>
      <c r="D69" s="40" t="s">
        <v>530</v>
      </c>
      <c r="E69" s="5">
        <f>'SCHOOLS AND LEARNING (Division)'!D9</f>
        <v>6318.5</v>
      </c>
      <c r="F69" s="5">
        <f>'SCHOOLS AND LEARNING (Division)'!E9</f>
        <v>-6174</v>
      </c>
      <c r="G69" s="41">
        <f t="shared" si="4"/>
        <v>144.5</v>
      </c>
      <c r="H69" s="35"/>
      <c r="I69" s="94">
        <f>'SCHOOLS AND LEARNING (Division)'!H40</f>
        <v>53</v>
      </c>
      <c r="J69" s="26"/>
      <c r="K69" s="103" t="s">
        <v>985</v>
      </c>
      <c r="L69" s="42"/>
      <c r="M69"/>
      <c r="N69" s="24"/>
      <c r="O69" s="24"/>
    </row>
    <row r="70" spans="2:15" x14ac:dyDescent="0.35">
      <c r="B70" s="113">
        <v>51</v>
      </c>
      <c r="D70" s="40" t="s">
        <v>516</v>
      </c>
      <c r="E70" s="5">
        <f>'SEN (Division)'!D9</f>
        <v>35486.600000000006</v>
      </c>
      <c r="F70" s="5">
        <f>'SEN (Division)'!E9</f>
        <v>-34596.9</v>
      </c>
      <c r="G70" s="41">
        <f>SUM(E70:F70)</f>
        <v>889.70000000000437</v>
      </c>
      <c r="H70" s="35"/>
      <c r="I70" s="94">
        <f>'SEN (Division)'!H40</f>
        <v>35</v>
      </c>
      <c r="J70" s="35"/>
      <c r="K70" s="103" t="s">
        <v>985</v>
      </c>
      <c r="L70" s="42"/>
      <c r="M70"/>
    </row>
    <row r="71" spans="2:15" x14ac:dyDescent="0.35">
      <c r="B71" s="112"/>
      <c r="D71" s="40"/>
      <c r="E71" s="41"/>
      <c r="F71" s="41"/>
      <c r="G71" s="41"/>
      <c r="H71" s="35"/>
      <c r="I71" s="94"/>
      <c r="J71" s="26"/>
      <c r="K71" s="103"/>
      <c r="L71" s="42"/>
      <c r="M71" s="51"/>
    </row>
    <row r="72" spans="2:15" x14ac:dyDescent="0.35">
      <c r="B72" s="112"/>
      <c r="C72" s="33" t="s">
        <v>1002</v>
      </c>
      <c r="D72" s="40"/>
      <c r="E72" s="44">
        <f>SUM(E74:E78)</f>
        <v>68344.745999999999</v>
      </c>
      <c r="F72" s="44">
        <f>SUM(F74:F78)</f>
        <v>-62202.325000000004</v>
      </c>
      <c r="G72" s="44">
        <f>SUM(G74:G78)</f>
        <v>6142.4209999999985</v>
      </c>
      <c r="H72" s="45"/>
      <c r="I72" s="95">
        <f>SUM(I74:I78)</f>
        <v>1247</v>
      </c>
      <c r="J72" s="45"/>
      <c r="K72" s="106">
        <f>SUM(K74:K78)</f>
        <v>-589</v>
      </c>
      <c r="L72" s="42"/>
      <c r="M72"/>
    </row>
    <row r="73" spans="2:15" s="33" customFormat="1" x14ac:dyDescent="0.35">
      <c r="B73" s="112"/>
      <c r="C73" s="24"/>
      <c r="D73" s="40"/>
      <c r="E73" s="41"/>
      <c r="F73" s="41"/>
      <c r="G73" s="41"/>
      <c r="H73" s="35"/>
      <c r="I73" s="94"/>
      <c r="J73" s="34"/>
      <c r="K73" s="103"/>
      <c r="L73" s="42"/>
      <c r="M73"/>
      <c r="N73" s="24"/>
      <c r="O73" s="24"/>
    </row>
    <row r="74" spans="2:15" x14ac:dyDescent="0.35">
      <c r="B74" s="113">
        <v>52</v>
      </c>
      <c r="D74" s="40" t="s">
        <v>1003</v>
      </c>
      <c r="E74" s="41">
        <f>'BUSINESS PLANNING - GEN (Divisi'!D9</f>
        <v>1028.5459999999998</v>
      </c>
      <c r="F74" s="41">
        <f>'BUSINESS PLANNING - GEN (Divisi'!E9</f>
        <v>-348</v>
      </c>
      <c r="G74" s="5">
        <f>SUM(E74:F74)</f>
        <v>680.54599999999982</v>
      </c>
      <c r="H74" s="35"/>
      <c r="I74" s="94" t="s">
        <v>985</v>
      </c>
      <c r="J74" s="26"/>
      <c r="K74" s="103" t="s">
        <v>985</v>
      </c>
      <c r="L74" s="42"/>
      <c r="M74"/>
    </row>
    <row r="75" spans="2:15" x14ac:dyDescent="0.35">
      <c r="B75" s="113">
        <v>53</v>
      </c>
      <c r="D75" s="40" t="s">
        <v>1004</v>
      </c>
      <c r="E75" s="41">
        <f>'CITYWIDE HOUSING SERVICE - GEN '!D9</f>
        <v>12616.791999999998</v>
      </c>
      <c r="F75" s="41">
        <f>'CITYWIDE HOUSING SERVICE - GEN '!E9</f>
        <v>-8254.9079999999994</v>
      </c>
      <c r="G75" s="5">
        <f t="shared" ref="G75:G78" si="5">SUM(E75:F75)</f>
        <v>4361.8839999999982</v>
      </c>
      <c r="H75" s="35"/>
      <c r="I75" s="94">
        <f>'CITYWIDE HOUSING SERVICE - GEN '!H61+'CITYWIDE HOUSING SERVICE - GEN '!H69+'CITYWIDE HOUSING SERVICE - GEN '!H77</f>
        <v>478</v>
      </c>
      <c r="J75" s="26"/>
      <c r="K75" s="104">
        <f>'CITYWIDE HOUSING SERVICE - GEN '!H86+'CITYWIDE HOUSING SERVICE - GEN '!H95</f>
        <v>-298</v>
      </c>
      <c r="L75" s="35"/>
    </row>
    <row r="76" spans="2:15" x14ac:dyDescent="0.35">
      <c r="B76" s="113">
        <v>54</v>
      </c>
      <c r="C76" s="33"/>
      <c r="D76" s="40" t="s">
        <v>1005</v>
      </c>
      <c r="E76" s="41">
        <f>'HOUSING GROWTH - GEN (Division)'!D9</f>
        <v>915.26599999999996</v>
      </c>
      <c r="F76" s="41">
        <f>'HOUSING GROWTH - GEN (Division)'!E9</f>
        <v>-430.1</v>
      </c>
      <c r="G76" s="5">
        <f t="shared" si="5"/>
        <v>485.16599999999994</v>
      </c>
      <c r="H76" s="35"/>
      <c r="I76" s="94">
        <f>'HOUSING GROWTH - GEN (Division)'!H33+'HOUSING GROWTH - GEN (Division)'!H41</f>
        <v>702</v>
      </c>
      <c r="J76" s="26"/>
      <c r="K76" s="104">
        <f>'HOUSING GROWTH - GEN (Division)'!H52+'HOUSING GROWTH - GEN (Division)'!H59</f>
        <v>-291</v>
      </c>
      <c r="L76" s="35"/>
    </row>
    <row r="77" spans="2:15" x14ac:dyDescent="0.35">
      <c r="B77" s="113">
        <v>55</v>
      </c>
      <c r="D77" s="40" t="s">
        <v>938</v>
      </c>
      <c r="E77" s="41">
        <f>'HSG REPAIRS AND MAINTENANCE (Di'!D9</f>
        <v>50903.316999999995</v>
      </c>
      <c r="F77" s="41">
        <f>'HSG REPAIRS AND MAINTENANCE (Di'!E9</f>
        <v>-50903.317000000003</v>
      </c>
      <c r="G77" s="5">
        <f t="shared" si="5"/>
        <v>0</v>
      </c>
      <c r="H77" s="35"/>
      <c r="I77" s="94" t="s">
        <v>985</v>
      </c>
      <c r="J77" s="26"/>
      <c r="K77" s="103" t="s">
        <v>985</v>
      </c>
      <c r="L77" s="42"/>
    </row>
    <row r="78" spans="2:15" x14ac:dyDescent="0.35">
      <c r="B78" s="113">
        <v>56</v>
      </c>
      <c r="D78" s="40" t="s">
        <v>1006</v>
      </c>
      <c r="E78" s="5">
        <f>'N-HOODS INT &amp; TENANT SUPP-GEN ('!D9</f>
        <v>2880.8250000000003</v>
      </c>
      <c r="F78" s="5">
        <f>'N-HOODS INT &amp; TENANT SUPP-GEN ('!E9</f>
        <v>-2266.0000000000005</v>
      </c>
      <c r="G78" s="5">
        <f t="shared" si="5"/>
        <v>614.82499999999982</v>
      </c>
      <c r="H78" s="35"/>
      <c r="I78" s="94">
        <f>'N-HOODS INT &amp; TENANT SUPP-GEN ('!H54</f>
        <v>67</v>
      </c>
      <c r="J78" s="26"/>
      <c r="K78" s="103" t="s">
        <v>985</v>
      </c>
      <c r="L78" s="35"/>
    </row>
    <row r="79" spans="2:15" x14ac:dyDescent="0.35">
      <c r="B79" s="112"/>
      <c r="D79" s="40"/>
      <c r="E79" s="41"/>
      <c r="F79" s="41"/>
      <c r="G79" s="41"/>
      <c r="H79" s="35"/>
      <c r="I79" s="94"/>
      <c r="J79" s="26"/>
      <c r="K79" s="103"/>
      <c r="L79" s="35"/>
    </row>
    <row r="80" spans="2:15" x14ac:dyDescent="0.35">
      <c r="B80" s="110"/>
      <c r="C80" s="33" t="s">
        <v>1007</v>
      </c>
      <c r="D80" s="40"/>
      <c r="E80" s="43">
        <f>SUM(E82:E96)</f>
        <v>312206.06200000003</v>
      </c>
      <c r="F80" s="43">
        <f>SUM(F82:F96)</f>
        <v>-244289.69399999996</v>
      </c>
      <c r="G80" s="44">
        <f>SUM(G82:G96)</f>
        <v>67916.368000000017</v>
      </c>
      <c r="H80" s="45"/>
      <c r="I80" s="95">
        <f>SUM(I82:I96)</f>
        <v>4447.6000000000004</v>
      </c>
      <c r="J80" s="45"/>
      <c r="K80" s="106">
        <f>SUM(K82:K96)</f>
        <v>-532.51</v>
      </c>
      <c r="L80" s="35"/>
    </row>
    <row r="81" spans="2:15" x14ac:dyDescent="0.35">
      <c r="B81" s="110"/>
      <c r="D81" s="40"/>
      <c r="E81" s="41"/>
      <c r="F81" s="41"/>
      <c r="G81" s="41"/>
      <c r="H81" s="35"/>
      <c r="I81" s="94"/>
      <c r="J81" s="26"/>
      <c r="K81" s="103"/>
      <c r="L81" s="35"/>
    </row>
    <row r="82" spans="2:15" x14ac:dyDescent="0.35">
      <c r="B82" s="116">
        <v>57</v>
      </c>
      <c r="D82" s="40" t="s">
        <v>284</v>
      </c>
      <c r="E82" s="41">
        <f>'CENTRAL COSTS (Service)'!D9</f>
        <v>13023.3</v>
      </c>
      <c r="F82" s="41">
        <f>'CENTRAL COSTS (Service)'!E9</f>
        <v>-18118.599999999999</v>
      </c>
      <c r="G82" s="5">
        <f t="shared" ref="G82:G96" si="6">SUM(E82:F82)</f>
        <v>-5095.2999999999993</v>
      </c>
      <c r="H82" s="35"/>
      <c r="I82" s="94" t="s">
        <v>985</v>
      </c>
      <c r="J82" s="26"/>
      <c r="K82" s="103" t="s">
        <v>985</v>
      </c>
      <c r="L82" s="42"/>
    </row>
    <row r="83" spans="2:15" x14ac:dyDescent="0.35">
      <c r="B83" s="116">
        <v>58</v>
      </c>
      <c r="D83" s="40" t="s">
        <v>934</v>
      </c>
      <c r="E83" s="41">
        <f>'CONTRACT REBATES &amp; DISCOUNTS (S'!D9</f>
        <v>0</v>
      </c>
      <c r="F83" s="41">
        <f>'CONTRACT REBATES &amp; DISCOUNTS (S'!E9</f>
        <v>-723</v>
      </c>
      <c r="G83" s="5">
        <f t="shared" si="6"/>
        <v>-723</v>
      </c>
      <c r="H83" s="35"/>
      <c r="I83" s="94" t="s">
        <v>985</v>
      </c>
      <c r="J83" s="26"/>
      <c r="K83" s="103" t="s">
        <v>985</v>
      </c>
      <c r="L83" s="35"/>
    </row>
    <row r="84" spans="2:15" x14ac:dyDescent="0.35">
      <c r="B84" s="117">
        <v>59</v>
      </c>
      <c r="D84" s="40" t="s">
        <v>1008</v>
      </c>
      <c r="E84" s="41">
        <f>'CUSTOMER SERVICES (Division)'!D9</f>
        <v>6657.2789999999995</v>
      </c>
      <c r="F84" s="41">
        <f>'CUSTOMER SERVICES (Division)'!E9</f>
        <v>-1623.6</v>
      </c>
      <c r="G84" s="5">
        <f t="shared" si="6"/>
        <v>5033.6790000000001</v>
      </c>
      <c r="I84" s="94">
        <f>'CUSTOMER SERVICES (Division)'!H54+'CUSTOMER SERVICES (Division)'!H62+'CUSTOMER SERVICES (Division)'!H70</f>
        <v>401</v>
      </c>
      <c r="J84" s="35"/>
      <c r="K84" s="108">
        <f>+'CUSTOMER SERVICES (Division)'!H79+'CUSTOMER SERVICES (Division)'!H86+'CUSTOMER SERVICES (Division)'!H95+'CUSTOMER SERVICES (Division)'!H102</f>
        <v>-282.51</v>
      </c>
    </row>
    <row r="85" spans="2:15" x14ac:dyDescent="0.35">
      <c r="B85" s="117">
        <v>60</v>
      </c>
      <c r="D85" s="40" t="s">
        <v>1009</v>
      </c>
      <c r="E85" s="41">
        <f>'DIGITAL INNOVATION &amp; ICT (Servi'!D9</f>
        <v>17563</v>
      </c>
      <c r="F85" s="41">
        <f>'DIGITAL INNOVATION &amp; ICT (Servi'!E9</f>
        <v>-1825.2</v>
      </c>
      <c r="G85" s="5">
        <f t="shared" si="6"/>
        <v>15737.8</v>
      </c>
      <c r="I85" s="94">
        <f>'DIGITAL INNOVATION &amp; ICT (Servi'!H60+'DIGITAL INNOVATION &amp; ICT (Servi'!H68+'DIGITAL INNOVATION &amp; ICT (Servi'!H76</f>
        <v>494</v>
      </c>
      <c r="J85" s="35"/>
      <c r="K85" s="108">
        <f>'DIGITAL INNOVATION &amp; ICT (Servi'!F11</f>
        <v>-225</v>
      </c>
      <c r="N85" s="26"/>
    </row>
    <row r="86" spans="2:15" x14ac:dyDescent="0.35">
      <c r="B86" s="116">
        <v>61</v>
      </c>
      <c r="D86" s="40" t="s">
        <v>1010</v>
      </c>
      <c r="E86" s="46">
        <f>'FACILITIES MANAGEMENT (Division'!D9</f>
        <v>25712.57</v>
      </c>
      <c r="F86" s="46">
        <f>'FACILITIES MANAGEMENT (Division'!E9</f>
        <v>-11540.569</v>
      </c>
      <c r="G86" s="5">
        <f t="shared" si="6"/>
        <v>14172.001</v>
      </c>
      <c r="I86" s="94">
        <f>'FACILITIES MANAGEMENT (Division'!H54+'FACILITIES MANAGEMENT (Division'!H62+'FACILITIES MANAGEMENT (Division'!H70</f>
        <v>537</v>
      </c>
      <c r="J86" s="26"/>
      <c r="K86" s="108">
        <f>'FACILITIES MANAGEMENT (Division'!H81</f>
        <v>-25</v>
      </c>
    </row>
    <row r="87" spans="2:15" x14ac:dyDescent="0.35">
      <c r="B87" s="116">
        <v>62</v>
      </c>
      <c r="D87" s="40" t="s">
        <v>1011</v>
      </c>
      <c r="E87" s="41">
        <f>'FINANCE &amp; COMMERCIAL SERVICES ('!D9</f>
        <v>68664.251000000004</v>
      </c>
      <c r="F87" s="41">
        <f>'FINANCE &amp; COMMERCIAL SERVICES ('!E9</f>
        <v>-48443.750999999997</v>
      </c>
      <c r="G87" s="5">
        <f t="shared" si="6"/>
        <v>20220.500000000007</v>
      </c>
      <c r="I87" s="94">
        <f>'FINANCE &amp; COMMERCIAL SERVICES ('!H68</f>
        <v>589</v>
      </c>
      <c r="J87" s="26"/>
      <c r="K87" s="103" t="s">
        <v>985</v>
      </c>
    </row>
    <row r="88" spans="2:15" x14ac:dyDescent="0.35">
      <c r="B88" s="117">
        <v>63</v>
      </c>
      <c r="D88" s="40" t="s">
        <v>1035</v>
      </c>
      <c r="E88" s="41">
        <f>'GENERAL COUNSEL (Service)'!D9</f>
        <v>6072.277</v>
      </c>
      <c r="F88" s="41">
        <f>'GENERAL COUNSEL (Service)'!E9</f>
        <v>-3141.2</v>
      </c>
      <c r="G88" s="5">
        <f t="shared" si="6"/>
        <v>2931.0770000000002</v>
      </c>
      <c r="I88" s="94">
        <f>'GENERAL COUNSEL (Service)'!H40+'GENERAL COUNSEL (Service)'!H48</f>
        <v>321</v>
      </c>
      <c r="J88" s="26"/>
      <c r="K88" s="103" t="s">
        <v>985</v>
      </c>
      <c r="N88" s="52"/>
    </row>
    <row r="89" spans="2:15" x14ac:dyDescent="0.35">
      <c r="B89" s="116">
        <v>64</v>
      </c>
      <c r="D89" s="40" t="s">
        <v>930</v>
      </c>
      <c r="E89" s="5">
        <f>'HOUSING BENEFIT (Service)'!D9</f>
        <v>125465</v>
      </c>
      <c r="F89" s="5">
        <f>'HOUSING BENEFIT (Service)'!E9</f>
        <v>-125309</v>
      </c>
      <c r="G89" s="5">
        <f t="shared" si="6"/>
        <v>156</v>
      </c>
      <c r="I89" s="94" t="s">
        <v>985</v>
      </c>
      <c r="J89" s="26"/>
      <c r="K89" s="103" t="s">
        <v>985</v>
      </c>
    </row>
    <row r="90" spans="2:15" x14ac:dyDescent="0.35">
      <c r="B90" s="116">
        <v>65</v>
      </c>
      <c r="D90" s="40" t="s">
        <v>1012</v>
      </c>
      <c r="E90" s="41">
        <f>'LOCAL AREA COMMITTEES (Division'!D9</f>
        <v>2336.8000000000002</v>
      </c>
      <c r="F90" s="41">
        <f>'LOCAL AREA COMMITTEES (Division'!E9</f>
        <v>0</v>
      </c>
      <c r="G90" s="5">
        <f t="shared" si="6"/>
        <v>2336.8000000000002</v>
      </c>
      <c r="I90" s="94">
        <f>'LOCAL AREA COMMITTEES (Division'!H40+'LOCAL AREA COMMITTEES (Division'!H48+'LOCAL AREA COMMITTEES (Division'!H56</f>
        <v>73</v>
      </c>
      <c r="J90" s="26"/>
      <c r="K90" s="103" t="s">
        <v>985</v>
      </c>
    </row>
    <row r="91" spans="2:15" x14ac:dyDescent="0.35">
      <c r="B91" s="117">
        <v>66</v>
      </c>
      <c r="D91" s="40" t="s">
        <v>1013</v>
      </c>
      <c r="E91" s="41">
        <f>'ORGANISATIONAL STRATEGY P &amp; D ('!D9</f>
        <v>5899.576</v>
      </c>
      <c r="F91" s="41">
        <f>'ORGANISATIONAL STRATEGY P &amp; D ('!E9</f>
        <v>-881.3</v>
      </c>
      <c r="G91" s="5">
        <f t="shared" si="6"/>
        <v>5018.2759999999998</v>
      </c>
      <c r="I91" s="94">
        <f>'ORGANISATIONAL STRATEGY P &amp; D ('!H54</f>
        <v>245</v>
      </c>
      <c r="J91" s="26"/>
      <c r="K91" s="103" t="s">
        <v>985</v>
      </c>
    </row>
    <row r="92" spans="2:15" x14ac:dyDescent="0.35">
      <c r="B92" s="117">
        <v>67</v>
      </c>
      <c r="D92" s="40" t="s">
        <v>1014</v>
      </c>
      <c r="E92" s="41">
        <f>'PEOPLE &amp; CULTURE (Service)'!D9</f>
        <v>7894.7109999999993</v>
      </c>
      <c r="F92" s="41">
        <f>'PEOPLE &amp; CULTURE (Service)'!E9</f>
        <v>-1601</v>
      </c>
      <c r="G92" s="5">
        <f t="shared" si="6"/>
        <v>6293.7109999999993</v>
      </c>
      <c r="I92" s="94">
        <f>'PEOPLE &amp; CULTURE (Service)'!H54+'PEOPLE &amp; CULTURE (Service)'!H62</f>
        <v>363</v>
      </c>
      <c r="J92" s="26"/>
      <c r="K92" s="103" t="s">
        <v>985</v>
      </c>
    </row>
    <row r="93" spans="2:15" x14ac:dyDescent="0.35">
      <c r="B93" s="117">
        <v>68</v>
      </c>
      <c r="D93" s="40" t="s">
        <v>1015</v>
      </c>
      <c r="E93" s="41">
        <f>'POLICY &amp; DEMOCRATIC ENGAGEMENT '!D9</f>
        <v>9808.0669999999991</v>
      </c>
      <c r="F93" s="41">
        <f>'POLICY &amp; DEMOCRATIC ENGAGEMENT '!E9</f>
        <v>-2609.9000000000005</v>
      </c>
      <c r="G93" s="5">
        <f t="shared" si="6"/>
        <v>7198.1669999999986</v>
      </c>
      <c r="I93" s="94">
        <f>'POLICY &amp; DEMOCRATIC ENGAGEMENT '!H75+'POLICY &amp; DEMOCRATIC ENGAGEMENT '!H83+'POLICY &amp; DEMOCRATIC ENGAGEMENT '!H91</f>
        <v>703</v>
      </c>
      <c r="J93" s="26"/>
      <c r="K93" s="103" t="s">
        <v>985</v>
      </c>
    </row>
    <row r="94" spans="2:15" x14ac:dyDescent="0.35">
      <c r="B94" s="116">
        <v>69</v>
      </c>
      <c r="D94" s="40" t="s">
        <v>1016</v>
      </c>
      <c r="E94" s="41">
        <f>'PROPERTY (Division)'!D9</f>
        <v>4606.45</v>
      </c>
      <c r="F94" s="41">
        <f>'PROPERTY (Division)'!E9</f>
        <v>-11048.793</v>
      </c>
      <c r="G94" s="5">
        <f t="shared" si="6"/>
        <v>-6442.3429999999998</v>
      </c>
      <c r="I94" s="94">
        <f>'PROPERTY (Division)'!H68+'PROPERTY (Division)'!H76</f>
        <v>398.6</v>
      </c>
      <c r="J94" s="26"/>
      <c r="K94" s="103" t="s">
        <v>985</v>
      </c>
    </row>
    <row r="95" spans="2:15" x14ac:dyDescent="0.35">
      <c r="B95" s="117">
        <v>70</v>
      </c>
      <c r="D95" s="40" t="s">
        <v>850</v>
      </c>
      <c r="E95" s="41">
        <f>'PUBLIC HEALTH - DPH (Division)'!D9</f>
        <v>2554.2809999999999</v>
      </c>
      <c r="F95" s="41">
        <f>'PUBLIC HEALTH - DPH (Division)'!E9</f>
        <v>-2554.2809999999999</v>
      </c>
      <c r="G95" s="5">
        <f t="shared" si="6"/>
        <v>0</v>
      </c>
      <c r="I95" s="94" t="s">
        <v>985</v>
      </c>
      <c r="J95" s="26"/>
      <c r="K95" s="103" t="s">
        <v>985</v>
      </c>
      <c r="L95" s="42"/>
    </row>
    <row r="96" spans="2:15" s="26" customFormat="1" x14ac:dyDescent="0.35">
      <c r="B96" s="116">
        <v>71</v>
      </c>
      <c r="C96" s="24"/>
      <c r="D96" s="40" t="s">
        <v>1017</v>
      </c>
      <c r="E96" s="41">
        <f>'TRANSPORT (Division)'!D9</f>
        <v>15948.5</v>
      </c>
      <c r="F96" s="41">
        <f>'TRANSPORT (Division)'!E9</f>
        <v>-14869.5</v>
      </c>
      <c r="G96" s="5">
        <f t="shared" si="6"/>
        <v>1079</v>
      </c>
      <c r="I96" s="94">
        <f>'TRANSPORT (Division)'!H47</f>
        <v>323</v>
      </c>
      <c r="K96" s="103" t="s">
        <v>985</v>
      </c>
      <c r="L96" s="24"/>
      <c r="M96" s="24"/>
      <c r="O96" s="24"/>
    </row>
    <row r="97" spans="2:15" s="26" customFormat="1" x14ac:dyDescent="0.35">
      <c r="B97" s="110"/>
      <c r="C97" s="24"/>
      <c r="D97" s="40"/>
      <c r="E97" s="41"/>
      <c r="F97" s="41"/>
      <c r="G97" s="41"/>
      <c r="I97" s="94"/>
      <c r="K97" s="103"/>
      <c r="O97" s="24"/>
    </row>
    <row r="98" spans="2:15" s="26" customFormat="1" x14ac:dyDescent="0.35">
      <c r="B98" s="110"/>
      <c r="C98" s="33" t="s">
        <v>1018</v>
      </c>
      <c r="D98" s="40"/>
      <c r="E98" s="44">
        <f>SUM(E100:E107)</f>
        <v>46842.335999999996</v>
      </c>
      <c r="F98" s="44">
        <f>SUM(F100:F107)</f>
        <v>-21171.914999999997</v>
      </c>
      <c r="G98" s="44">
        <f>SUM(G100:G107)</f>
        <v>25670.420999999995</v>
      </c>
      <c r="H98" s="45"/>
      <c r="I98" s="95">
        <f>SUM(I100:I107)</f>
        <v>850.28</v>
      </c>
      <c r="J98" s="45"/>
      <c r="K98" s="106">
        <f>SUM(K100:K107)</f>
        <v>-300</v>
      </c>
      <c r="O98" s="24"/>
    </row>
    <row r="99" spans="2:15" s="26" customFormat="1" x14ac:dyDescent="0.35">
      <c r="B99" s="110"/>
      <c r="C99" s="24"/>
      <c r="D99" s="40"/>
      <c r="E99" s="41"/>
      <c r="F99" s="41"/>
      <c r="G99" s="41"/>
      <c r="I99" s="94"/>
      <c r="K99" s="103"/>
      <c r="O99" s="24"/>
    </row>
    <row r="100" spans="2:15" s="26" customFormat="1" x14ac:dyDescent="0.35">
      <c r="B100" s="116">
        <v>72</v>
      </c>
      <c r="C100" s="24"/>
      <c r="D100" s="40" t="s">
        <v>661</v>
      </c>
      <c r="E100" s="41">
        <f>'CAPITAL DELIVERY SERVICE (Divis'!D9</f>
        <v>5722.8850000000002</v>
      </c>
      <c r="F100" s="41">
        <f>'CAPITAL DELIVERY SERVICE (Divis'!E9</f>
        <v>-5723.8850000000002</v>
      </c>
      <c r="G100" s="41">
        <f>SUM(E100:F100)</f>
        <v>-1</v>
      </c>
      <c r="I100" s="94" t="s">
        <v>985</v>
      </c>
      <c r="K100" s="103" t="s">
        <v>985</v>
      </c>
      <c r="O100" s="24"/>
    </row>
    <row r="101" spans="2:15" s="26" customFormat="1" x14ac:dyDescent="0.35">
      <c r="B101" s="116">
        <v>73</v>
      </c>
      <c r="C101" s="24"/>
      <c r="D101" s="40" t="s">
        <v>658</v>
      </c>
      <c r="E101" s="41">
        <f>'CLEAN AIR ZONE (Division)'!D9</f>
        <v>6390</v>
      </c>
      <c r="F101" s="41">
        <f>'CLEAN AIR ZONE (Division)'!E9</f>
        <v>-6390</v>
      </c>
      <c r="G101" s="41">
        <f t="shared" ref="G101:G107" si="7">SUM(E101:F101)</f>
        <v>0</v>
      </c>
      <c r="I101" s="94">
        <f>'CLEAN AIR ZONE (Division)'!H33</f>
        <v>0</v>
      </c>
      <c r="K101" s="103" t="s">
        <v>985</v>
      </c>
      <c r="O101" s="24"/>
    </row>
    <row r="102" spans="2:15" s="26" customFormat="1" x14ac:dyDescent="0.35">
      <c r="B102" s="116">
        <v>74</v>
      </c>
      <c r="C102" s="24"/>
      <c r="D102" s="40" t="s">
        <v>817</v>
      </c>
      <c r="E102" s="41">
        <f>'DIR OF PLANNING INVEST &amp; SUS (D'!D9</f>
        <v>138.21</v>
      </c>
      <c r="F102" s="41">
        <f>'DIR OF PLANNING INVEST &amp; SUS (D'!E9</f>
        <v>0</v>
      </c>
      <c r="G102" s="41">
        <f t="shared" si="7"/>
        <v>138.21</v>
      </c>
      <c r="I102" s="94">
        <f>'DIR OF PLANNING INVEST &amp; SUS (D'!H33</f>
        <v>5.21</v>
      </c>
      <c r="K102" s="103" t="s">
        <v>985</v>
      </c>
      <c r="O102" s="24"/>
    </row>
    <row r="103" spans="2:15" x14ac:dyDescent="0.35">
      <c r="B103" s="117">
        <v>75</v>
      </c>
      <c r="D103" s="53" t="s">
        <v>668</v>
      </c>
      <c r="E103" s="41">
        <f>'DIRECTOR OF REGEN AND DEVELOPM '!D9</f>
        <v>158.13</v>
      </c>
      <c r="F103" s="41">
        <f>'DIRECTOR OF REGEN AND DEVELOPM '!E9</f>
        <v>-39.1</v>
      </c>
      <c r="G103" s="41">
        <f t="shared" si="7"/>
        <v>119.03</v>
      </c>
      <c r="I103" s="94">
        <f>'DIRECTOR OF REGEN AND DEVELOPM '!H33</f>
        <v>6.03</v>
      </c>
      <c r="J103" s="26"/>
      <c r="K103" s="103" t="s">
        <v>985</v>
      </c>
      <c r="L103" s="26"/>
      <c r="M103" s="26"/>
    </row>
    <row r="104" spans="2:15" s="26" customFormat="1" x14ac:dyDescent="0.35">
      <c r="B104" s="116">
        <v>76</v>
      </c>
      <c r="C104" s="24"/>
      <c r="D104" s="40" t="s">
        <v>1019</v>
      </c>
      <c r="E104" s="41">
        <f>'PLANNING SERVICES (Division)'!D9</f>
        <v>4313.2779999999993</v>
      </c>
      <c r="F104" s="41">
        <f>'PLANNING SERVICES (Division)'!E9</f>
        <v>-3992.8310000000001</v>
      </c>
      <c r="G104" s="41">
        <f t="shared" si="7"/>
        <v>320.44699999999921</v>
      </c>
      <c r="I104" s="94">
        <f>'PLANNING SERVICES (Division)'!H68</f>
        <v>147.66</v>
      </c>
      <c r="K104" s="103" t="s">
        <v>985</v>
      </c>
      <c r="L104" s="24"/>
      <c r="M104" s="24"/>
      <c r="O104" s="24"/>
    </row>
    <row r="105" spans="2:15" x14ac:dyDescent="0.35">
      <c r="B105" s="116">
        <v>77</v>
      </c>
      <c r="D105" s="40" t="s">
        <v>798</v>
      </c>
      <c r="E105" s="41">
        <f>'PRECEPTS AND LEVIES (Division)'!D9</f>
        <v>24328</v>
      </c>
      <c r="F105" s="41">
        <f>'PRECEPTS AND LEVIES (Division)'!E9</f>
        <v>-300</v>
      </c>
      <c r="G105" s="41">
        <f t="shared" si="7"/>
        <v>24028</v>
      </c>
      <c r="I105" s="94">
        <f>'PRECEPTS AND LEVIES (Division)'!H33</f>
        <v>500</v>
      </c>
      <c r="J105" s="26"/>
      <c r="K105" s="103">
        <f>'PRECEPTS AND LEVIES (Division)'!H44</f>
        <v>-300</v>
      </c>
      <c r="L105" s="26"/>
      <c r="M105" s="26"/>
    </row>
    <row r="106" spans="2:15" s="26" customFormat="1" x14ac:dyDescent="0.35">
      <c r="B106" s="116">
        <v>78</v>
      </c>
      <c r="C106" s="24"/>
      <c r="D106" s="40" t="s">
        <v>1020</v>
      </c>
      <c r="E106" s="41">
        <f>'PROPERTY REGENERATION (Division'!D9</f>
        <v>936.93299999999999</v>
      </c>
      <c r="F106" s="41">
        <f>'PROPERTY REGENERATION (Division'!E9</f>
        <v>-609.59900000000005</v>
      </c>
      <c r="G106" s="41">
        <f t="shared" si="7"/>
        <v>327.33399999999995</v>
      </c>
      <c r="I106" s="94">
        <f>'PROPERTY REGENERATION (Division'!H33</f>
        <v>34.590000000000003</v>
      </c>
      <c r="K106" s="103" t="s">
        <v>985</v>
      </c>
      <c r="L106" s="24"/>
      <c r="M106" s="24"/>
      <c r="O106" s="24"/>
    </row>
    <row r="107" spans="2:15" s="26" customFormat="1" x14ac:dyDescent="0.35">
      <c r="B107" s="116">
        <v>79</v>
      </c>
      <c r="C107" s="24"/>
      <c r="D107" s="40" t="s">
        <v>1021</v>
      </c>
      <c r="E107" s="41">
        <f>'TRANSPORT &amp; INFRASTRUCTURE (Div'!D9</f>
        <v>4854.8999999999996</v>
      </c>
      <c r="F107" s="41">
        <f>'TRANSPORT &amp; INFRASTRUCTURE (Div'!E9</f>
        <v>-4116.5</v>
      </c>
      <c r="G107" s="41">
        <f t="shared" si="7"/>
        <v>738.39999999999964</v>
      </c>
      <c r="I107" s="94">
        <f>'TRANSPORT &amp; INFRASTRUCTURE (Div'!H61</f>
        <v>156.79</v>
      </c>
      <c r="K107" s="103" t="s">
        <v>985</v>
      </c>
      <c r="O107" s="24"/>
    </row>
    <row r="108" spans="2:15" s="26" customFormat="1" x14ac:dyDescent="0.35">
      <c r="B108" s="110"/>
      <c r="C108" s="24"/>
      <c r="D108" s="40"/>
      <c r="E108" s="41"/>
      <c r="F108" s="41"/>
      <c r="G108" s="41"/>
      <c r="I108" s="94"/>
      <c r="K108" s="103"/>
      <c r="O108" s="24"/>
    </row>
    <row r="109" spans="2:15" s="26" customFormat="1" x14ac:dyDescent="0.35">
      <c r="B109" s="110"/>
      <c r="C109" s="33" t="s">
        <v>1022</v>
      </c>
      <c r="D109" s="40"/>
      <c r="E109" s="44">
        <f>SUM(E111:E121)</f>
        <v>140419.35200000001</v>
      </c>
      <c r="F109" s="44">
        <f t="shared" ref="F109:G109" si="8">SUM(F111:F121)</f>
        <v>-70275.984589999993</v>
      </c>
      <c r="G109" s="44">
        <f t="shared" si="8"/>
        <v>70143.367409999992</v>
      </c>
      <c r="H109" s="45"/>
      <c r="I109" s="95">
        <f>SUM(I111:I121)</f>
        <v>5047</v>
      </c>
      <c r="J109" s="45"/>
      <c r="K109" s="106">
        <f>SUM(K111:K121)</f>
        <v>-609.79999999999995</v>
      </c>
      <c r="O109" s="24"/>
    </row>
    <row r="110" spans="2:15" s="26" customFormat="1" x14ac:dyDescent="0.35">
      <c r="B110" s="110"/>
      <c r="C110" s="24"/>
      <c r="D110" s="40"/>
      <c r="E110" s="41"/>
      <c r="F110" s="41"/>
      <c r="G110" s="41"/>
      <c r="I110" s="94"/>
      <c r="K110" s="103"/>
      <c r="O110" s="24"/>
    </row>
    <row r="111" spans="2:15" s="26" customFormat="1" x14ac:dyDescent="0.35">
      <c r="B111" s="116">
        <v>80</v>
      </c>
      <c r="C111" s="24"/>
      <c r="D111" s="40" t="s">
        <v>707</v>
      </c>
      <c r="E111" s="41">
        <f>'CITY CENTRE MANAGEMENT (Divisio'!D9</f>
        <v>2783.0590000000002</v>
      </c>
      <c r="F111" s="41">
        <f>'CITY CENTRE MANAGEMENT (Divisio'!E9</f>
        <v>-865.4</v>
      </c>
      <c r="G111" s="5">
        <f>SUM(E111:F111)</f>
        <v>1917.6590000000001</v>
      </c>
      <c r="I111" s="94">
        <f>'CITY CENTRE MANAGEMENT (Divisio'!H40+'CITY CENTRE MANAGEMENT (Divisio'!H48+'CITY CENTRE MANAGEMENT (Divisio'!H56</f>
        <v>416</v>
      </c>
      <c r="K111" s="108">
        <f>'CITY CENTRE MANAGEMENT (Divisio'!H67</f>
        <v>-14</v>
      </c>
      <c r="O111" s="24"/>
    </row>
    <row r="112" spans="2:15" s="26" customFormat="1" x14ac:dyDescent="0.35">
      <c r="B112" s="116">
        <v>81</v>
      </c>
      <c r="C112" s="24"/>
      <c r="D112" s="40" t="s">
        <v>620</v>
      </c>
      <c r="E112" s="41">
        <f>'DIRECTOR OF STREETSCENE AND RE '!D9</f>
        <v>347.35199999999998</v>
      </c>
      <c r="F112" s="41">
        <f>'DIRECTOR OF STREETSCENE AND RE '!E9</f>
        <v>-196</v>
      </c>
      <c r="G112" s="5">
        <f t="shared" ref="G112:G120" si="9">SUM(E112:F112)</f>
        <v>151.35199999999998</v>
      </c>
      <c r="I112" s="94">
        <f>'DIRECTOR OF STREETSCENE AND RE '!H40</f>
        <v>15</v>
      </c>
      <c r="K112" s="108">
        <f>'DIRECTOR OF STREETSCENE AND RE '!H49+'DIRECTOR OF STREETSCENE AND RE '!H58</f>
        <v>-295</v>
      </c>
      <c r="O112" s="24"/>
    </row>
    <row r="113" spans="1:15" s="26" customFormat="1" x14ac:dyDescent="0.35">
      <c r="B113" s="116">
        <v>82</v>
      </c>
      <c r="C113" s="24"/>
      <c r="D113" s="40" t="s">
        <v>665</v>
      </c>
      <c r="E113" s="41">
        <f>'EMERGENCY PLANNING (Division)'!D9</f>
        <v>341</v>
      </c>
      <c r="F113" s="41">
        <f>'EMERGENCY PLANNING (Division)'!E9</f>
        <v>-108</v>
      </c>
      <c r="G113" s="5">
        <f t="shared" si="9"/>
        <v>233</v>
      </c>
      <c r="I113" s="94" t="s">
        <v>985</v>
      </c>
      <c r="K113" s="103" t="s">
        <v>985</v>
      </c>
      <c r="O113" s="24"/>
    </row>
    <row r="114" spans="1:15" x14ac:dyDescent="0.35">
      <c r="B114" s="116">
        <v>83</v>
      </c>
      <c r="D114" s="40" t="s">
        <v>1023</v>
      </c>
      <c r="E114" s="41">
        <f>'ENVIRONMENTAL REGULATIONS (Divi'!D9</f>
        <v>5238.8140000000003</v>
      </c>
      <c r="F114" s="41">
        <f>'ENVIRONMENTAL REGULATIONS (Divi'!E9</f>
        <v>-1412.05459</v>
      </c>
      <c r="G114" s="5">
        <f t="shared" si="9"/>
        <v>3826.7594100000006</v>
      </c>
      <c r="I114" s="94">
        <f>'ENVIRONMENTAL REGULATIONS (Divi'!H89+'ENVIRONMENTAL REGULATIONS (Divi'!H97+'ENVIRONMENTAL REGULATIONS (Divi'!H105+'ENVIRONMENTAL REGULATIONS (Divi'!H113+'ENVIRONMENTAL REGULATIONS (Divi'!H121</f>
        <v>454</v>
      </c>
      <c r="J114" s="26"/>
      <c r="K114" s="103">
        <f>'ENVIRONMENTAL REGULATIONS (Divi'!H132</f>
        <v>-19.8</v>
      </c>
      <c r="L114" s="26"/>
      <c r="M114" s="26"/>
    </row>
    <row r="115" spans="1:15" s="26" customFormat="1" x14ac:dyDescent="0.35">
      <c r="B115" s="116">
        <v>84</v>
      </c>
      <c r="C115" s="24"/>
      <c r="D115" s="40" t="s">
        <v>1024</v>
      </c>
      <c r="E115" s="5">
        <f>'HIGHWAY MAINTENANCE DIVISION (D'!D9</f>
        <v>2332.0640000000003</v>
      </c>
      <c r="F115" s="5">
        <f>'HIGHWAY MAINTENANCE DIVISION (D'!E9</f>
        <v>-782.8</v>
      </c>
      <c r="G115" s="5">
        <f t="shared" si="9"/>
        <v>1549.2640000000004</v>
      </c>
      <c r="I115" s="94">
        <f>'HIGHWAY MAINTENANCE DIVISION (D'!H47</f>
        <v>81</v>
      </c>
      <c r="K115" s="103">
        <f>+'HIGHWAY MAINTENANCE DIVISION (D'!H56</f>
        <v>-150</v>
      </c>
      <c r="L115" s="24"/>
      <c r="M115" s="24"/>
    </row>
    <row r="116" spans="1:15" x14ac:dyDescent="0.35">
      <c r="B116" s="116">
        <v>85</v>
      </c>
      <c r="D116" s="40" t="s">
        <v>1025</v>
      </c>
      <c r="E116" s="41">
        <f>'HIGHWAYS CONTRACT (Division)'!D9</f>
        <v>79517.7</v>
      </c>
      <c r="F116" s="41">
        <f>'HIGHWAYS CONTRACT (Division)'!E9</f>
        <v>-47717</v>
      </c>
      <c r="G116" s="5">
        <f t="shared" si="9"/>
        <v>31800.699999999997</v>
      </c>
      <c r="I116" s="94">
        <f>'HIGHWAYS CONTRACT (Division)'!H33</f>
        <v>2115</v>
      </c>
      <c r="J116" s="26"/>
      <c r="K116" s="108">
        <f>'HIGHWAYS CONTRACT (Division)'!H44</f>
        <v>0</v>
      </c>
      <c r="L116" s="26"/>
      <c r="M116" s="26"/>
    </row>
    <row r="117" spans="1:15" s="26" customFormat="1" x14ac:dyDescent="0.35">
      <c r="B117" s="116">
        <v>86</v>
      </c>
      <c r="C117" s="24"/>
      <c r="D117" s="40" t="s">
        <v>613</v>
      </c>
      <c r="E117" s="41">
        <f>'LICENSING (Division)'!D9</f>
        <v>1696.2</v>
      </c>
      <c r="F117" s="41">
        <f>'LICENSING (Division)'!E9</f>
        <v>-1624.5</v>
      </c>
      <c r="G117" s="5">
        <f t="shared" si="9"/>
        <v>71.700000000000045</v>
      </c>
      <c r="I117" s="94" t="s">
        <v>985</v>
      </c>
      <c r="K117" s="103" t="s">
        <v>985</v>
      </c>
      <c r="L117" s="24"/>
      <c r="M117" s="24"/>
    </row>
    <row r="118" spans="1:15" s="26" customFormat="1" x14ac:dyDescent="0.35">
      <c r="B118" s="116">
        <v>87</v>
      </c>
      <c r="C118" s="24"/>
      <c r="D118" s="40" t="s">
        <v>636</v>
      </c>
      <c r="E118" s="41">
        <f>'PARKING SERVICES (Division)'!D9</f>
        <v>3785.58</v>
      </c>
      <c r="F118" s="41">
        <f>'PARKING SERVICES (Division)'!E9</f>
        <v>-10479.73</v>
      </c>
      <c r="G118" s="5">
        <f t="shared" si="9"/>
        <v>-6694.15</v>
      </c>
      <c r="I118" s="94">
        <f>'PARKING SERVICES (Division)'!H33</f>
        <v>84</v>
      </c>
      <c r="K118" s="108">
        <f>'PARKING SERVICES (Division)'!H42</f>
        <v>-51</v>
      </c>
    </row>
    <row r="119" spans="1:15" s="26" customFormat="1" x14ac:dyDescent="0.35">
      <c r="B119" s="116">
        <v>88</v>
      </c>
      <c r="C119" s="24"/>
      <c r="D119" s="40" t="s">
        <v>650</v>
      </c>
      <c r="E119" s="41">
        <f>'PLACE HUB (Division)'!D9</f>
        <v>2771.0529999999999</v>
      </c>
      <c r="F119" s="41">
        <f>'PLACE HUB (Division)'!E9</f>
        <v>0</v>
      </c>
      <c r="G119" s="5">
        <f t="shared" si="9"/>
        <v>2771.0529999999999</v>
      </c>
      <c r="I119" s="94">
        <f>'PLACE HUB (Division)'!H33</f>
        <v>98</v>
      </c>
      <c r="K119" s="103" t="s">
        <v>985</v>
      </c>
    </row>
    <row r="120" spans="1:15" s="26" customFormat="1" x14ac:dyDescent="0.35">
      <c r="B120" s="116">
        <v>89</v>
      </c>
      <c r="C120" s="24"/>
      <c r="D120" s="40" t="s">
        <v>761</v>
      </c>
      <c r="E120" s="41">
        <f>'SHEFFIELD CITY MARKETS (Divisio'!D9</f>
        <v>3085.58</v>
      </c>
      <c r="F120" s="41">
        <f>'SHEFFIELD CITY MARKETS (Divisio'!E9</f>
        <v>-1760.5</v>
      </c>
      <c r="G120" s="5">
        <f t="shared" si="9"/>
        <v>1325.08</v>
      </c>
      <c r="I120" s="94">
        <f>'SHEFFIELD CITY MARKETS (Divisio'!H33+'SHEFFIELD CITY MARKETS (Divisio'!H41</f>
        <v>159</v>
      </c>
      <c r="K120" s="108">
        <f>'SHEFFIELD CITY MARKETS (Divisio'!H52</f>
        <v>-80</v>
      </c>
    </row>
    <row r="121" spans="1:15" s="26" customFormat="1" x14ac:dyDescent="0.35">
      <c r="B121" s="116">
        <v>90</v>
      </c>
      <c r="C121" s="24"/>
      <c r="D121" s="40" t="s">
        <v>1026</v>
      </c>
      <c r="E121" s="41">
        <f>'WASTE MANAGEMENT (Division)'!D9</f>
        <v>38520.949999999997</v>
      </c>
      <c r="F121" s="41">
        <f>'WASTE MANAGEMENT (Division)'!E9</f>
        <v>-5330</v>
      </c>
      <c r="G121" s="5">
        <f>SUM(E121:F121)</f>
        <v>33190.949999999997</v>
      </c>
      <c r="I121" s="94">
        <f>'WASTE MANAGEMENT (Division)'!H40+'WASTE MANAGEMENT (Division)'!H48</f>
        <v>1625</v>
      </c>
      <c r="K121" s="103" t="s">
        <v>985</v>
      </c>
    </row>
    <row r="122" spans="1:15" s="26" customFormat="1" x14ac:dyDescent="0.35">
      <c r="B122" s="110"/>
      <c r="I122" s="94"/>
      <c r="K122" s="103"/>
    </row>
    <row r="123" spans="1:15" s="26" customFormat="1" x14ac:dyDescent="0.35">
      <c r="B123" s="110"/>
      <c r="C123" s="54" t="s">
        <v>1027</v>
      </c>
      <c r="D123" s="54"/>
      <c r="E123" s="55">
        <f>SUM(E109,E98,E80,E72,E47,E37,E21,E9)-1</f>
        <v>1423503.3860000002</v>
      </c>
      <c r="F123" s="55">
        <f>SUM(F109,F98,F80,F72,F47,F37,F21,F9)+2</f>
        <v>-949646.03958999994</v>
      </c>
      <c r="G123" s="55">
        <f>E123+F123</f>
        <v>473857.34641000023</v>
      </c>
      <c r="H123" s="55"/>
      <c r="I123" s="96">
        <f>SUM(I109,I98,I80,I72,I47,I37,I21,I9)</f>
        <v>64388.37</v>
      </c>
      <c r="J123" s="56"/>
      <c r="K123" s="109">
        <f>SUM(K109,K98,K80,K72,K47,K37,K21,K9)</f>
        <v>-42750.31</v>
      </c>
    </row>
    <row r="124" spans="1:15" s="26" customFormat="1" x14ac:dyDescent="0.35">
      <c r="B124" s="57"/>
      <c r="I124" s="58"/>
      <c r="J124" s="57"/>
      <c r="K124" s="57"/>
    </row>
    <row r="125" spans="1:15" s="26" customFormat="1" x14ac:dyDescent="0.35">
      <c r="B125" s="59"/>
      <c r="D125" s="38"/>
      <c r="I125" s="58"/>
      <c r="J125" s="57"/>
      <c r="K125" s="39"/>
    </row>
    <row r="126" spans="1:15" s="26" customFormat="1" x14ac:dyDescent="0.35">
      <c r="B126" s="59"/>
      <c r="I126" s="58"/>
      <c r="J126" s="57"/>
      <c r="K126" s="39"/>
    </row>
    <row r="127" spans="1:15" s="26" customFormat="1" x14ac:dyDescent="0.35">
      <c r="B127" s="59"/>
      <c r="D127" s="38"/>
      <c r="I127" s="39"/>
      <c r="J127" s="57"/>
      <c r="K127" s="39"/>
    </row>
    <row r="128" spans="1:15" s="26" customFormat="1" x14ac:dyDescent="0.35">
      <c r="A128" s="24"/>
      <c r="B128" s="59"/>
      <c r="I128" s="58"/>
      <c r="J128" s="57"/>
      <c r="K128" s="39"/>
      <c r="N128" s="24"/>
    </row>
    <row r="129" spans="7:13" x14ac:dyDescent="0.35">
      <c r="G129" s="41"/>
      <c r="M129" s="26"/>
    </row>
  </sheetData>
  <conditionalFormatting sqref="D11:D122 O21:O114">
    <cfRule type="duplicateValues" dxfId="1" priority="2"/>
  </conditionalFormatting>
  <conditionalFormatting sqref="O9:O17 D11:D19">
    <cfRule type="duplicateValues" dxfId="0" priority="1"/>
  </conditionalFormatting>
  <hyperlinks>
    <hyperlink ref="B11" location="'ACCESS, MH &amp; WELLBEING (Divisio'!Print_Area" display="'ACCESS, MH &amp; WELLBEING (Divisio'!Print_Area" xr:uid="{4E00C7C8-EFE0-4B73-983E-B4714E0FF7CF}"/>
    <hyperlink ref="B41" location="'DIRECTOR OF ECON DEV &amp; CULTURE '!Print_Area" display="'DIRECTOR OF ECON DEV &amp; CULTURE '!Print_Area" xr:uid="{C2E492D5-32E1-4FD9-9700-469851BC17D0}"/>
    <hyperlink ref="B23" location="'BEREAVEMENT SERVICES (Division)'!Print_Area" display="'BEREAVEMENT SERVICES (Division)'!Print_Area" xr:uid="{47EAEEA0-4945-43A8-9872-DA70F40093C0}"/>
    <hyperlink ref="B25" location="'COMMUNITIES MANAGEMENT (Divisio'!Print_Area" display="'COMMUNITIES MANAGEMENT (Divisio'!Print_Area" xr:uid="{46A3CD7F-78A3-428E-9BD6-FB860DE5ADF7}"/>
    <hyperlink ref="B39" location="'BUSINESS DEVELOPMENT &amp; FUND MA '!Print_Area" display="'BUSINESS DEVELOPMENT &amp; FUND MA '!Print_Area" xr:uid="{AB6C87E9-D269-4F8C-A564-DDC0D1106169}"/>
    <hyperlink ref="B40" location="'CULTURE, TOURISM &amp; EVENTS (Divi'!Print_Area" display="'CULTURE, TOURISM &amp; EVENTS (Divi'!Print_Area" xr:uid="{052D165D-EAA2-49A6-8417-5FC049DD8A4E}"/>
    <hyperlink ref="B42" location="'ECONOMY &amp; BUSINESS SUPPORT (Div'!Print_Area" display="'ECONOMY &amp; BUSINESS SUPPORT (Div'!Print_Area" xr:uid="{F0B5A893-FCA6-4FB2-BC87-8EA01189FF70}"/>
    <hyperlink ref="B43" location="'EMPLOYMENT &amp; SKILLS (Division)'!Print_Area" display="'EMPLOYMENT &amp; SKILLS (Division)'!Print_Area" xr:uid="{BE120969-A56F-4DD3-BD2F-7A999846C069}"/>
    <hyperlink ref="B44" location="'EVENTS (Division)'!Print_Area" display="'EVENTS (Division)'!Print_Area" xr:uid="{432493A0-91CD-4DE3-BB9E-B5976E504116}"/>
    <hyperlink ref="B45" location="'FAMILY &amp; COMMUNITY LEARNING (Di'!Print_Area" display="'FAMILY &amp; COMMUNITY LEARNING (Di'!Print_Area" xr:uid="{9E3FE980-2C51-4BCC-A7A9-C352C7F075C9}"/>
    <hyperlink ref="B49" location="'14-24 PARTNERSHIP (Division)'!Print_Area" display="'14-24 PARTNERSHIP (Division)'!Print_Area" xr:uid="{18A465AA-F9B7-431F-A66D-509EA42EB71B}"/>
    <hyperlink ref="B50" location="'ACCESS &amp; INCLUSION (Division)'!Print_Area" display="'ACCESS &amp; INCLUSION (Division)'!Print_Area" xr:uid="{4CE6EC5B-45F5-4232-8C60-F15D34706C45}"/>
    <hyperlink ref="B51" location="'BUSINESS STRATEGY OP BUDGETS (D'!Print_Area" display="'BUSINESS STRATEGY OP BUDGETS (D'!Print_Area" xr:uid="{E8441D3A-876D-4130-8838-7BD3DFA2F47F}"/>
    <hyperlink ref="B52" location="'C&amp;F BUSINESS SUPPORT (Division)'!Print_Area" display="'C&amp;F BUSINESS SUPPORT (Division)'!Print_Area" xr:uid="{765D5877-F3DE-46CF-B452-DCAB0C07F5A3}"/>
    <hyperlink ref="B53" location="'CENTRAL MANAGEMENT (Division)'!Print_Area" display="'CENTRAL MANAGEMENT (Division)'!Print_Area" xr:uid="{35B8C2D8-2BA4-4E0E-94D4-803F83539D17}"/>
    <hyperlink ref="B54" location="'CHILDRENS DISABILITIES SERVICE '!Print_Area" display="'CHILDRENS DISABILITIES SERVICE '!Print_Area" xr:uid="{6D83C840-E690-4C1F-9742-F3DB13765D29}"/>
    <hyperlink ref="B58" location="'COMMISSIONING MANAGEMENT (Divis'!Print_Area" display="'COMMISSIONING MANAGEMENT (Divis'!Print_Area" xr:uid="{A437A47F-26A6-4CCD-B5FA-1FF4B7E0FC12}"/>
    <hyperlink ref="B59" location="'CYP PROVIDER SERVICES (Division'!Print_Area" display="'CYP PROVIDER SERVICES (Division'!Print_Area" xr:uid="{754BB366-1961-4D15-82B9-C8C6609E5962}"/>
    <hyperlink ref="B60" location="'EARLY HELP &amp; PREVENTION (Divisi'!Print_Area" display="'EARLY HELP &amp; PREVENTION (Divisi'!Print_Area" xr:uid="{BB18D924-78B4-445E-8EB3-78C31B4FC4D8}"/>
    <hyperlink ref="B55" location="'CHILDREN''S PUBLIC HEALTH (Divis'!Print_Area" display="'CHILDREN''S PUBLIC HEALTH (Divis'!Print_Area" xr:uid="{9457971B-9011-41D4-9323-C1F2E59AFCB8}"/>
    <hyperlink ref="B15" location="'GOVERNANCE &amp; FINANCIAL INCL''N ('!Print_Area" display="'GOVERNANCE &amp; FINANCIAL INCL''N ('!Print_Area" xr:uid="{05776B3B-AA5C-416A-8E60-8C8787EA9E96}"/>
    <hyperlink ref="B14" location="'COMMISSIONING AND PARTNERSHIPS '!A1" display="'COMMISSIONING AND PARTNERSHIPS '!A1" xr:uid="{E5F43064-9CA4-48EA-AB3A-313DBBA18A8E}"/>
    <hyperlink ref="B13" location="'CHIEF SOCIAL WORKER (Division)'!Print_Area" display="'CHIEF SOCIAL WORKER (Division)'!Print_Area" xr:uid="{915D48A2-B46A-4AD7-9B59-190A250DBF59}"/>
    <hyperlink ref="B61" location="'EDUCATION &amp; SKILLS BUS SUPP (Di'!Print_Area" display="'EDUCATION &amp; SKILLS BUS SUPP (Di'!Print_Area" xr:uid="{7F9FEF5C-9A12-4D9D-8147-E3A1EAEB3163}"/>
    <hyperlink ref="B63" location="'FIELDWORK SERVICES (Division)'!Print_Area" display="'FIELDWORK SERVICES (Division)'!Print_Area" xr:uid="{F81252AB-366C-4200-8882-22B68FDAF6A9}"/>
    <hyperlink ref="B64" location="'PLACEMENTS (Division)'!Print_Area" display="'PLACEMENTS (Division)'!Print_Area" xr:uid="{EBA934FD-6040-4294-B0B7-6F58050A0830}"/>
    <hyperlink ref="B66" location="'PREVENTION &amp; EARLY INTERVENTN ('!Print_Area" display="'PREVENTION &amp; EARLY INTERVENTN ('!Print_Area" xr:uid="{2BDF2A0B-33A1-4783-AF8E-042E9FC60DA7}"/>
    <hyperlink ref="B67" location="'QAIS (Division)'!Print_Area" display="'QAIS (Division)'!Print_Area" xr:uid="{6E034F1B-9D87-44EF-9DF3-CAB31CF5F999}"/>
    <hyperlink ref="B68" location="'SCHOOL BUDGETS (Division)'!Print_Area" display="'SCHOOL BUDGETS (Division)'!Print_Area" xr:uid="{AFB430EE-9F8B-4853-8052-3C1DF8E54BEE}"/>
    <hyperlink ref="B69" location="'SCHOOLS AND LEARNING (Division)'!Print_Area" display="'SCHOOLS AND LEARNING (Division)'!Print_Area" xr:uid="{0A5DFFA9-680F-4FE2-AC47-93A0984A1424}"/>
    <hyperlink ref="B70" location="'SEN (Division)'!Print_Area" display="'SEN (Division)'!Print_Area" xr:uid="{834A75EA-AA78-46A4-8C68-A769501BCBF8}"/>
    <hyperlink ref="B74" location="'BUSINESS PLANNING - GEN (Divisi'!Print_Area" display="'BUSINESS PLANNING - GEN (Divisi'!Print_Area" xr:uid="{C689C5DD-2D2D-409A-BD4A-AB4063FF8C62}"/>
    <hyperlink ref="B75" location="'CITYWIDE HOUSING SERVICE - GEN '!Print_Area" display="'CITYWIDE HOUSING SERVICE - GEN '!Print_Area" xr:uid="{0827BC8C-353D-447E-8DC7-11E9F2F0E4D8}"/>
    <hyperlink ref="B76" location="'HOUSING GROWTH - GEN (Division)'!Print_Area" display="'HOUSING GROWTH - GEN (Division)'!Print_Area" xr:uid="{6C08E97E-8BF8-44DB-AA97-FD3586290A11}"/>
    <hyperlink ref="B77" location="'HSG REPAIRS AND MAINTENANCE (Di'!Print_Area" display="'HSG REPAIRS AND MAINTENANCE (Di'!Print_Area" xr:uid="{BDF0E199-2F6E-4DEC-8417-E1ADA52EA9DD}"/>
    <hyperlink ref="B78" location="'N-HOODS INT &amp; TENANT SUPP-GEN ('!Print_Titles" display="'N-HOODS INT &amp; TENANT SUPP-GEN ('!Print_Titles" xr:uid="{5B0CEC94-AB77-4F26-BAE0-361DD9BC797E}"/>
    <hyperlink ref="B82" location="'CENTRAL COSTS (Service)'!Print_Area" display="'CENTRAL COSTS (Service)'!Print_Area" xr:uid="{115489B9-4E89-4616-B54A-0BC63E663E7B}"/>
    <hyperlink ref="B83" location="'CONTRACT REBATES &amp; DISCOUNTS (S'!Print_Area" display="'CONTRACT REBATES &amp; DISCOUNTS (S'!Print_Area" xr:uid="{0F5D6C8E-C837-4025-8975-7F15BF3D8136}"/>
    <hyperlink ref="B84" location="'CUSTOMER SERVICES (Division)'!Print_Area" display="'CUSTOMER SERVICES (Division)'!Print_Area" xr:uid="{8208D37C-6619-4BBE-B1F3-6946DE0CCFE2}"/>
    <hyperlink ref="B86" location="'FACILITIES MANAGEMENT (Division'!Print_Area" display="'FACILITIES MANAGEMENT (Division'!Print_Area" xr:uid="{168E64C9-FCC5-4E97-906E-412BA49CBEA9}"/>
    <hyperlink ref="B87" location="'FINANCE &amp; COMMERCIAL SERVICES ('!Print_Area" display="'FINANCE &amp; COMMERCIAL SERVICES ('!Print_Area" xr:uid="{E99C1833-83EA-4D4B-9CD6-C1C31E15147B}"/>
    <hyperlink ref="B89" location="'HOUSING BENEFIT (Service)'!Print_Titles" display="'HOUSING BENEFIT (Service)'!Print_Titles" xr:uid="{4447069B-D76C-435E-8844-486DD614BFE5}"/>
    <hyperlink ref="B90" location="'LOCAL AREA COMMITTEES (Division'!Print_Titles" display="'LOCAL AREA COMMITTEES (Division'!Print_Titles" xr:uid="{8025DB0D-DA8E-4126-9BAF-3D8735356AF3}"/>
    <hyperlink ref="B94" location="'PROPERTY (Division)'!Print_Area" display="'PROPERTY (Division)'!Print_Area" xr:uid="{00F27283-7C3D-4A16-8AD3-71F879D13917}"/>
    <hyperlink ref="B96" location="'TRANSPORT (Division)'!Print_Titles" display="'TRANSPORT (Division)'!Print_Titles" xr:uid="{8861A3C1-389F-4829-9CFD-A86BA013745B}"/>
    <hyperlink ref="B100" location="'CAPITAL DELIVERY SERVICE (Divis'!Print_Area" display="'CAPITAL DELIVERY SERVICE (Divis'!Print_Area" xr:uid="{A876B7BF-7EFE-4B7A-8250-EC6BC27B6237}"/>
    <hyperlink ref="B101" location="'CLEAN AIR ZONE (Division)'!Print_Area" display="'CLEAN AIR ZONE (Division)'!Print_Area" xr:uid="{60BDDDBC-47A0-48D5-97C1-56CE885C241D}"/>
    <hyperlink ref="B102" location="'DIR OF PLANNING INVEST &amp; SUS (D'!Print_Area" display="'DIR OF PLANNING INVEST &amp; SUS (D'!Print_Area" xr:uid="{F96ADE91-234E-4E60-ACDA-1700E1126994}"/>
    <hyperlink ref="B104" location="'PLANNING SERVICES (Division)'!Print_Titles" display="'PLANNING SERVICES (Division)'!Print_Titles" xr:uid="{CBC2AFBA-8F44-4DAE-BC9F-D1B03BBAFF0B}"/>
    <hyperlink ref="B105" location="'PRECEPTS AND LEVIES (Division)'!Print_Titles" display="'PRECEPTS AND LEVIES (Division)'!Print_Titles" xr:uid="{02A79411-E645-4369-8435-49D160A1427E}"/>
    <hyperlink ref="B106" location="'PROPERTY REGENERATION (Division'!Print_Titles" display="'PROPERTY REGENERATION (Division'!Print_Titles" xr:uid="{325E7E5B-6CD8-4A04-BF0B-3D4B62D33882}"/>
    <hyperlink ref="B107" location="'TRANSPORT &amp; INFRASTRUCTURE (Div'!Print_Area" display="'TRANSPORT &amp; INFRASTRUCTURE (Div'!Print_Area" xr:uid="{9F08D255-D7D1-4F58-AEB5-53D8129F212A}"/>
    <hyperlink ref="B111" location="'CITY CENTRE MANAGEMENT (Divisio'!Print_Area" display="'CITY CENTRE MANAGEMENT (Divisio'!Print_Area" xr:uid="{A51BF1DB-7B34-4CAB-8616-F80581ABC776}"/>
    <hyperlink ref="B112" location="'DIRECTOR OF STREETSCENE AND RE '!Print_Area" display="'DIRECTOR OF STREETSCENE AND RE '!Print_Area" xr:uid="{C072B910-5A99-4F70-B8A1-712825E9F6D8}"/>
    <hyperlink ref="B113" location="'EMERGENCY PLANNING (Division)'!Print_Area" display="'EMERGENCY PLANNING (Division)'!Print_Area" xr:uid="{ADAE3DE9-78EC-444B-A06C-C01A14092D97}"/>
    <hyperlink ref="B114" location="'ENVIRONMENTAL REGULATIONS (Divi'!Print_Area" display="'ENVIRONMENTAL REGULATIONS (Divi'!Print_Area" xr:uid="{70C68DDE-30B2-4790-8841-3FC243C50E4D}"/>
    <hyperlink ref="B115" location="'HIGHWAY MAINTENANCE DIVISION (D'!Print_Area" display="'HIGHWAY MAINTENANCE DIVISION (D'!Print_Area" xr:uid="{35CC819E-F3C8-4CE3-BA70-AD8265A1402C}"/>
    <hyperlink ref="B116" location="'HIGHWAYS CONTRACT (Division)'!Print_Area" display="'HIGHWAYS CONTRACT (Division)'!Print_Area" xr:uid="{7D9E54E2-87A2-45E7-AA44-4EAF6CDEE816}"/>
    <hyperlink ref="B117" location="'LICENSING (Division)'!Print_Titles" display="'LICENSING (Division)'!Print_Titles" xr:uid="{CB3529EE-7AF6-4DEA-8506-7CFA0B1D9AB4}"/>
    <hyperlink ref="B118" location="'PARKING SERVICES (Division)'!Print_Area" display="'PARKING SERVICES (Division)'!Print_Area" xr:uid="{F246FCD6-667A-44DB-907E-280FFB05E03D}"/>
    <hyperlink ref="B119" location="'PLACE HUB (Division)'!Print_Area" display="'PLACE HUB (Division)'!Print_Area" xr:uid="{05E90143-1C58-428D-A8B7-B15454B86C46}"/>
    <hyperlink ref="B120" location="'SHEFFIELD CITY MARKETS (Divisio'!Print_Titles" display="'SHEFFIELD CITY MARKETS (Divisio'!Print_Titles" xr:uid="{0008A56E-1E3D-4435-BBF8-DB0DB81CFB6E}"/>
    <hyperlink ref="B121" location="'WASTE MANAGEMENT (Division)'!Print_Titles" display="'WASTE MANAGEMENT (Division)'!Print_Titles" xr:uid="{BE19817B-8728-4801-8078-85942EC126B8}"/>
    <hyperlink ref="B65" location="'PORTFOLIO WIDE BUDGETS (Divisio'!Print_Area" display="'PORTFOLIO WIDE BUDGETS (Divisio'!Print_Area" xr:uid="{7FF7B9C9-E57A-4E3C-8FA9-054C227A6E1F}"/>
    <hyperlink ref="B12" location="'ADULTS FUTURE OPTIONS (Division'!Print_Area" display="'ADULTS FUTURE OPTIONS (Division'!Print_Area" xr:uid="{C64F5EDB-23AC-4B59-B901-76098AA737DD}"/>
    <hyperlink ref="B16" location="'L&amp;AW (LONG TERM SUPPORT) (Divis'!Print_Area" display="'L&amp;AW (LONG TERM SUPPORT) (Divis'!Print_Area" xr:uid="{DBF8CBA9-7C93-483E-8DAA-BCFAEC3BC641}"/>
    <hyperlink ref="B17" location="'L&amp;AW (SHORT TERM SUPPORT) (Divi'!Print_Area" display="'L&amp;AW (SHORT TERM SUPPORT) (Divi'!Print_Area" xr:uid="{A42A1F1A-C2D5-4970-B83E-E24222B40330}"/>
    <hyperlink ref="B18" location="'PARTNERSHIP FUNDING (Division)'!Print_Titles" display="'PARTNERSHIP FUNDING (Division)'!Print_Titles" xr:uid="{881375A0-79D7-4715-901E-4AC5A5EA82D4}"/>
    <hyperlink ref="B19" location="'SUPPORTING VULNERABLE PEOPLE (D'!Print_Titles" display="'SUPPORTING VULNERABLE PEOPLE (D'!Print_Titles" xr:uid="{D140C076-AFB9-48B9-A93D-6566408D0C6D}"/>
    <hyperlink ref="B26" location="'COMMUNITIES PREVENTION (Divisio'!Print_Area" display="'COMMUNITIES PREVENTION (Divisio'!Print_Area" xr:uid="{F62A252E-F852-4C9A-951F-572F3AF4A11D}"/>
    <hyperlink ref="B29" location="'DIRECTOR PL&amp;L (Division)'!Print_Area" display="'DIRECTOR PL&amp;L (Division)'!Print_Area" xr:uid="{F66C52D5-945D-4C87-8FA5-BF5F734F7047}"/>
    <hyperlink ref="B32" location="'PARTNERSHIPS &amp; SPECIAL PROJECT '!Print_Area" display="'PARTNERSHIPS &amp; SPECIAL PROJECT '!Print_Area" xr:uid="{C20E7FAB-C105-49C3-94E8-C5C7243E629F}"/>
    <hyperlink ref="B34" location="'VOLUNTARY SECTOR (Division)'!Print_Titles" display="'VOLUNTARY SECTOR (Division)'!Print_Titles" xr:uid="{0F673008-3B73-4255-BCE1-D7D7F2EDAB42}"/>
    <hyperlink ref="B28" location="'CORONER &amp; MEDICO LEGAL (Divisio'!Print_Area" display="'CORONER &amp; MEDICO LEGAL (Divisio'!Print_Area" xr:uid="{B103EF6A-2801-475F-9C1A-8B3A40BABF73}"/>
    <hyperlink ref="B31" location="'PARKS AND COUNTRYSIDE (Division'!Print_Area" display="'PARKS AND COUNTRYSIDE (Division'!Print_Area" xr:uid="{AFD28B59-1024-40E3-8855-08369C84722D}"/>
    <hyperlink ref="B33" location="'PUBLIC HEALTH (Division)'!Print_Area" display="'PUBLIC HEALTH (Division)'!Print_Area" xr:uid="{4A7C2464-6BD8-4144-9B51-A5E583969ABA}"/>
    <hyperlink ref="B24" location="'BUSINESS IMPROVEMENT (Division)'!Print_Area" display="'BUSINESS IMPROVEMENT (Division)'!Print_Area" xr:uid="{FC0A62AC-05F0-41A0-9BB1-18BBD00ABA67}"/>
    <hyperlink ref="B27" location="'COMMUNITY SAFETY (Division)'!Print_Area" display="'COMMUNITY SAFETY (Division)'!Print_Area" xr:uid="{BFBD760C-7B24-49F4-857E-9986BCD69421}"/>
    <hyperlink ref="B30" location="'LIBRARIES, ARCHIVES &amp; INFORMAT '!Print_Area" display="'LIBRARIES, ARCHIVES &amp; INFORMAT '!Print_Area" xr:uid="{2BAC780E-1921-45B4-918B-B036DF2D2AFE}"/>
    <hyperlink ref="B35" location="'YOUTH SERVICES (Division)'!Print_Titles" display="'YOUTH SERVICES (Division)'!Print_Titles" xr:uid="{E0F06ECF-5D60-450E-82CD-04FAE838D6D8}"/>
    <hyperlink ref="B57" location="'CHILDRENS SNR MANAGEMENT (Divis'!Print_Area" display="'CHILDRENS SNR MANAGEMENT (Divis'!Print_Area" xr:uid="{91DA6DEC-8CC4-4A25-B247-7CFAE27E52AE}"/>
    <hyperlink ref="B62" location="'EMTAS (Division)'!Print_Area" display="'EMTAS (Division)'!Print_Area" xr:uid="{8DBAB080-6AFF-4DFA-9626-4409430F40E8}"/>
    <hyperlink ref="B85" location="'DIGITAL INNOVATION &amp; ICT (Servi'!Print_Area" display="'DIGITAL INNOVATION &amp; ICT (Servi'!Print_Area" xr:uid="{5403A438-6C8D-46A5-A2FC-DB3EB443C140}"/>
    <hyperlink ref="B88" location="'GENERAL COUNSEL (Service)'!Print_Area" display="'GENERAL COUNSEL (Service)'!Print_Area" xr:uid="{E2EDB68F-F338-4058-80F5-851395610392}"/>
    <hyperlink ref="B91" location="'ORGANISATIONAL STRATEGY P &amp; D ('!Print_Area" display="'ORGANISATIONAL STRATEGY P &amp; D ('!Print_Area" xr:uid="{7F597AF2-8AB3-4954-8861-6B338DF9A3A6}"/>
    <hyperlink ref="B92" location="'PEOPLE &amp; CULTURE (Service)'!Print_Area" display="'PEOPLE &amp; CULTURE (Service)'!Print_Area" xr:uid="{F21BAAA7-4557-4B43-A796-ACA9739408A9}"/>
    <hyperlink ref="B93" location="'POLICY &amp; DEMOCRATIC ENGAGEMENT '!Print_Area" display="'POLICY &amp; DEMOCRATIC ENGAGEMENT '!Print_Area" xr:uid="{CF236336-FC77-44E7-A2AD-817C39F83EF1}"/>
    <hyperlink ref="B95" location="'PUBLIC HEALTH - DPH (Division)'!Print_Area" display="'PUBLIC HEALTH - DPH (Division)'!Print_Area" xr:uid="{C64FEEAC-979F-42D1-8085-75A481CDF912}"/>
    <hyperlink ref="B103" location="'DIRECTOR OF REGEN AND DEVELOPM '!Print_Area" display="'DIRECTOR OF REGEN AND DEVELOPM '!Print_Area" xr:uid="{140F323C-6DFB-4345-B345-22D38F27C83E}"/>
    <hyperlink ref="B56" location="'CHILDREN''S RESIDENTIAL HOMES (D'!Print_Area" display="37" xr:uid="{BB997225-95D8-4BC3-901E-9CABC4BEA0E1}"/>
  </hyperlinks>
  <pageMargins left="0.70866141732283472" right="0.70866141732283472" top="0.74803149606299213" bottom="0.74803149606299213" header="0.31496062992125984" footer="0.31496062992125984"/>
  <pageSetup paperSize="9" scale="45"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H109"/>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230</v>
      </c>
      <c r="E2" s="133"/>
      <c r="F2" s="2"/>
    </row>
    <row r="3" spans="3:8" ht="4.5" customHeight="1" x14ac:dyDescent="0.35">
      <c r="C3" s="3"/>
      <c r="D3" s="133"/>
      <c r="E3" s="133"/>
      <c r="F3" s="4"/>
    </row>
    <row r="4" spans="3:8" ht="13" customHeight="1" x14ac:dyDescent="0.35">
      <c r="C4" s="65" t="s">
        <v>2</v>
      </c>
      <c r="D4" s="1" t="s">
        <v>231</v>
      </c>
      <c r="E4" s="1"/>
      <c r="F4" s="2"/>
    </row>
    <row r="5" spans="3:8" ht="12.5" customHeight="1" x14ac:dyDescent="0.35"/>
    <row r="6" spans="3:8" ht="144.75" customHeight="1" x14ac:dyDescent="0.35">
      <c r="C6" s="66" t="s">
        <v>4</v>
      </c>
      <c r="D6" s="134" t="s">
        <v>232</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5722.6</v>
      </c>
      <c r="E9" s="5">
        <v>-900.8</v>
      </c>
      <c r="F9" s="6">
        <v>4821.8</v>
      </c>
      <c r="H9" s="7">
        <v>95.6</v>
      </c>
    </row>
    <row r="10" spans="3:8" ht="7.5" customHeight="1" x14ac:dyDescent="0.35">
      <c r="C10" s="73"/>
      <c r="F10" s="8"/>
      <c r="H10" s="9"/>
    </row>
    <row r="11" spans="3:8" ht="12.75" customHeight="1" thickBot="1" x14ac:dyDescent="0.4">
      <c r="C11" s="74" t="s">
        <v>11</v>
      </c>
      <c r="D11" s="10"/>
      <c r="E11" s="11"/>
      <c r="F11" s="12">
        <v>-14</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233</v>
      </c>
      <c r="E17" s="119"/>
      <c r="F17" s="119"/>
      <c r="G17" s="119"/>
      <c r="H17" s="120"/>
    </row>
    <row r="18" spans="2:8" ht="52.75" customHeight="1" thickBot="1" x14ac:dyDescent="0.4">
      <c r="C18" s="76" t="s">
        <v>18</v>
      </c>
      <c r="D18" s="118" t="s">
        <v>234</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v>0</v>
      </c>
      <c r="E21" s="18">
        <v>209</v>
      </c>
      <c r="F21" s="18">
        <v>209</v>
      </c>
      <c r="G21" s="18">
        <v>0</v>
      </c>
      <c r="H21" s="19">
        <v>209</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235</v>
      </c>
      <c r="E24" s="119"/>
      <c r="F24" s="119"/>
      <c r="G24" s="119"/>
      <c r="H24" s="120"/>
    </row>
    <row r="25" spans="2:8" ht="72.75" customHeight="1" thickBot="1" x14ac:dyDescent="0.4">
      <c r="C25" s="76" t="s">
        <v>18</v>
      </c>
      <c r="D25" s="118" t="s">
        <v>236</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15.57</v>
      </c>
      <c r="D28" s="18">
        <v>602.79999999999995</v>
      </c>
      <c r="E28" s="18">
        <v>724.9</v>
      </c>
      <c r="F28" s="18">
        <v>1327.6999999999998</v>
      </c>
      <c r="G28" s="18">
        <v>-82.9</v>
      </c>
      <c r="H28" s="19">
        <v>1244.7999999999997</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237</v>
      </c>
      <c r="E31" s="119"/>
      <c r="F31" s="119"/>
      <c r="G31" s="119"/>
      <c r="H31" s="120"/>
    </row>
    <row r="32" spans="2:8" ht="52.75" customHeight="1" thickBot="1" x14ac:dyDescent="0.4">
      <c r="C32" s="76" t="s">
        <v>18</v>
      </c>
      <c r="D32" s="118" t="s">
        <v>238</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0</v>
      </c>
      <c r="D35" s="18">
        <v>0</v>
      </c>
      <c r="E35" s="18">
        <v>105.3</v>
      </c>
      <c r="F35" s="18">
        <v>105.3</v>
      </c>
      <c r="G35" s="18">
        <v>-6.3</v>
      </c>
      <c r="H35" s="19">
        <v>99</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239</v>
      </c>
      <c r="E38" s="119"/>
      <c r="F38" s="119"/>
      <c r="G38" s="119"/>
      <c r="H38" s="120"/>
    </row>
    <row r="39" spans="2:8" ht="52.75" customHeight="1" thickBot="1" x14ac:dyDescent="0.4">
      <c r="C39" s="76" t="s">
        <v>18</v>
      </c>
      <c r="D39" s="118" t="s">
        <v>240</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13.07</v>
      </c>
      <c r="D42" s="18">
        <v>529.4</v>
      </c>
      <c r="E42" s="18">
        <v>191.6</v>
      </c>
      <c r="F42" s="18">
        <v>721</v>
      </c>
      <c r="G42" s="18">
        <v>-395.8</v>
      </c>
      <c r="H42" s="19">
        <v>325.2</v>
      </c>
    </row>
    <row r="43" spans="2:8" ht="13" customHeight="1" thickBot="1" x14ac:dyDescent="0.4"/>
    <row r="44" spans="2:8" ht="20" customHeight="1" thickBot="1" x14ac:dyDescent="0.4">
      <c r="C44" s="75" t="s">
        <v>14</v>
      </c>
      <c r="D44" s="121" t="s">
        <v>105</v>
      </c>
      <c r="E44" s="123"/>
      <c r="F44" s="123"/>
      <c r="G44" s="123"/>
      <c r="H44" s="124"/>
    </row>
    <row r="45" spans="2:8" ht="20" customHeight="1" thickBot="1" x14ac:dyDescent="0.4">
      <c r="C45" s="76" t="s">
        <v>16</v>
      </c>
      <c r="D45" s="118" t="s">
        <v>241</v>
      </c>
      <c r="E45" s="119"/>
      <c r="F45" s="119"/>
      <c r="G45" s="119"/>
      <c r="H45" s="120"/>
    </row>
    <row r="46" spans="2:8" ht="72.75" customHeight="1" thickBot="1" x14ac:dyDescent="0.4">
      <c r="C46" s="76" t="s">
        <v>18</v>
      </c>
      <c r="D46" s="118" t="s">
        <v>242</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46.08</v>
      </c>
      <c r="D49" s="18">
        <v>1531</v>
      </c>
      <c r="E49" s="18">
        <v>500.6</v>
      </c>
      <c r="F49" s="18">
        <v>2031.6</v>
      </c>
      <c r="G49" s="18">
        <v>-95.8</v>
      </c>
      <c r="H49" s="19">
        <v>1935.8</v>
      </c>
    </row>
    <row r="50" spans="2:8" ht="13" customHeight="1" thickBot="1" x14ac:dyDescent="0.4"/>
    <row r="51" spans="2:8" ht="20" customHeight="1" thickBot="1" x14ac:dyDescent="0.4">
      <c r="C51" s="75" t="s">
        <v>14</v>
      </c>
      <c r="D51" s="121" t="s">
        <v>32</v>
      </c>
      <c r="E51" s="123"/>
      <c r="F51" s="123"/>
      <c r="G51" s="123"/>
      <c r="H51" s="124"/>
    </row>
    <row r="52" spans="2:8" ht="20" customHeight="1" thickBot="1" x14ac:dyDescent="0.4">
      <c r="C52" s="76" t="s">
        <v>16</v>
      </c>
      <c r="D52" s="118" t="s">
        <v>243</v>
      </c>
      <c r="E52" s="119"/>
      <c r="F52" s="119"/>
      <c r="G52" s="119"/>
      <c r="H52" s="120"/>
    </row>
    <row r="53" spans="2:8" ht="52.75" customHeight="1" thickBot="1" x14ac:dyDescent="0.4">
      <c r="C53" s="76" t="s">
        <v>18</v>
      </c>
      <c r="D53" s="118" t="s">
        <v>244</v>
      </c>
      <c r="E53" s="119"/>
      <c r="F53" s="119"/>
      <c r="G53" s="119"/>
      <c r="H53" s="120"/>
    </row>
    <row r="54" spans="2:8" ht="5.25" customHeight="1" x14ac:dyDescent="0.35">
      <c r="C54" s="14"/>
      <c r="H54" s="15"/>
    </row>
    <row r="55" spans="2:8" ht="25.4" customHeight="1" thickBot="1" x14ac:dyDescent="0.4">
      <c r="B55" s="16"/>
      <c r="C55" s="77" t="s">
        <v>20</v>
      </c>
      <c r="D55" s="78" t="s">
        <v>21</v>
      </c>
      <c r="E55" s="78" t="s">
        <v>22</v>
      </c>
      <c r="F55" s="79" t="s">
        <v>6</v>
      </c>
      <c r="G55" s="78" t="s">
        <v>7</v>
      </c>
      <c r="H55" s="80" t="s">
        <v>8</v>
      </c>
    </row>
    <row r="56" spans="2:8" ht="20" customHeight="1" thickBot="1" x14ac:dyDescent="0.4">
      <c r="C56" s="17">
        <v>4.92</v>
      </c>
      <c r="D56" s="18">
        <v>430.3</v>
      </c>
      <c r="E56" s="18">
        <v>12.5</v>
      </c>
      <c r="F56" s="18">
        <v>442.8</v>
      </c>
      <c r="G56" s="18">
        <v>0</v>
      </c>
      <c r="H56" s="19">
        <v>442.8</v>
      </c>
    </row>
    <row r="57" spans="2:8" ht="13" customHeight="1" thickBot="1" x14ac:dyDescent="0.4"/>
    <row r="58" spans="2:8" ht="20" customHeight="1" thickBot="1" x14ac:dyDescent="0.4">
      <c r="C58" s="75" t="s">
        <v>14</v>
      </c>
      <c r="D58" s="121" t="s">
        <v>35</v>
      </c>
      <c r="E58" s="123"/>
      <c r="F58" s="123"/>
      <c r="G58" s="123"/>
      <c r="H58" s="124"/>
    </row>
    <row r="59" spans="2:8" ht="20" customHeight="1" thickBot="1" x14ac:dyDescent="0.4">
      <c r="C59" s="76" t="s">
        <v>16</v>
      </c>
      <c r="D59" s="118" t="s">
        <v>245</v>
      </c>
      <c r="E59" s="119"/>
      <c r="F59" s="119"/>
      <c r="G59" s="119"/>
      <c r="H59" s="120"/>
    </row>
    <row r="60" spans="2:8" ht="32.75" customHeight="1" thickBot="1" x14ac:dyDescent="0.4">
      <c r="C60" s="76" t="s">
        <v>18</v>
      </c>
      <c r="D60" s="118" t="s">
        <v>246</v>
      </c>
      <c r="E60" s="119"/>
      <c r="F60" s="119"/>
      <c r="G60" s="119"/>
      <c r="H60" s="120"/>
    </row>
    <row r="61" spans="2:8" ht="5.25" customHeight="1" x14ac:dyDescent="0.35">
      <c r="C61" s="14"/>
      <c r="H61" s="15"/>
    </row>
    <row r="62" spans="2:8" ht="25.4" customHeight="1" thickBot="1" x14ac:dyDescent="0.4">
      <c r="B62" s="16"/>
      <c r="C62" s="77" t="s">
        <v>20</v>
      </c>
      <c r="D62" s="78" t="s">
        <v>21</v>
      </c>
      <c r="E62" s="78" t="s">
        <v>22</v>
      </c>
      <c r="F62" s="79" t="s">
        <v>6</v>
      </c>
      <c r="G62" s="78" t="s">
        <v>7</v>
      </c>
      <c r="H62" s="80" t="s">
        <v>8</v>
      </c>
    </row>
    <row r="63" spans="2:8" ht="20" customHeight="1" thickBot="1" x14ac:dyDescent="0.4">
      <c r="C63" s="17">
        <v>15.96</v>
      </c>
      <c r="D63" s="18">
        <v>588.29999999999995</v>
      </c>
      <c r="E63" s="18">
        <v>296.89999999999998</v>
      </c>
      <c r="F63" s="18">
        <v>885.19999999999993</v>
      </c>
      <c r="G63" s="18">
        <v>-320</v>
      </c>
      <c r="H63" s="19">
        <v>565.19999999999993</v>
      </c>
    </row>
    <row r="64" spans="2:8" ht="12.5" customHeight="1" x14ac:dyDescent="0.35"/>
    <row r="65" spans="2:8" ht="12.5" customHeight="1" x14ac:dyDescent="0.35"/>
    <row r="66" spans="2:8" ht="8.25" customHeight="1" x14ac:dyDescent="0.35"/>
    <row r="67" spans="2:8" ht="18" customHeight="1" x14ac:dyDescent="0.4">
      <c r="C67" s="132" t="s">
        <v>59</v>
      </c>
      <c r="D67" s="132"/>
      <c r="E67" s="132"/>
      <c r="F67" s="132"/>
      <c r="G67" s="132"/>
      <c r="H67" s="132"/>
    </row>
    <row r="68" spans="2:8" ht="18.75" customHeight="1" thickBot="1" x14ac:dyDescent="0.4"/>
    <row r="69" spans="2:8" ht="20" customHeight="1" thickBot="1" x14ac:dyDescent="0.4">
      <c r="C69" s="87" t="s">
        <v>14</v>
      </c>
      <c r="D69" s="121" t="s">
        <v>63</v>
      </c>
      <c r="E69" s="122"/>
      <c r="F69" s="123"/>
      <c r="G69" s="123"/>
      <c r="H69" s="124"/>
    </row>
    <row r="70" spans="2:8" ht="20" customHeight="1" thickBot="1" x14ac:dyDescent="0.4">
      <c r="C70" s="88" t="s">
        <v>16</v>
      </c>
      <c r="D70" s="118" t="s">
        <v>66</v>
      </c>
      <c r="E70" s="119"/>
      <c r="F70" s="119"/>
      <c r="G70" s="119"/>
      <c r="H70" s="120"/>
    </row>
    <row r="71" spans="2:8" ht="20" customHeight="1" thickBot="1" x14ac:dyDescent="0.4">
      <c r="C71" s="88" t="s">
        <v>18</v>
      </c>
      <c r="D71" s="118" t="s">
        <v>247</v>
      </c>
      <c r="E71" s="119"/>
      <c r="F71" s="119"/>
      <c r="G71" s="119"/>
      <c r="H71" s="120"/>
    </row>
    <row r="72" spans="2:8" ht="12.5" customHeight="1" x14ac:dyDescent="0.35">
      <c r="C72" s="128"/>
      <c r="D72" s="129"/>
      <c r="E72" s="129"/>
      <c r="F72" s="130"/>
      <c r="G72" s="130"/>
      <c r="H72" s="131"/>
    </row>
    <row r="73" spans="2:8" ht="5.25" customHeight="1" x14ac:dyDescent="0.35">
      <c r="C73" s="14"/>
      <c r="H73" s="15"/>
    </row>
    <row r="74" spans="2:8" ht="25.4" customHeight="1" x14ac:dyDescent="0.35">
      <c r="B74" s="16"/>
      <c r="C74" s="89" t="s">
        <v>20</v>
      </c>
      <c r="D74" s="90" t="s">
        <v>21</v>
      </c>
      <c r="E74" s="90" t="s">
        <v>22</v>
      </c>
      <c r="F74" s="91" t="s">
        <v>6</v>
      </c>
      <c r="G74" s="90" t="s">
        <v>7</v>
      </c>
      <c r="H74" s="92" t="s">
        <v>8</v>
      </c>
    </row>
    <row r="75" spans="2:8" ht="20" customHeight="1" thickBot="1" x14ac:dyDescent="0.4">
      <c r="C75" s="22"/>
      <c r="D75" s="20">
        <v>0</v>
      </c>
      <c r="E75" s="20">
        <v>125</v>
      </c>
      <c r="F75" s="20">
        <v>125</v>
      </c>
      <c r="G75" s="20">
        <v>0</v>
      </c>
      <c r="H75" s="21">
        <v>125</v>
      </c>
    </row>
    <row r="76" spans="2:8" ht="13" customHeight="1" thickBot="1" x14ac:dyDescent="0.4"/>
    <row r="77" spans="2:8" ht="20" customHeight="1" thickBot="1" x14ac:dyDescent="0.4">
      <c r="C77" s="87" t="s">
        <v>14</v>
      </c>
      <c r="D77" s="121" t="s">
        <v>65</v>
      </c>
      <c r="E77" s="122"/>
      <c r="F77" s="123"/>
      <c r="G77" s="123"/>
      <c r="H77" s="124"/>
    </row>
    <row r="78" spans="2:8" ht="20" customHeight="1" thickBot="1" x14ac:dyDescent="0.4">
      <c r="C78" s="88" t="s">
        <v>16</v>
      </c>
      <c r="D78" s="118" t="s">
        <v>61</v>
      </c>
      <c r="E78" s="119"/>
      <c r="F78" s="119"/>
      <c r="G78" s="119"/>
      <c r="H78" s="120"/>
    </row>
    <row r="79" spans="2:8" ht="20" customHeight="1" thickBot="1" x14ac:dyDescent="0.4">
      <c r="C79" s="88" t="s">
        <v>18</v>
      </c>
      <c r="D79" s="118" t="s">
        <v>248</v>
      </c>
      <c r="E79" s="119"/>
      <c r="F79" s="119"/>
      <c r="G79" s="119"/>
      <c r="H79" s="120"/>
    </row>
    <row r="80" spans="2:8" ht="12.5" customHeight="1" x14ac:dyDescent="0.35">
      <c r="C80" s="128"/>
      <c r="D80" s="129"/>
      <c r="E80" s="129"/>
      <c r="F80" s="130"/>
      <c r="G80" s="130"/>
      <c r="H80" s="131"/>
    </row>
    <row r="81" spans="2:8" ht="5.25" customHeight="1" x14ac:dyDescent="0.35">
      <c r="C81" s="14"/>
      <c r="H81" s="15"/>
    </row>
    <row r="82" spans="2:8" ht="25.4" customHeight="1" thickBot="1" x14ac:dyDescent="0.4">
      <c r="B82" s="16"/>
      <c r="C82" s="89" t="s">
        <v>20</v>
      </c>
      <c r="D82" s="90" t="s">
        <v>21</v>
      </c>
      <c r="E82" s="90" t="s">
        <v>22</v>
      </c>
      <c r="F82" s="91" t="s">
        <v>6</v>
      </c>
      <c r="G82" s="90" t="s">
        <v>7</v>
      </c>
      <c r="H82" s="92" t="s">
        <v>8</v>
      </c>
    </row>
    <row r="83" spans="2:8" ht="20" customHeight="1" thickBot="1" x14ac:dyDescent="0.4">
      <c r="C83" s="17"/>
      <c r="D83" s="20">
        <v>147</v>
      </c>
      <c r="E83" s="20">
        <v>0</v>
      </c>
      <c r="F83" s="20">
        <v>147</v>
      </c>
      <c r="G83" s="20">
        <v>0</v>
      </c>
      <c r="H83" s="21">
        <v>147</v>
      </c>
    </row>
    <row r="84" spans="2:8" ht="13" customHeight="1" thickBot="1" x14ac:dyDescent="0.4"/>
    <row r="85" spans="2:8" ht="20" customHeight="1" thickBot="1" x14ac:dyDescent="0.4">
      <c r="C85" s="87" t="s">
        <v>14</v>
      </c>
      <c r="D85" s="121" t="s">
        <v>68</v>
      </c>
      <c r="E85" s="122"/>
      <c r="F85" s="123"/>
      <c r="G85" s="123"/>
      <c r="H85" s="124"/>
    </row>
    <row r="86" spans="2:8" ht="20" customHeight="1" thickBot="1" x14ac:dyDescent="0.4">
      <c r="C86" s="88" t="s">
        <v>16</v>
      </c>
      <c r="D86" s="118" t="s">
        <v>66</v>
      </c>
      <c r="E86" s="119"/>
      <c r="F86" s="119"/>
      <c r="G86" s="119"/>
      <c r="H86" s="120"/>
    </row>
    <row r="87" spans="2:8" ht="20" customHeight="1" thickBot="1" x14ac:dyDescent="0.4">
      <c r="C87" s="88" t="s">
        <v>18</v>
      </c>
      <c r="D87" s="118" t="s">
        <v>249</v>
      </c>
      <c r="E87" s="119"/>
      <c r="F87" s="119"/>
      <c r="G87" s="119"/>
      <c r="H87" s="120"/>
    </row>
    <row r="88" spans="2:8" ht="12.5" customHeight="1" x14ac:dyDescent="0.35">
      <c r="C88" s="128"/>
      <c r="D88" s="129"/>
      <c r="E88" s="129"/>
      <c r="F88" s="130"/>
      <c r="G88" s="130"/>
      <c r="H88" s="131"/>
    </row>
    <row r="89" spans="2:8" ht="5.25" customHeight="1" x14ac:dyDescent="0.35">
      <c r="C89" s="14"/>
      <c r="H89" s="15"/>
    </row>
    <row r="90" spans="2:8" ht="25.4" customHeight="1" thickBot="1" x14ac:dyDescent="0.4">
      <c r="B90" s="16"/>
      <c r="C90" s="89" t="s">
        <v>20</v>
      </c>
      <c r="D90" s="90" t="s">
        <v>21</v>
      </c>
      <c r="E90" s="90" t="s">
        <v>22</v>
      </c>
      <c r="F90" s="91" t="s">
        <v>6</v>
      </c>
      <c r="G90" s="90" t="s">
        <v>7</v>
      </c>
      <c r="H90" s="92" t="s">
        <v>8</v>
      </c>
    </row>
    <row r="91" spans="2:8" ht="20" customHeight="1" thickBot="1" x14ac:dyDescent="0.4">
      <c r="C91" s="17"/>
      <c r="D91" s="20">
        <v>0</v>
      </c>
      <c r="E91" s="20">
        <v>150</v>
      </c>
      <c r="F91" s="20">
        <v>150</v>
      </c>
      <c r="G91" s="20">
        <v>0</v>
      </c>
      <c r="H91" s="21">
        <v>150</v>
      </c>
    </row>
    <row r="92" spans="2:8" ht="13" customHeight="1" thickBot="1" x14ac:dyDescent="0.4"/>
    <row r="93" spans="2:8" ht="18.5" customHeight="1" thickBot="1" x14ac:dyDescent="0.45">
      <c r="C93" s="125" t="s">
        <v>192</v>
      </c>
      <c r="D93" s="126"/>
      <c r="E93" s="126"/>
      <c r="F93" s="126"/>
      <c r="G93" s="126"/>
      <c r="H93" s="127"/>
    </row>
    <row r="94" spans="2:8" ht="19.5" customHeight="1" thickBot="1" x14ac:dyDescent="0.4"/>
    <row r="95" spans="2:8" ht="18.5" customHeight="1" thickBot="1" x14ac:dyDescent="0.45">
      <c r="C95" s="125" t="s">
        <v>85</v>
      </c>
      <c r="D95" s="126"/>
      <c r="E95" s="126"/>
      <c r="F95" s="126"/>
      <c r="G95" s="126"/>
      <c r="H95" s="127"/>
    </row>
    <row r="96" spans="2:8" ht="19.5" customHeight="1" thickBot="1" x14ac:dyDescent="0.4"/>
    <row r="97" spans="2:8" ht="20" customHeight="1" thickBot="1" x14ac:dyDescent="0.4">
      <c r="C97" s="81" t="s">
        <v>14</v>
      </c>
      <c r="D97" s="121" t="s">
        <v>86</v>
      </c>
      <c r="E97" s="122"/>
      <c r="F97" s="123"/>
      <c r="G97" s="123"/>
      <c r="H97" s="124"/>
    </row>
    <row r="98" spans="2:8" ht="20" customHeight="1" thickBot="1" x14ac:dyDescent="0.4">
      <c r="C98" s="82" t="s">
        <v>16</v>
      </c>
      <c r="D98" s="118" t="s">
        <v>250</v>
      </c>
      <c r="E98" s="119"/>
      <c r="F98" s="119"/>
      <c r="G98" s="119"/>
      <c r="H98" s="120"/>
    </row>
    <row r="99" spans="2:8" ht="52.75" customHeight="1" thickBot="1" x14ac:dyDescent="0.4">
      <c r="C99" s="82" t="s">
        <v>18</v>
      </c>
      <c r="D99" s="118" t="s">
        <v>251</v>
      </c>
      <c r="E99" s="119"/>
      <c r="F99" s="119"/>
      <c r="G99" s="119"/>
      <c r="H99" s="120"/>
    </row>
    <row r="100" spans="2:8" ht="5.25" customHeight="1" x14ac:dyDescent="0.35">
      <c r="C100" s="14"/>
      <c r="H100" s="15"/>
    </row>
    <row r="101" spans="2:8" ht="25.4" customHeight="1" thickBot="1" x14ac:dyDescent="0.4">
      <c r="B101" s="16"/>
      <c r="C101" s="83" t="s">
        <v>20</v>
      </c>
      <c r="D101" s="84" t="s">
        <v>21</v>
      </c>
      <c r="E101" s="84" t="s">
        <v>22</v>
      </c>
      <c r="F101" s="85" t="s">
        <v>6</v>
      </c>
      <c r="G101" s="84" t="s">
        <v>7</v>
      </c>
      <c r="H101" s="86" t="s">
        <v>8</v>
      </c>
    </row>
    <row r="102" spans="2:8" ht="20" customHeight="1" thickBot="1" x14ac:dyDescent="0.4">
      <c r="C102" s="17">
        <v>0</v>
      </c>
      <c r="D102" s="18">
        <v>0</v>
      </c>
      <c r="E102" s="18">
        <v>0</v>
      </c>
      <c r="F102" s="18">
        <v>0</v>
      </c>
      <c r="G102" s="18">
        <v>-14</v>
      </c>
      <c r="H102" s="19">
        <v>-14</v>
      </c>
    </row>
    <row r="103" spans="2:8" ht="12.5" customHeight="1" x14ac:dyDescent="0.35"/>
    <row r="104" spans="2:8" ht="12.5" customHeight="1" x14ac:dyDescent="0.35"/>
    <row r="105" spans="2:8" ht="12.5" customHeight="1" x14ac:dyDescent="0.35"/>
    <row r="106" spans="2:8" ht="12.5" customHeight="1" x14ac:dyDescent="0.35"/>
    <row r="107" spans="2:8" ht="12.5" customHeight="1" x14ac:dyDescent="0.35">
      <c r="C107" s="23"/>
      <c r="D107" s="23"/>
      <c r="E107" s="23"/>
      <c r="F107" s="23"/>
      <c r="G107" s="23"/>
      <c r="H107" s="23"/>
    </row>
    <row r="108" spans="2:8" ht="12.5" customHeight="1" x14ac:dyDescent="0.35"/>
    <row r="109" spans="2:8" ht="12.5" customHeight="1" x14ac:dyDescent="0.35"/>
  </sheetData>
  <mergeCells count="46">
    <mergeCell ref="D31:H31"/>
    <mergeCell ref="D2:E2"/>
    <mergeCell ref="D3:E3"/>
    <mergeCell ref="D6:H6"/>
    <mergeCell ref="C14:H14"/>
    <mergeCell ref="D16:H16"/>
    <mergeCell ref="D17:H17"/>
    <mergeCell ref="D18:H18"/>
    <mergeCell ref="D23:H23"/>
    <mergeCell ref="D24:H24"/>
    <mergeCell ref="D25:H25"/>
    <mergeCell ref="D30:H30"/>
    <mergeCell ref="D59:H59"/>
    <mergeCell ref="D32:H32"/>
    <mergeCell ref="D37:H37"/>
    <mergeCell ref="D38:H38"/>
    <mergeCell ref="D39:H39"/>
    <mergeCell ref="D44:H44"/>
    <mergeCell ref="D45:H45"/>
    <mergeCell ref="D46:H46"/>
    <mergeCell ref="D51:H51"/>
    <mergeCell ref="D52:H52"/>
    <mergeCell ref="D53:H53"/>
    <mergeCell ref="D58:H58"/>
    <mergeCell ref="D85:H85"/>
    <mergeCell ref="D60:H60"/>
    <mergeCell ref="C67:H67"/>
    <mergeCell ref="D69:H69"/>
    <mergeCell ref="D70:H70"/>
    <mergeCell ref="D71:H71"/>
    <mergeCell ref="C72:E72"/>
    <mergeCell ref="F72:H72"/>
    <mergeCell ref="D77:H77"/>
    <mergeCell ref="D78:H78"/>
    <mergeCell ref="D79:H79"/>
    <mergeCell ref="C80:E80"/>
    <mergeCell ref="F80:H80"/>
    <mergeCell ref="D97:H97"/>
    <mergeCell ref="D98:H98"/>
    <mergeCell ref="D99:H99"/>
    <mergeCell ref="D86:H86"/>
    <mergeCell ref="D87:H87"/>
    <mergeCell ref="C88:E88"/>
    <mergeCell ref="F88:H88"/>
    <mergeCell ref="C93:H93"/>
    <mergeCell ref="C95:H95"/>
  </mergeCells>
  <printOptions horizontalCentered="1"/>
  <pageMargins left="0.7" right="0.7" top="0.75" bottom="0.75" header="0.3" footer="0.3"/>
  <pageSetup paperSize="9" scale="74"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B2:H94"/>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230</v>
      </c>
      <c r="E2" s="133"/>
      <c r="F2" s="2"/>
    </row>
    <row r="3" spans="3:8" ht="4.5" customHeight="1" x14ac:dyDescent="0.35">
      <c r="C3" s="3"/>
      <c r="D3" s="133"/>
      <c r="E3" s="133"/>
      <c r="F3" s="4"/>
    </row>
    <row r="4" spans="3:8" ht="13" customHeight="1" x14ac:dyDescent="0.35">
      <c r="C4" s="65" t="s">
        <v>2</v>
      </c>
      <c r="D4" s="1" t="s">
        <v>720</v>
      </c>
      <c r="E4" s="1"/>
      <c r="F4" s="2"/>
    </row>
    <row r="5" spans="3:8" ht="12.5" customHeight="1" x14ac:dyDescent="0.35"/>
    <row r="6" spans="3:8" ht="144.75" customHeight="1" x14ac:dyDescent="0.35">
      <c r="C6" s="66" t="s">
        <v>4</v>
      </c>
      <c r="D6" s="134" t="s">
        <v>721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14057.7</v>
      </c>
      <c r="E9" s="5">
        <v>-6625.8</v>
      </c>
      <c r="F9" s="6">
        <v>7431.9000000000005</v>
      </c>
      <c r="H9" s="7">
        <v>177.57</v>
      </c>
    </row>
    <row r="10" spans="3:8" ht="7.5" customHeight="1" x14ac:dyDescent="0.35">
      <c r="C10" s="73"/>
      <c r="F10" s="8"/>
      <c r="H10" s="9"/>
    </row>
    <row r="11" spans="3:8" ht="12.75" customHeight="1" thickBot="1" x14ac:dyDescent="0.4">
      <c r="C11" s="74" t="s">
        <v>11</v>
      </c>
      <c r="D11" s="10"/>
      <c r="E11" s="11"/>
      <c r="F11" s="12">
        <v>-55</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722</v>
      </c>
      <c r="E17" s="119"/>
      <c r="F17" s="119"/>
      <c r="G17" s="119"/>
      <c r="H17" s="120"/>
    </row>
    <row r="18" spans="2:8" ht="40" customHeight="1" thickBot="1" x14ac:dyDescent="0.4">
      <c r="C18" s="76" t="s">
        <v>18</v>
      </c>
      <c r="D18" s="118" t="s">
        <v>723</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3.82</v>
      </c>
      <c r="D21" s="18">
        <v>241.9</v>
      </c>
      <c r="E21" s="18">
        <v>191.4</v>
      </c>
      <c r="F21" s="18">
        <v>433.3</v>
      </c>
      <c r="G21" s="18">
        <v>-51.3</v>
      </c>
      <c r="H21" s="19">
        <v>382</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724</v>
      </c>
      <c r="E24" s="119"/>
      <c r="F24" s="119"/>
      <c r="G24" s="119"/>
      <c r="H24" s="120"/>
    </row>
    <row r="25" spans="2:8" ht="40" customHeight="1" thickBot="1" x14ac:dyDescent="0.4">
      <c r="C25" s="76" t="s">
        <v>18</v>
      </c>
      <c r="D25" s="118" t="s">
        <v>725</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28.03</v>
      </c>
      <c r="D28" s="18">
        <v>1702.3</v>
      </c>
      <c r="E28" s="18">
        <v>1645</v>
      </c>
      <c r="F28" s="18">
        <v>3347.3</v>
      </c>
      <c r="G28" s="18">
        <v>-979.2</v>
      </c>
      <c r="H28" s="19">
        <v>2368.1000000000004</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726</v>
      </c>
      <c r="E31" s="119"/>
      <c r="F31" s="119"/>
      <c r="G31" s="119"/>
      <c r="H31" s="120"/>
    </row>
    <row r="32" spans="2:8" ht="52.75" customHeight="1" thickBot="1" x14ac:dyDescent="0.4">
      <c r="C32" s="76" t="s">
        <v>18</v>
      </c>
      <c r="D32" s="118" t="s">
        <v>727</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1</v>
      </c>
      <c r="D35" s="18">
        <v>142.9</v>
      </c>
      <c r="E35" s="18">
        <v>113.5</v>
      </c>
      <c r="F35" s="18">
        <v>256.39999999999998</v>
      </c>
      <c r="G35" s="18">
        <v>0</v>
      </c>
      <c r="H35" s="19">
        <v>256.39999999999998</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728</v>
      </c>
      <c r="E38" s="119"/>
      <c r="F38" s="119"/>
      <c r="G38" s="119"/>
      <c r="H38" s="120"/>
    </row>
    <row r="39" spans="2:8" ht="40" customHeight="1" thickBot="1" x14ac:dyDescent="0.4">
      <c r="C39" s="76" t="s">
        <v>18</v>
      </c>
      <c r="D39" s="118" t="s">
        <v>729</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127.43</v>
      </c>
      <c r="D42" s="18">
        <v>5802.6</v>
      </c>
      <c r="E42" s="18">
        <v>3514.4</v>
      </c>
      <c r="F42" s="18">
        <v>9317</v>
      </c>
      <c r="G42" s="18">
        <v>-5481.8</v>
      </c>
      <c r="H42" s="19">
        <v>3835.2</v>
      </c>
    </row>
    <row r="43" spans="2:8" ht="13" customHeight="1" thickBot="1" x14ac:dyDescent="0.4"/>
    <row r="44" spans="2:8" ht="20" customHeight="1" thickBot="1" x14ac:dyDescent="0.4">
      <c r="C44" s="75" t="s">
        <v>14</v>
      </c>
      <c r="D44" s="121" t="s">
        <v>105</v>
      </c>
      <c r="E44" s="123"/>
      <c r="F44" s="123"/>
      <c r="G44" s="123"/>
      <c r="H44" s="124"/>
    </row>
    <row r="45" spans="2:8" ht="20" customHeight="1" thickBot="1" x14ac:dyDescent="0.4">
      <c r="C45" s="76" t="s">
        <v>16</v>
      </c>
      <c r="D45" s="118" t="s">
        <v>730</v>
      </c>
      <c r="E45" s="119"/>
      <c r="F45" s="119"/>
      <c r="G45" s="119"/>
      <c r="H45" s="120"/>
    </row>
    <row r="46" spans="2:8" ht="52.75" customHeight="1" thickBot="1" x14ac:dyDescent="0.4">
      <c r="C46" s="76" t="s">
        <v>18</v>
      </c>
      <c r="D46" s="118" t="s">
        <v>731</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7.57</v>
      </c>
      <c r="D49" s="18">
        <v>247.5</v>
      </c>
      <c r="E49" s="18">
        <v>61.5</v>
      </c>
      <c r="F49" s="18">
        <v>309</v>
      </c>
      <c r="G49" s="18">
        <v>-2.5</v>
      </c>
      <c r="H49" s="19">
        <v>306.5</v>
      </c>
    </row>
    <row r="50" spans="2:8" ht="13" customHeight="1" thickBot="1" x14ac:dyDescent="0.4"/>
    <row r="51" spans="2:8" ht="20" customHeight="1" thickBot="1" x14ac:dyDescent="0.4">
      <c r="C51" s="75" t="s">
        <v>14</v>
      </c>
      <c r="D51" s="121" t="s">
        <v>32</v>
      </c>
      <c r="E51" s="123"/>
      <c r="F51" s="123"/>
      <c r="G51" s="123"/>
      <c r="H51" s="124"/>
    </row>
    <row r="52" spans="2:8" ht="20" customHeight="1" thickBot="1" x14ac:dyDescent="0.4">
      <c r="C52" s="76" t="s">
        <v>16</v>
      </c>
      <c r="D52" s="118" t="s">
        <v>732</v>
      </c>
      <c r="E52" s="119"/>
      <c r="F52" s="119"/>
      <c r="G52" s="119"/>
      <c r="H52" s="120"/>
    </row>
    <row r="53" spans="2:8" ht="80" customHeight="1" thickBot="1" x14ac:dyDescent="0.4">
      <c r="C53" s="76" t="s">
        <v>18</v>
      </c>
      <c r="D53" s="118" t="s">
        <v>733</v>
      </c>
      <c r="E53" s="119"/>
      <c r="F53" s="119"/>
      <c r="G53" s="119"/>
      <c r="H53" s="120"/>
    </row>
    <row r="54" spans="2:8" ht="5.25" customHeight="1" x14ac:dyDescent="0.35">
      <c r="C54" s="14"/>
      <c r="H54" s="15"/>
    </row>
    <row r="55" spans="2:8" ht="25.4" customHeight="1" thickBot="1" x14ac:dyDescent="0.4">
      <c r="B55" s="16"/>
      <c r="C55" s="77" t="s">
        <v>20</v>
      </c>
      <c r="D55" s="78" t="s">
        <v>21</v>
      </c>
      <c r="E55" s="78" t="s">
        <v>22</v>
      </c>
      <c r="F55" s="79" t="s">
        <v>6</v>
      </c>
      <c r="G55" s="78" t="s">
        <v>7</v>
      </c>
      <c r="H55" s="80" t="s">
        <v>8</v>
      </c>
    </row>
    <row r="56" spans="2:8" ht="20" customHeight="1" thickBot="1" x14ac:dyDescent="0.4">
      <c r="C56" s="17">
        <v>9.7200000000000006</v>
      </c>
      <c r="D56" s="18">
        <v>382.9</v>
      </c>
      <c r="E56" s="18">
        <v>11.8</v>
      </c>
      <c r="F56" s="18">
        <v>394.7</v>
      </c>
      <c r="G56" s="18">
        <v>-111</v>
      </c>
      <c r="H56" s="19">
        <v>283.7</v>
      </c>
    </row>
    <row r="57" spans="2:8" ht="12.5" customHeight="1" x14ac:dyDescent="0.35"/>
    <row r="58" spans="2:8" ht="12.5" customHeight="1" x14ac:dyDescent="0.35"/>
    <row r="59" spans="2:8" ht="8.25" customHeight="1" x14ac:dyDescent="0.35"/>
    <row r="60" spans="2:8" ht="18" customHeight="1" x14ac:dyDescent="0.4">
      <c r="C60" s="132" t="s">
        <v>59</v>
      </c>
      <c r="D60" s="132"/>
      <c r="E60" s="132"/>
      <c r="F60" s="132"/>
      <c r="G60" s="132"/>
      <c r="H60" s="132"/>
    </row>
    <row r="61" spans="2:8" ht="18.75" customHeight="1" thickBot="1" x14ac:dyDescent="0.4"/>
    <row r="62" spans="2:8" ht="20" customHeight="1" thickBot="1" x14ac:dyDescent="0.4">
      <c r="C62" s="87" t="s">
        <v>14</v>
      </c>
      <c r="D62" s="121" t="s">
        <v>60</v>
      </c>
      <c r="E62" s="122"/>
      <c r="F62" s="123"/>
      <c r="G62" s="123"/>
      <c r="H62" s="124"/>
    </row>
    <row r="63" spans="2:8" ht="20" customHeight="1" thickBot="1" x14ac:dyDescent="0.4">
      <c r="C63" s="88" t="s">
        <v>16</v>
      </c>
      <c r="D63" s="118" t="s">
        <v>66</v>
      </c>
      <c r="E63" s="119"/>
      <c r="F63" s="119"/>
      <c r="G63" s="119"/>
      <c r="H63" s="120"/>
    </row>
    <row r="64" spans="2:8" ht="20" customHeight="1" thickBot="1" x14ac:dyDescent="0.4">
      <c r="C64" s="88" t="s">
        <v>18</v>
      </c>
      <c r="D64" s="118" t="s">
        <v>734</v>
      </c>
      <c r="E64" s="119"/>
      <c r="F64" s="119"/>
      <c r="G64" s="119"/>
      <c r="H64" s="120"/>
    </row>
    <row r="65" spans="2:8" ht="12.5" customHeight="1" x14ac:dyDescent="0.35">
      <c r="C65" s="128"/>
      <c r="D65" s="129"/>
      <c r="E65" s="129"/>
      <c r="F65" s="130"/>
      <c r="G65" s="130"/>
      <c r="H65" s="131"/>
    </row>
    <row r="66" spans="2:8" ht="5.25" customHeight="1" x14ac:dyDescent="0.35">
      <c r="C66" s="14"/>
      <c r="H66" s="15"/>
    </row>
    <row r="67" spans="2:8" ht="25.4" customHeight="1" thickBot="1" x14ac:dyDescent="0.4">
      <c r="B67" s="16"/>
      <c r="C67" s="89" t="s">
        <v>20</v>
      </c>
      <c r="D67" s="90" t="s">
        <v>21</v>
      </c>
      <c r="E67" s="90" t="s">
        <v>22</v>
      </c>
      <c r="F67" s="91" t="s">
        <v>6</v>
      </c>
      <c r="G67" s="90" t="s">
        <v>7</v>
      </c>
      <c r="H67" s="92" t="s">
        <v>8</v>
      </c>
    </row>
    <row r="68" spans="2:8" ht="20" customHeight="1" thickBot="1" x14ac:dyDescent="0.4">
      <c r="C68" s="17">
        <v>0</v>
      </c>
      <c r="D68" s="20">
        <v>0</v>
      </c>
      <c r="E68" s="20">
        <v>500</v>
      </c>
      <c r="F68" s="20">
        <v>500</v>
      </c>
      <c r="G68" s="20">
        <v>0</v>
      </c>
      <c r="H68" s="21">
        <v>500</v>
      </c>
    </row>
    <row r="69" spans="2:8" ht="13" customHeight="1" thickBot="1" x14ac:dyDescent="0.4"/>
    <row r="70" spans="2:8" ht="20" customHeight="1" thickBot="1" x14ac:dyDescent="0.4">
      <c r="C70" s="87" t="s">
        <v>14</v>
      </c>
      <c r="D70" s="121" t="s">
        <v>63</v>
      </c>
      <c r="E70" s="122"/>
      <c r="F70" s="123"/>
      <c r="G70" s="123"/>
      <c r="H70" s="124"/>
    </row>
    <row r="71" spans="2:8" ht="20" customHeight="1" thickBot="1" x14ac:dyDescent="0.4">
      <c r="C71" s="88" t="s">
        <v>16</v>
      </c>
      <c r="D71" s="118" t="s">
        <v>61</v>
      </c>
      <c r="E71" s="119"/>
      <c r="F71" s="119"/>
      <c r="G71" s="119"/>
      <c r="H71" s="120"/>
    </row>
    <row r="72" spans="2:8" ht="20" customHeight="1" thickBot="1" x14ac:dyDescent="0.4">
      <c r="C72" s="88" t="s">
        <v>18</v>
      </c>
      <c r="D72" s="118" t="s">
        <v>248</v>
      </c>
      <c r="E72" s="119"/>
      <c r="F72" s="119"/>
      <c r="G72" s="119"/>
      <c r="H72" s="120"/>
    </row>
    <row r="73" spans="2:8" ht="12.5" customHeight="1" x14ac:dyDescent="0.35">
      <c r="C73" s="128"/>
      <c r="D73" s="129"/>
      <c r="E73" s="129"/>
      <c r="F73" s="130"/>
      <c r="G73" s="130"/>
      <c r="H73" s="131"/>
    </row>
    <row r="74" spans="2:8" ht="5.25" customHeight="1" x14ac:dyDescent="0.35">
      <c r="C74" s="14"/>
      <c r="H74" s="15"/>
    </row>
    <row r="75" spans="2:8" ht="25.4" customHeight="1" x14ac:dyDescent="0.35">
      <c r="B75" s="16"/>
      <c r="C75" s="89" t="s">
        <v>20</v>
      </c>
      <c r="D75" s="90" t="s">
        <v>21</v>
      </c>
      <c r="E75" s="90" t="s">
        <v>22</v>
      </c>
      <c r="F75" s="91" t="s">
        <v>6</v>
      </c>
      <c r="G75" s="90" t="s">
        <v>7</v>
      </c>
      <c r="H75" s="92" t="s">
        <v>8</v>
      </c>
    </row>
    <row r="76" spans="2:8" ht="20" customHeight="1" thickBot="1" x14ac:dyDescent="0.4">
      <c r="C76" s="22"/>
      <c r="D76" s="20">
        <v>350</v>
      </c>
      <c r="E76" s="20">
        <v>0</v>
      </c>
      <c r="F76" s="20">
        <v>350</v>
      </c>
      <c r="G76" s="20">
        <v>0</v>
      </c>
      <c r="H76" s="21">
        <v>350</v>
      </c>
    </row>
    <row r="77" spans="2:8" ht="13" customHeight="1" thickBot="1" x14ac:dyDescent="0.4"/>
    <row r="78" spans="2:8" ht="18.5" customHeight="1" thickBot="1" x14ac:dyDescent="0.45">
      <c r="C78" s="125" t="s">
        <v>192</v>
      </c>
      <c r="D78" s="126"/>
      <c r="E78" s="126"/>
      <c r="F78" s="126"/>
      <c r="G78" s="126"/>
      <c r="H78" s="127"/>
    </row>
    <row r="79" spans="2:8" ht="19.5" customHeight="1" thickBot="1" x14ac:dyDescent="0.4"/>
    <row r="80" spans="2:8" ht="18.5" customHeight="1" thickBot="1" x14ac:dyDescent="0.45">
      <c r="C80" s="125" t="s">
        <v>85</v>
      </c>
      <c r="D80" s="126"/>
      <c r="E80" s="126"/>
      <c r="F80" s="126"/>
      <c r="G80" s="126"/>
      <c r="H80" s="127"/>
    </row>
    <row r="81" spans="2:8" ht="19.5" customHeight="1" thickBot="1" x14ac:dyDescent="0.4"/>
    <row r="82" spans="2:8" ht="20" customHeight="1" thickBot="1" x14ac:dyDescent="0.4">
      <c r="C82" s="81" t="s">
        <v>14</v>
      </c>
      <c r="D82" s="121" t="s">
        <v>86</v>
      </c>
      <c r="E82" s="122"/>
      <c r="F82" s="123"/>
      <c r="G82" s="123"/>
      <c r="H82" s="124"/>
    </row>
    <row r="83" spans="2:8" ht="20" customHeight="1" thickBot="1" x14ac:dyDescent="0.4">
      <c r="C83" s="82" t="s">
        <v>16</v>
      </c>
      <c r="D83" s="118" t="s">
        <v>735</v>
      </c>
      <c r="E83" s="119"/>
      <c r="F83" s="119"/>
      <c r="G83" s="119"/>
      <c r="H83" s="120"/>
    </row>
    <row r="84" spans="2:8" ht="32.75" customHeight="1" thickBot="1" x14ac:dyDescent="0.4">
      <c r="C84" s="82" t="s">
        <v>18</v>
      </c>
      <c r="D84" s="118" t="s">
        <v>736</v>
      </c>
      <c r="E84" s="119"/>
      <c r="F84" s="119"/>
      <c r="G84" s="119"/>
      <c r="H84" s="120"/>
    </row>
    <row r="85" spans="2:8" ht="5.25" customHeight="1" x14ac:dyDescent="0.35">
      <c r="C85" s="14"/>
      <c r="H85" s="15"/>
    </row>
    <row r="86" spans="2:8" ht="25.4" customHeight="1" thickBot="1" x14ac:dyDescent="0.4">
      <c r="B86" s="16"/>
      <c r="C86" s="83" t="s">
        <v>20</v>
      </c>
      <c r="D86" s="84" t="s">
        <v>21</v>
      </c>
      <c r="E86" s="84" t="s">
        <v>22</v>
      </c>
      <c r="F86" s="85" t="s">
        <v>6</v>
      </c>
      <c r="G86" s="84" t="s">
        <v>7</v>
      </c>
      <c r="H86" s="86" t="s">
        <v>8</v>
      </c>
    </row>
    <row r="87" spans="2:8" ht="20" customHeight="1" thickBot="1" x14ac:dyDescent="0.4">
      <c r="C87" s="17">
        <v>0</v>
      </c>
      <c r="D87" s="18">
        <v>0</v>
      </c>
      <c r="E87" s="18">
        <v>0</v>
      </c>
      <c r="F87" s="18">
        <v>0</v>
      </c>
      <c r="G87" s="18">
        <v>-55</v>
      </c>
      <c r="H87" s="19">
        <v>-55</v>
      </c>
    </row>
    <row r="88" spans="2:8" ht="12.5" customHeight="1" x14ac:dyDescent="0.35"/>
    <row r="89" spans="2:8" ht="12.5" customHeight="1" x14ac:dyDescent="0.35"/>
    <row r="90" spans="2:8" ht="12.5" customHeight="1" x14ac:dyDescent="0.35"/>
    <row r="91" spans="2:8" ht="12.5" customHeight="1" x14ac:dyDescent="0.35"/>
    <row r="92" spans="2:8" ht="12.5" customHeight="1" x14ac:dyDescent="0.35">
      <c r="C92" s="23"/>
      <c r="D92" s="23"/>
      <c r="E92" s="23"/>
      <c r="F92" s="23"/>
      <c r="G92" s="23"/>
      <c r="H92" s="23"/>
    </row>
    <row r="93" spans="2:8" ht="12.5" customHeight="1" x14ac:dyDescent="0.35"/>
    <row r="94" spans="2:8" ht="12.5" customHeight="1" x14ac:dyDescent="0.35"/>
  </sheetData>
  <mergeCells count="38">
    <mergeCell ref="D17:H17"/>
    <mergeCell ref="D2:E2"/>
    <mergeCell ref="D3:E3"/>
    <mergeCell ref="D6:H6"/>
    <mergeCell ref="C14:H14"/>
    <mergeCell ref="D16:H16"/>
    <mergeCell ref="D45:H45"/>
    <mergeCell ref="D18:H18"/>
    <mergeCell ref="D23:H23"/>
    <mergeCell ref="D24:H24"/>
    <mergeCell ref="D25:H25"/>
    <mergeCell ref="D30:H30"/>
    <mergeCell ref="D31:H31"/>
    <mergeCell ref="D32:H32"/>
    <mergeCell ref="D37:H37"/>
    <mergeCell ref="D38:H38"/>
    <mergeCell ref="D39:H39"/>
    <mergeCell ref="D44:H44"/>
    <mergeCell ref="D71:H71"/>
    <mergeCell ref="D46:H46"/>
    <mergeCell ref="D51:H51"/>
    <mergeCell ref="D52:H52"/>
    <mergeCell ref="D53:H53"/>
    <mergeCell ref="C60:H60"/>
    <mergeCell ref="D62:H62"/>
    <mergeCell ref="D63:H63"/>
    <mergeCell ref="D64:H64"/>
    <mergeCell ref="C65:E65"/>
    <mergeCell ref="F65:H65"/>
    <mergeCell ref="D70:H70"/>
    <mergeCell ref="D83:H83"/>
    <mergeCell ref="D84:H84"/>
    <mergeCell ref="D72:H72"/>
    <mergeCell ref="C73:E73"/>
    <mergeCell ref="F73:H73"/>
    <mergeCell ref="C78:H78"/>
    <mergeCell ref="C80:H80"/>
    <mergeCell ref="D82:H82"/>
  </mergeCells>
  <printOptions horizontalCentered="1"/>
  <pageMargins left="0.7" right="0.7" top="0.75" bottom="0.75" header="0.3" footer="0.3"/>
  <pageSetup paperSize="9" scale="74"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B2:H65"/>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230</v>
      </c>
      <c r="E2" s="133"/>
      <c r="F2" s="2"/>
    </row>
    <row r="3" spans="3:8" ht="4.5" customHeight="1" x14ac:dyDescent="0.35">
      <c r="C3" s="3"/>
      <c r="D3" s="133"/>
      <c r="E3" s="133"/>
      <c r="F3" s="4"/>
    </row>
    <row r="4" spans="3:8" ht="13" customHeight="1" x14ac:dyDescent="0.35">
      <c r="C4" s="65" t="s">
        <v>2</v>
      </c>
      <c r="D4" s="1" t="s">
        <v>737</v>
      </c>
      <c r="E4" s="1"/>
      <c r="F4" s="2"/>
    </row>
    <row r="5" spans="3:8" ht="12.5" customHeight="1" x14ac:dyDescent="0.35"/>
    <row r="6" spans="3:8" ht="144.75" customHeight="1" x14ac:dyDescent="0.35">
      <c r="C6" s="66" t="s">
        <v>4</v>
      </c>
      <c r="D6" s="134" t="s">
        <v>738</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3067.6</v>
      </c>
      <c r="E9" s="5">
        <v>-809.7</v>
      </c>
      <c r="F9" s="6">
        <v>2257.8999999999996</v>
      </c>
      <c r="H9" s="7">
        <v>9</v>
      </c>
    </row>
    <row r="10" spans="3:8" ht="7.5" customHeight="1" x14ac:dyDescent="0.35">
      <c r="C10" s="73"/>
      <c r="F10" s="8"/>
      <c r="H10" s="9"/>
    </row>
    <row r="11" spans="3:8" ht="12.75" customHeight="1" thickBot="1" x14ac:dyDescent="0.4">
      <c r="C11" s="74" t="s">
        <v>11</v>
      </c>
      <c r="D11" s="10"/>
      <c r="E11" s="11"/>
      <c r="F11" s="12">
        <v>-788</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739</v>
      </c>
      <c r="E17" s="119"/>
      <c r="F17" s="119"/>
      <c r="G17" s="119"/>
      <c r="H17" s="120"/>
    </row>
    <row r="18" spans="2:8" ht="52.75" customHeight="1" thickBot="1" x14ac:dyDescent="0.4">
      <c r="C18" s="76" t="s">
        <v>18</v>
      </c>
      <c r="D18" s="118" t="s">
        <v>740</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9</v>
      </c>
      <c r="D21" s="18">
        <v>414.9</v>
      </c>
      <c r="E21" s="18">
        <v>122.2</v>
      </c>
      <c r="F21" s="18">
        <v>537.1</v>
      </c>
      <c r="G21" s="18">
        <v>-100</v>
      </c>
      <c r="H21" s="19">
        <v>437.1</v>
      </c>
    </row>
    <row r="22" spans="2:8" ht="13" customHeight="1" thickBot="1" x14ac:dyDescent="0.4"/>
    <row r="23" spans="2:8" ht="20" customHeight="1" thickBot="1" x14ac:dyDescent="0.4">
      <c r="C23" s="75" t="s">
        <v>14</v>
      </c>
      <c r="D23" s="121" t="s">
        <v>26</v>
      </c>
      <c r="E23" s="123"/>
      <c r="F23" s="123"/>
      <c r="G23" s="123"/>
      <c r="H23" s="124"/>
    </row>
    <row r="24" spans="2:8" ht="20" customHeight="1" thickBot="1" x14ac:dyDescent="0.4">
      <c r="C24" s="76" t="s">
        <v>16</v>
      </c>
      <c r="D24" s="118" t="s">
        <v>741</v>
      </c>
      <c r="E24" s="119"/>
      <c r="F24" s="119"/>
      <c r="G24" s="119"/>
      <c r="H24" s="120"/>
    </row>
    <row r="25" spans="2:8" ht="92.75" customHeight="1" thickBot="1" x14ac:dyDescent="0.4">
      <c r="C25" s="76" t="s">
        <v>18</v>
      </c>
      <c r="D25" s="118" t="s">
        <v>742</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0</v>
      </c>
      <c r="D28" s="18">
        <v>0</v>
      </c>
      <c r="E28" s="18">
        <v>2530.5</v>
      </c>
      <c r="F28" s="18">
        <v>2530.5</v>
      </c>
      <c r="G28" s="18">
        <v>-709.7</v>
      </c>
      <c r="H28" s="19">
        <v>1820.8</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248</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16</v>
      </c>
      <c r="E40" s="20">
        <v>0</v>
      </c>
      <c r="F40" s="20">
        <v>16</v>
      </c>
      <c r="G40" s="20">
        <v>0</v>
      </c>
      <c r="H40" s="21">
        <v>16</v>
      </c>
    </row>
    <row r="41" spans="2:8" ht="13" customHeight="1" thickBot="1" x14ac:dyDescent="0.4"/>
    <row r="42" spans="2:8" ht="18.5" customHeight="1" thickBot="1" x14ac:dyDescent="0.45">
      <c r="C42" s="125" t="s">
        <v>81</v>
      </c>
      <c r="D42" s="126"/>
      <c r="E42" s="126"/>
      <c r="F42" s="126"/>
      <c r="G42" s="126"/>
      <c r="H42" s="127"/>
    </row>
    <row r="43" spans="2:8" ht="19.5" customHeight="1" thickBot="1" x14ac:dyDescent="0.4"/>
    <row r="44" spans="2:8" ht="20" customHeight="1" thickBot="1" x14ac:dyDescent="0.4">
      <c r="C44" s="81" t="s">
        <v>14</v>
      </c>
      <c r="D44" s="121" t="s">
        <v>179</v>
      </c>
      <c r="E44" s="122"/>
      <c r="F44" s="123"/>
      <c r="G44" s="123"/>
      <c r="H44" s="124"/>
    </row>
    <row r="45" spans="2:8" ht="20" customHeight="1" thickBot="1" x14ac:dyDescent="0.4">
      <c r="C45" s="82" t="s">
        <v>16</v>
      </c>
      <c r="D45" s="118" t="s">
        <v>743</v>
      </c>
      <c r="E45" s="119"/>
      <c r="F45" s="119"/>
      <c r="G45" s="119"/>
      <c r="H45" s="120"/>
    </row>
    <row r="46" spans="2:8" ht="32.75" customHeight="1" thickBot="1" x14ac:dyDescent="0.4">
      <c r="C46" s="82" t="s">
        <v>18</v>
      </c>
      <c r="D46" s="118" t="s">
        <v>744</v>
      </c>
      <c r="E46" s="119"/>
      <c r="F46" s="119"/>
      <c r="G46" s="119"/>
      <c r="H46" s="120"/>
    </row>
    <row r="47" spans="2:8" ht="5.25" customHeight="1" x14ac:dyDescent="0.35">
      <c r="C47" s="14"/>
      <c r="H47" s="15"/>
    </row>
    <row r="48" spans="2:8" ht="25.4" customHeight="1" thickBot="1" x14ac:dyDescent="0.4">
      <c r="B48" s="16"/>
      <c r="C48" s="83" t="s">
        <v>20</v>
      </c>
      <c r="D48" s="84" t="s">
        <v>21</v>
      </c>
      <c r="E48" s="84" t="s">
        <v>22</v>
      </c>
      <c r="F48" s="85" t="s">
        <v>6</v>
      </c>
      <c r="G48" s="84" t="s">
        <v>7</v>
      </c>
      <c r="H48" s="86" t="s">
        <v>8</v>
      </c>
    </row>
    <row r="49" spans="2:8" ht="20" customHeight="1" thickBot="1" x14ac:dyDescent="0.4">
      <c r="C49" s="17">
        <v>0</v>
      </c>
      <c r="D49" s="18">
        <v>0</v>
      </c>
      <c r="E49" s="18">
        <v>-292</v>
      </c>
      <c r="F49" s="18">
        <v>-292</v>
      </c>
      <c r="G49" s="18">
        <v>0</v>
      </c>
      <c r="H49" s="19">
        <v>-292</v>
      </c>
    </row>
    <row r="50" spans="2:8" ht="13" customHeight="1" thickBot="1" x14ac:dyDescent="0.4"/>
    <row r="51" spans="2:8" ht="20" customHeight="1" thickBot="1" x14ac:dyDescent="0.4">
      <c r="C51" s="81" t="s">
        <v>14</v>
      </c>
      <c r="D51" s="121" t="s">
        <v>82</v>
      </c>
      <c r="E51" s="122"/>
      <c r="F51" s="123"/>
      <c r="G51" s="123"/>
      <c r="H51" s="124"/>
    </row>
    <row r="52" spans="2:8" ht="20" customHeight="1" thickBot="1" x14ac:dyDescent="0.4">
      <c r="C52" s="82" t="s">
        <v>16</v>
      </c>
      <c r="D52" s="118" t="s">
        <v>745</v>
      </c>
      <c r="E52" s="119"/>
      <c r="F52" s="119"/>
      <c r="G52" s="119"/>
      <c r="H52" s="120"/>
    </row>
    <row r="53" spans="2:8" ht="20" customHeight="1" thickBot="1" x14ac:dyDescent="0.4">
      <c r="C53" s="82" t="s">
        <v>18</v>
      </c>
      <c r="D53" s="118" t="s">
        <v>746</v>
      </c>
      <c r="E53" s="119"/>
      <c r="F53" s="119"/>
      <c r="G53" s="119"/>
      <c r="H53" s="120"/>
    </row>
    <row r="54" spans="2:8" ht="5.25" customHeight="1" x14ac:dyDescent="0.35">
      <c r="C54" s="14"/>
      <c r="H54" s="15"/>
    </row>
    <row r="55" spans="2:8" ht="25.4" customHeight="1" thickBot="1" x14ac:dyDescent="0.4">
      <c r="B55" s="16"/>
      <c r="C55" s="83" t="s">
        <v>20</v>
      </c>
      <c r="D55" s="84" t="s">
        <v>21</v>
      </c>
      <c r="E55" s="84" t="s">
        <v>22</v>
      </c>
      <c r="F55" s="85" t="s">
        <v>6</v>
      </c>
      <c r="G55" s="84" t="s">
        <v>7</v>
      </c>
      <c r="H55" s="86" t="s">
        <v>8</v>
      </c>
    </row>
    <row r="56" spans="2:8" ht="20" customHeight="1" thickBot="1" x14ac:dyDescent="0.4">
      <c r="C56" s="17">
        <v>0</v>
      </c>
      <c r="D56" s="18">
        <v>0</v>
      </c>
      <c r="E56" s="18">
        <v>-496</v>
      </c>
      <c r="F56" s="18">
        <v>-496</v>
      </c>
      <c r="G56" s="18">
        <v>0</v>
      </c>
      <c r="H56" s="19">
        <v>-496</v>
      </c>
    </row>
    <row r="57" spans="2:8" ht="13" customHeight="1" thickBot="1" x14ac:dyDescent="0.4"/>
    <row r="58" spans="2:8" ht="18.5" customHeight="1" thickBot="1" x14ac:dyDescent="0.45">
      <c r="C58" s="125" t="s">
        <v>158</v>
      </c>
      <c r="D58" s="126"/>
      <c r="E58" s="126"/>
      <c r="F58" s="126"/>
      <c r="G58" s="126"/>
      <c r="H58" s="127"/>
    </row>
    <row r="59" spans="2:8" ht="19.5" customHeight="1" x14ac:dyDescent="0.35"/>
    <row r="60" spans="2:8" ht="12.5" customHeight="1" x14ac:dyDescent="0.35"/>
    <row r="61" spans="2:8" ht="12.5" customHeight="1" x14ac:dyDescent="0.35"/>
    <row r="62" spans="2:8" ht="12.5" customHeight="1" x14ac:dyDescent="0.35"/>
    <row r="63" spans="2:8" ht="12.5" customHeight="1" x14ac:dyDescent="0.35">
      <c r="C63" s="23"/>
      <c r="D63" s="23"/>
      <c r="E63" s="23"/>
      <c r="F63" s="23"/>
      <c r="G63" s="23"/>
      <c r="H63" s="23"/>
    </row>
    <row r="64" spans="2:8" ht="12.5" customHeight="1" x14ac:dyDescent="0.35"/>
    <row r="65" ht="12.5" customHeight="1" x14ac:dyDescent="0.35"/>
  </sheetData>
  <mergeCells count="24">
    <mergeCell ref="D34:H34"/>
    <mergeCell ref="D2:E2"/>
    <mergeCell ref="D3:E3"/>
    <mergeCell ref="D6:H6"/>
    <mergeCell ref="C14:H14"/>
    <mergeCell ref="D16:H16"/>
    <mergeCell ref="D17:H17"/>
    <mergeCell ref="D18:H18"/>
    <mergeCell ref="D23:H23"/>
    <mergeCell ref="D24:H24"/>
    <mergeCell ref="D25:H25"/>
    <mergeCell ref="C32:H32"/>
    <mergeCell ref="C58:H58"/>
    <mergeCell ref="D35:H35"/>
    <mergeCell ref="D36:H36"/>
    <mergeCell ref="C37:E37"/>
    <mergeCell ref="F37:H37"/>
    <mergeCell ref="C42:H42"/>
    <mergeCell ref="D44:H44"/>
    <mergeCell ref="D45:H45"/>
    <mergeCell ref="D46:H46"/>
    <mergeCell ref="D51:H51"/>
    <mergeCell ref="D52:H52"/>
    <mergeCell ref="D53:H53"/>
  </mergeCells>
  <printOptions horizontalCentered="1"/>
  <pageMargins left="0.7" right="0.7" top="0.75" bottom="0.75" header="0.3" footer="0.3"/>
  <pageSetup paperSize="9" scale="74"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B2:H63"/>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230</v>
      </c>
      <c r="E2" s="133"/>
      <c r="F2" s="2"/>
    </row>
    <row r="3" spans="3:8" ht="4.5" customHeight="1" x14ac:dyDescent="0.35">
      <c r="C3" s="3"/>
      <c r="D3" s="133"/>
      <c r="E3" s="133"/>
      <c r="F3" s="4"/>
    </row>
    <row r="4" spans="3:8" ht="13" customHeight="1" x14ac:dyDescent="0.35">
      <c r="C4" s="65" t="s">
        <v>2</v>
      </c>
      <c r="D4" s="1" t="s">
        <v>747</v>
      </c>
      <c r="E4" s="1"/>
      <c r="F4" s="2"/>
    </row>
    <row r="5" spans="3:8" ht="12.5" customHeight="1" x14ac:dyDescent="0.35"/>
    <row r="6" spans="3:8" ht="144.75" customHeight="1" x14ac:dyDescent="0.35">
      <c r="C6" s="66" t="s">
        <v>4</v>
      </c>
      <c r="D6" s="134" t="s">
        <v>748</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2919.4</v>
      </c>
      <c r="E9" s="5">
        <v>-2919.4</v>
      </c>
      <c r="F9" s="6">
        <v>0</v>
      </c>
      <c r="H9" s="7">
        <v>4.72</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749</v>
      </c>
      <c r="E17" s="119"/>
      <c r="F17" s="119"/>
      <c r="G17" s="119"/>
      <c r="H17" s="120"/>
    </row>
    <row r="18" spans="2:8" ht="32.75" customHeight="1" thickBot="1" x14ac:dyDescent="0.4">
      <c r="C18" s="76" t="s">
        <v>18</v>
      </c>
      <c r="D18" s="118" t="s">
        <v>750</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c r="E21" s="18">
        <v>900</v>
      </c>
      <c r="F21" s="18">
        <v>900</v>
      </c>
      <c r="G21" s="18">
        <v>-900</v>
      </c>
      <c r="H21" s="19">
        <v>0</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751</v>
      </c>
      <c r="E24" s="119"/>
      <c r="F24" s="119"/>
      <c r="G24" s="119"/>
      <c r="H24" s="120"/>
    </row>
    <row r="25" spans="2:8" ht="52.75" customHeight="1" thickBot="1" x14ac:dyDescent="0.4">
      <c r="C25" s="76" t="s">
        <v>18</v>
      </c>
      <c r="D25" s="118" t="s">
        <v>752</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0</v>
      </c>
      <c r="D28" s="18"/>
      <c r="E28" s="18">
        <v>110</v>
      </c>
      <c r="F28" s="18">
        <v>110</v>
      </c>
      <c r="G28" s="18">
        <v>-110</v>
      </c>
      <c r="H28" s="19">
        <v>0</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753</v>
      </c>
      <c r="E31" s="119"/>
      <c r="F31" s="119"/>
      <c r="G31" s="119"/>
      <c r="H31" s="120"/>
    </row>
    <row r="32" spans="2:8" ht="32.75" customHeight="1" thickBot="1" x14ac:dyDescent="0.4">
      <c r="C32" s="76" t="s">
        <v>18</v>
      </c>
      <c r="D32" s="118" t="s">
        <v>754</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4.72</v>
      </c>
      <c r="D35" s="18">
        <v>256.2</v>
      </c>
      <c r="E35" s="18">
        <v>15.2</v>
      </c>
      <c r="F35" s="18">
        <v>271.39999999999998</v>
      </c>
      <c r="G35" s="18">
        <v>-271.39999999999998</v>
      </c>
      <c r="H35" s="19">
        <v>0</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755</v>
      </c>
      <c r="E38" s="119"/>
      <c r="F38" s="119"/>
      <c r="G38" s="119"/>
      <c r="H38" s="120"/>
    </row>
    <row r="39" spans="2:8" ht="32.75" customHeight="1" thickBot="1" x14ac:dyDescent="0.4">
      <c r="C39" s="76" t="s">
        <v>18</v>
      </c>
      <c r="D39" s="118" t="s">
        <v>756</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0</v>
      </c>
      <c r="D42" s="18"/>
      <c r="E42" s="18">
        <v>1248</v>
      </c>
      <c r="F42" s="18">
        <v>1248</v>
      </c>
      <c r="G42" s="18">
        <v>-1248</v>
      </c>
      <c r="H42" s="19">
        <v>0</v>
      </c>
    </row>
    <row r="43" spans="2:8" ht="13" customHeight="1" thickBot="1" x14ac:dyDescent="0.4"/>
    <row r="44" spans="2:8" ht="20" customHeight="1" thickBot="1" x14ac:dyDescent="0.4">
      <c r="C44" s="75" t="s">
        <v>14</v>
      </c>
      <c r="D44" s="121" t="s">
        <v>105</v>
      </c>
      <c r="E44" s="123"/>
      <c r="F44" s="123"/>
      <c r="G44" s="123"/>
      <c r="H44" s="124"/>
    </row>
    <row r="45" spans="2:8" ht="20" customHeight="1" thickBot="1" x14ac:dyDescent="0.4">
      <c r="C45" s="76" t="s">
        <v>16</v>
      </c>
      <c r="D45" s="118" t="s">
        <v>757</v>
      </c>
      <c r="E45" s="119"/>
      <c r="F45" s="119"/>
      <c r="G45" s="119"/>
      <c r="H45" s="120"/>
    </row>
    <row r="46" spans="2:8" ht="32.75" customHeight="1" thickBot="1" x14ac:dyDescent="0.4">
      <c r="C46" s="76" t="s">
        <v>18</v>
      </c>
      <c r="D46" s="118" t="s">
        <v>758</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3:8" ht="20" customHeight="1" thickBot="1" x14ac:dyDescent="0.4">
      <c r="C49" s="17">
        <v>0</v>
      </c>
      <c r="D49" s="18"/>
      <c r="E49" s="18">
        <v>390</v>
      </c>
      <c r="F49" s="18">
        <v>390</v>
      </c>
      <c r="G49" s="18">
        <v>-390</v>
      </c>
      <c r="H49" s="19">
        <v>0</v>
      </c>
    </row>
    <row r="50" spans="3:8" ht="12.5" customHeight="1" x14ac:dyDescent="0.35"/>
    <row r="51" spans="3:8" ht="12.5" customHeight="1" x14ac:dyDescent="0.35"/>
    <row r="52" spans="3:8" ht="18" customHeight="1" x14ac:dyDescent="0.4">
      <c r="C52" s="132" t="s">
        <v>351</v>
      </c>
      <c r="D52" s="132"/>
      <c r="E52" s="132"/>
      <c r="F52" s="132"/>
      <c r="G52" s="132"/>
      <c r="H52" s="132"/>
    </row>
    <row r="53" spans="3:8" ht="18.75" customHeight="1" thickBot="1" x14ac:dyDescent="0.4"/>
    <row r="54" spans="3:8" ht="18.5" customHeight="1" thickBot="1" x14ac:dyDescent="0.45">
      <c r="C54" s="125" t="s">
        <v>192</v>
      </c>
      <c r="D54" s="126"/>
      <c r="E54" s="126"/>
      <c r="F54" s="126"/>
      <c r="G54" s="126"/>
      <c r="H54" s="127"/>
    </row>
    <row r="55" spans="3:8" ht="19.5" customHeight="1" thickBot="1" x14ac:dyDescent="0.4"/>
    <row r="56" spans="3:8" ht="18.5" customHeight="1" thickBot="1" x14ac:dyDescent="0.45">
      <c r="C56" s="125" t="s">
        <v>158</v>
      </c>
      <c r="D56" s="126"/>
      <c r="E56" s="126"/>
      <c r="F56" s="126"/>
      <c r="G56" s="126"/>
      <c r="H56" s="127"/>
    </row>
    <row r="57" spans="3:8" ht="19.5" customHeight="1" x14ac:dyDescent="0.35"/>
    <row r="58" spans="3:8" ht="12.5" customHeight="1" x14ac:dyDescent="0.35"/>
    <row r="59" spans="3:8" ht="12.5" customHeight="1" x14ac:dyDescent="0.35"/>
    <row r="60" spans="3:8" ht="12.5" customHeight="1" x14ac:dyDescent="0.35"/>
    <row r="61" spans="3:8" ht="12.5" customHeight="1" x14ac:dyDescent="0.35">
      <c r="C61" s="23"/>
      <c r="D61" s="23"/>
      <c r="E61" s="23"/>
      <c r="F61" s="23"/>
      <c r="G61" s="23"/>
      <c r="H61" s="23"/>
    </row>
    <row r="62" spans="3:8" ht="12.5" customHeight="1" x14ac:dyDescent="0.35"/>
    <row r="63" spans="3:8" ht="12.5" customHeight="1" x14ac:dyDescent="0.35"/>
  </sheetData>
  <mergeCells count="22">
    <mergeCell ref="D31:H31"/>
    <mergeCell ref="D2:E2"/>
    <mergeCell ref="D3:E3"/>
    <mergeCell ref="D6:H6"/>
    <mergeCell ref="C14:H14"/>
    <mergeCell ref="D16:H16"/>
    <mergeCell ref="D17:H17"/>
    <mergeCell ref="D18:H18"/>
    <mergeCell ref="D23:H23"/>
    <mergeCell ref="D24:H24"/>
    <mergeCell ref="D25:H25"/>
    <mergeCell ref="D30:H30"/>
    <mergeCell ref="D46:H46"/>
    <mergeCell ref="C52:H52"/>
    <mergeCell ref="C54:H54"/>
    <mergeCell ref="C56:H56"/>
    <mergeCell ref="D32:H32"/>
    <mergeCell ref="D37:H37"/>
    <mergeCell ref="D38:H38"/>
    <mergeCell ref="D39:H39"/>
    <mergeCell ref="D44:H44"/>
    <mergeCell ref="D45:H45"/>
  </mergeCells>
  <printOptions horizontalCentered="1"/>
  <pageMargins left="0.7" right="0.7" top="0.75" bottom="0.75" header="0.3" footer="0.3"/>
  <pageSetup paperSize="9" scale="74"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H35"/>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230</v>
      </c>
      <c r="E2" s="133"/>
      <c r="F2" s="2"/>
    </row>
    <row r="3" spans="3:8" ht="4.5" customHeight="1" x14ac:dyDescent="0.35">
      <c r="C3" s="3"/>
      <c r="D3" s="133"/>
      <c r="E3" s="133"/>
      <c r="F3" s="4"/>
    </row>
    <row r="4" spans="3:8" ht="13" customHeight="1" x14ac:dyDescent="0.35">
      <c r="C4" s="65" t="s">
        <v>2</v>
      </c>
      <c r="D4" s="1" t="s">
        <v>554</v>
      </c>
      <c r="E4" s="1"/>
      <c r="F4" s="2"/>
    </row>
    <row r="5" spans="3:8" ht="12.5" customHeight="1" x14ac:dyDescent="0.35"/>
    <row r="6" spans="3:8" ht="144.75" customHeight="1" x14ac:dyDescent="0.35">
      <c r="C6" s="66" t="s">
        <v>4</v>
      </c>
      <c r="D6" s="134" t="s">
        <v>555</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1852.1999999999998</v>
      </c>
      <c r="E9" s="5">
        <v>-1013.7</v>
      </c>
      <c r="F9" s="6">
        <v>838.49999999999977</v>
      </c>
      <c r="H9" s="7">
        <v>8.43</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556</v>
      </c>
      <c r="E17" s="119"/>
      <c r="F17" s="119"/>
      <c r="G17" s="119"/>
      <c r="H17" s="120"/>
    </row>
    <row r="18" spans="2:8" ht="80" customHeight="1" thickBot="1" x14ac:dyDescent="0.4">
      <c r="C18" s="76" t="s">
        <v>18</v>
      </c>
      <c r="D18" s="118" t="s">
        <v>557</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8.43</v>
      </c>
      <c r="D21" s="18">
        <v>413.1</v>
      </c>
      <c r="E21" s="18">
        <v>1439.1</v>
      </c>
      <c r="F21" s="18">
        <v>1852.1999999999998</v>
      </c>
      <c r="G21" s="18">
        <v>-1013.7</v>
      </c>
      <c r="H21" s="19">
        <v>838.49999999999977</v>
      </c>
    </row>
    <row r="22" spans="2:8" ht="12.5" customHeight="1" x14ac:dyDescent="0.35"/>
    <row r="23" spans="2:8" ht="12.5" customHeight="1" x14ac:dyDescent="0.35"/>
    <row r="24" spans="2:8" ht="18" customHeight="1" x14ac:dyDescent="0.4">
      <c r="C24" s="132" t="s">
        <v>351</v>
      </c>
      <c r="D24" s="132"/>
      <c r="E24" s="132"/>
      <c r="F24" s="132"/>
      <c r="G24" s="132"/>
      <c r="H24" s="132"/>
    </row>
    <row r="25" spans="2:8" ht="18.75" customHeight="1" thickBot="1" x14ac:dyDescent="0.4"/>
    <row r="26" spans="2:8" ht="18.5" customHeight="1" thickBot="1" x14ac:dyDescent="0.45">
      <c r="C26" s="125" t="s">
        <v>192</v>
      </c>
      <c r="D26" s="126"/>
      <c r="E26" s="126"/>
      <c r="F26" s="126"/>
      <c r="G26" s="126"/>
      <c r="H26" s="127"/>
    </row>
    <row r="27" spans="2:8" ht="19.5" customHeight="1" thickBot="1" x14ac:dyDescent="0.4"/>
    <row r="28" spans="2:8" ht="18.5" customHeight="1" thickBot="1" x14ac:dyDescent="0.45">
      <c r="C28" s="125" t="s">
        <v>158</v>
      </c>
      <c r="D28" s="126"/>
      <c r="E28" s="126"/>
      <c r="F28" s="126"/>
      <c r="G28" s="126"/>
      <c r="H28" s="127"/>
    </row>
    <row r="29" spans="2:8" ht="19.5" customHeight="1" x14ac:dyDescent="0.35"/>
    <row r="30" spans="2:8" ht="12.5" customHeight="1" x14ac:dyDescent="0.35"/>
    <row r="31" spans="2:8" ht="12.5" customHeight="1" x14ac:dyDescent="0.35"/>
    <row r="32" spans="2:8" ht="12.5" customHeight="1" x14ac:dyDescent="0.35"/>
    <row r="33" spans="3:8" ht="12.5" customHeight="1" x14ac:dyDescent="0.35">
      <c r="C33" s="23"/>
      <c r="D33" s="23"/>
      <c r="E33" s="23"/>
      <c r="F33" s="23"/>
      <c r="G33" s="23"/>
      <c r="H33" s="23"/>
    </row>
    <row r="34" spans="3:8" ht="12.5" customHeight="1" x14ac:dyDescent="0.35"/>
    <row r="35" spans="3:8" ht="12.5" customHeight="1" x14ac:dyDescent="0.35"/>
  </sheetData>
  <mergeCells count="10">
    <mergeCell ref="D18:H18"/>
    <mergeCell ref="C24:H24"/>
    <mergeCell ref="C26:H26"/>
    <mergeCell ref="C28:H28"/>
    <mergeCell ref="D2:E2"/>
    <mergeCell ref="D3:E3"/>
    <mergeCell ref="D6:H6"/>
    <mergeCell ref="C14:H14"/>
    <mergeCell ref="D16:H16"/>
    <mergeCell ref="D17:H17"/>
  </mergeCells>
  <printOptions horizontalCentered="1"/>
  <pageMargins left="0.7" right="0.7" top="0.75" bottom="0.75" header="0.3" footer="0.3"/>
  <pageSetup paperSize="9" scale="74"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H93"/>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230</v>
      </c>
      <c r="E2" s="133"/>
      <c r="F2" s="2"/>
    </row>
    <row r="3" spans="3:8" ht="4.5" customHeight="1" x14ac:dyDescent="0.35">
      <c r="C3" s="3"/>
      <c r="D3" s="133"/>
      <c r="E3" s="133"/>
      <c r="F3" s="4"/>
    </row>
    <row r="4" spans="3:8" ht="13" customHeight="1" x14ac:dyDescent="0.35">
      <c r="C4" s="65" t="s">
        <v>2</v>
      </c>
      <c r="D4" s="1" t="s">
        <v>282</v>
      </c>
      <c r="E4" s="1"/>
      <c r="F4" s="2"/>
    </row>
    <row r="5" spans="3:8" ht="12.5" customHeight="1" x14ac:dyDescent="0.35"/>
    <row r="6" spans="3:8" ht="144.75" customHeight="1" x14ac:dyDescent="0.35">
      <c r="C6" s="66" t="s">
        <v>4</v>
      </c>
      <c r="D6" s="134" t="s">
        <v>283</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5749.4</v>
      </c>
      <c r="E9" s="5">
        <v>-167</v>
      </c>
      <c r="F9" s="6">
        <v>5582.4</v>
      </c>
      <c r="H9" s="7">
        <v>90.94</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284</v>
      </c>
      <c r="E17" s="119"/>
      <c r="F17" s="119"/>
      <c r="G17" s="119"/>
      <c r="H17" s="120"/>
    </row>
    <row r="18" spans="2:8" ht="32.75" customHeight="1" thickBot="1" x14ac:dyDescent="0.4">
      <c r="C18" s="76" t="s">
        <v>18</v>
      </c>
      <c r="D18" s="118" t="s">
        <v>285</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v>
      </c>
      <c r="D21" s="18"/>
      <c r="E21" s="18">
        <v>289</v>
      </c>
      <c r="F21" s="18">
        <v>289</v>
      </c>
      <c r="G21" s="18">
        <v>-101</v>
      </c>
      <c r="H21" s="19">
        <v>188</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286</v>
      </c>
      <c r="E24" s="119"/>
      <c r="F24" s="119"/>
      <c r="G24" s="119"/>
      <c r="H24" s="120"/>
    </row>
    <row r="25" spans="2:8" ht="92.75" customHeight="1" thickBot="1" x14ac:dyDescent="0.4">
      <c r="C25" s="76" t="s">
        <v>18</v>
      </c>
      <c r="D25" s="118" t="s">
        <v>287</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26.08</v>
      </c>
      <c r="D28" s="18">
        <v>1083.5</v>
      </c>
      <c r="E28" s="18">
        <v>438</v>
      </c>
      <c r="F28" s="18">
        <v>1521.5</v>
      </c>
      <c r="G28" s="18">
        <v>0</v>
      </c>
      <c r="H28" s="19">
        <v>1521.5</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288</v>
      </c>
      <c r="E31" s="119"/>
      <c r="F31" s="119"/>
      <c r="G31" s="119"/>
      <c r="H31" s="120"/>
    </row>
    <row r="32" spans="2:8" ht="72.75" customHeight="1" thickBot="1" x14ac:dyDescent="0.4">
      <c r="C32" s="76" t="s">
        <v>18</v>
      </c>
      <c r="D32" s="118" t="s">
        <v>289</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6.5</v>
      </c>
      <c r="D35" s="18">
        <v>242.3</v>
      </c>
      <c r="E35" s="18">
        <v>38.6</v>
      </c>
      <c r="F35" s="18">
        <v>280.90000000000003</v>
      </c>
      <c r="G35" s="18">
        <v>0</v>
      </c>
      <c r="H35" s="19">
        <v>280.90000000000003</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290</v>
      </c>
      <c r="E38" s="119"/>
      <c r="F38" s="119"/>
      <c r="G38" s="119"/>
      <c r="H38" s="120"/>
    </row>
    <row r="39" spans="2:8" ht="52.75" customHeight="1" thickBot="1" x14ac:dyDescent="0.4">
      <c r="C39" s="76" t="s">
        <v>18</v>
      </c>
      <c r="D39" s="118" t="s">
        <v>291</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5</v>
      </c>
      <c r="D42" s="18">
        <v>337.4</v>
      </c>
      <c r="E42" s="18">
        <v>0</v>
      </c>
      <c r="F42" s="18">
        <v>337.4</v>
      </c>
      <c r="G42" s="18">
        <v>0</v>
      </c>
      <c r="H42" s="19">
        <v>337.4</v>
      </c>
    </row>
    <row r="43" spans="2:8" ht="13" customHeight="1" thickBot="1" x14ac:dyDescent="0.4"/>
    <row r="44" spans="2:8" ht="20" customHeight="1" thickBot="1" x14ac:dyDescent="0.4">
      <c r="C44" s="75" t="s">
        <v>14</v>
      </c>
      <c r="D44" s="121" t="s">
        <v>105</v>
      </c>
      <c r="E44" s="123"/>
      <c r="F44" s="123"/>
      <c r="G44" s="123"/>
      <c r="H44" s="124"/>
    </row>
    <row r="45" spans="2:8" ht="20" customHeight="1" thickBot="1" x14ac:dyDescent="0.4">
      <c r="C45" s="76" t="s">
        <v>16</v>
      </c>
      <c r="D45" s="118" t="s">
        <v>292</v>
      </c>
      <c r="E45" s="119"/>
      <c r="F45" s="119"/>
      <c r="G45" s="119"/>
      <c r="H45" s="120"/>
    </row>
    <row r="46" spans="2:8" ht="40" customHeight="1" thickBot="1" x14ac:dyDescent="0.4">
      <c r="C46" s="76" t="s">
        <v>18</v>
      </c>
      <c r="D46" s="118" t="s">
        <v>293</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0</v>
      </c>
      <c r="D49" s="18">
        <v>0</v>
      </c>
      <c r="E49" s="18">
        <v>52</v>
      </c>
      <c r="F49" s="18">
        <v>52</v>
      </c>
      <c r="G49" s="18">
        <v>-15</v>
      </c>
      <c r="H49" s="19">
        <v>37</v>
      </c>
    </row>
    <row r="50" spans="2:8" ht="13" customHeight="1" thickBot="1" x14ac:dyDescent="0.4"/>
    <row r="51" spans="2:8" ht="20" customHeight="1" thickBot="1" x14ac:dyDescent="0.4">
      <c r="C51" s="75" t="s">
        <v>14</v>
      </c>
      <c r="D51" s="121" t="s">
        <v>32</v>
      </c>
      <c r="E51" s="123"/>
      <c r="F51" s="123"/>
      <c r="G51" s="123"/>
      <c r="H51" s="124"/>
    </row>
    <row r="52" spans="2:8" ht="20" customHeight="1" thickBot="1" x14ac:dyDescent="0.4">
      <c r="C52" s="76" t="s">
        <v>16</v>
      </c>
      <c r="D52" s="118" t="s">
        <v>294</v>
      </c>
      <c r="E52" s="119"/>
      <c r="F52" s="119"/>
      <c r="G52" s="119"/>
      <c r="H52" s="120"/>
    </row>
    <row r="53" spans="2:8" ht="72.75" customHeight="1" thickBot="1" x14ac:dyDescent="0.4">
      <c r="C53" s="76" t="s">
        <v>18</v>
      </c>
      <c r="D53" s="118" t="s">
        <v>295</v>
      </c>
      <c r="E53" s="119"/>
      <c r="F53" s="119"/>
      <c r="G53" s="119"/>
      <c r="H53" s="120"/>
    </row>
    <row r="54" spans="2:8" ht="5.25" customHeight="1" x14ac:dyDescent="0.35">
      <c r="C54" s="14"/>
      <c r="H54" s="15"/>
    </row>
    <row r="55" spans="2:8" ht="25.4" customHeight="1" thickBot="1" x14ac:dyDescent="0.4">
      <c r="B55" s="16"/>
      <c r="C55" s="77" t="s">
        <v>20</v>
      </c>
      <c r="D55" s="78" t="s">
        <v>21</v>
      </c>
      <c r="E55" s="78" t="s">
        <v>22</v>
      </c>
      <c r="F55" s="79" t="s">
        <v>6</v>
      </c>
      <c r="G55" s="78" t="s">
        <v>7</v>
      </c>
      <c r="H55" s="80" t="s">
        <v>8</v>
      </c>
    </row>
    <row r="56" spans="2:8" ht="20" customHeight="1" thickBot="1" x14ac:dyDescent="0.4">
      <c r="C56" s="17">
        <v>32.270000000000003</v>
      </c>
      <c r="D56" s="18">
        <v>1343.7</v>
      </c>
      <c r="E56" s="18">
        <v>721</v>
      </c>
      <c r="F56" s="18">
        <v>2064.6999999999998</v>
      </c>
      <c r="G56" s="18">
        <v>0</v>
      </c>
      <c r="H56" s="19">
        <v>2064.6999999999998</v>
      </c>
    </row>
    <row r="57" spans="2:8" ht="13" customHeight="1" thickBot="1" x14ac:dyDescent="0.4"/>
    <row r="58" spans="2:8" ht="20" customHeight="1" thickBot="1" x14ac:dyDescent="0.4">
      <c r="C58" s="75" t="s">
        <v>14</v>
      </c>
      <c r="D58" s="121" t="s">
        <v>35</v>
      </c>
      <c r="E58" s="123"/>
      <c r="F58" s="123"/>
      <c r="G58" s="123"/>
      <c r="H58" s="124"/>
    </row>
    <row r="59" spans="2:8" ht="20" customHeight="1" thickBot="1" x14ac:dyDescent="0.4">
      <c r="C59" s="76" t="s">
        <v>16</v>
      </c>
      <c r="D59" s="118" t="s">
        <v>296</v>
      </c>
      <c r="E59" s="119"/>
      <c r="F59" s="119"/>
      <c r="G59" s="119"/>
      <c r="H59" s="120"/>
    </row>
    <row r="60" spans="2:8" ht="92.75" customHeight="1" thickBot="1" x14ac:dyDescent="0.4">
      <c r="C60" s="76" t="s">
        <v>18</v>
      </c>
      <c r="D60" s="118" t="s">
        <v>297</v>
      </c>
      <c r="E60" s="119"/>
      <c r="F60" s="119"/>
      <c r="G60" s="119"/>
      <c r="H60" s="120"/>
    </row>
    <row r="61" spans="2:8" ht="5.25" customHeight="1" x14ac:dyDescent="0.35">
      <c r="C61" s="14"/>
      <c r="H61" s="15"/>
    </row>
    <row r="62" spans="2:8" ht="25.4" customHeight="1" thickBot="1" x14ac:dyDescent="0.4">
      <c r="B62" s="16"/>
      <c r="C62" s="77" t="s">
        <v>20</v>
      </c>
      <c r="D62" s="78" t="s">
        <v>21</v>
      </c>
      <c r="E62" s="78" t="s">
        <v>22</v>
      </c>
      <c r="F62" s="79" t="s">
        <v>6</v>
      </c>
      <c r="G62" s="78" t="s">
        <v>7</v>
      </c>
      <c r="H62" s="80" t="s">
        <v>8</v>
      </c>
    </row>
    <row r="63" spans="2:8" ht="20" customHeight="1" thickBot="1" x14ac:dyDescent="0.4">
      <c r="C63" s="17">
        <v>15.28</v>
      </c>
      <c r="D63" s="18">
        <v>664</v>
      </c>
      <c r="E63" s="18">
        <v>336</v>
      </c>
      <c r="F63" s="18">
        <v>1000</v>
      </c>
      <c r="G63" s="18">
        <v>-51</v>
      </c>
      <c r="H63" s="19">
        <v>949</v>
      </c>
    </row>
    <row r="64" spans="2:8" ht="13" customHeight="1" thickBot="1" x14ac:dyDescent="0.4"/>
    <row r="65" spans="2:8" ht="20" customHeight="1" thickBot="1" x14ac:dyDescent="0.4">
      <c r="C65" s="75" t="s">
        <v>14</v>
      </c>
      <c r="D65" s="121" t="s">
        <v>110</v>
      </c>
      <c r="E65" s="123"/>
      <c r="F65" s="123"/>
      <c r="G65" s="123"/>
      <c r="H65" s="124"/>
    </row>
    <row r="66" spans="2:8" ht="20" customHeight="1" thickBot="1" x14ac:dyDescent="0.4">
      <c r="C66" s="76" t="s">
        <v>16</v>
      </c>
      <c r="D66" s="118" t="s">
        <v>298</v>
      </c>
      <c r="E66" s="119"/>
      <c r="F66" s="119"/>
      <c r="G66" s="119"/>
      <c r="H66" s="120"/>
    </row>
    <row r="67" spans="2:8" ht="72.75" customHeight="1" thickBot="1" x14ac:dyDescent="0.4">
      <c r="C67" s="76" t="s">
        <v>18</v>
      </c>
      <c r="D67" s="118" t="s">
        <v>299</v>
      </c>
      <c r="E67" s="119"/>
      <c r="F67" s="119"/>
      <c r="G67" s="119"/>
      <c r="H67" s="120"/>
    </row>
    <row r="68" spans="2:8" ht="5.25" customHeight="1" x14ac:dyDescent="0.35">
      <c r="C68" s="14"/>
      <c r="H68" s="15"/>
    </row>
    <row r="69" spans="2:8" ht="25.4" customHeight="1" thickBot="1" x14ac:dyDescent="0.4">
      <c r="B69" s="16"/>
      <c r="C69" s="77" t="s">
        <v>20</v>
      </c>
      <c r="D69" s="78" t="s">
        <v>21</v>
      </c>
      <c r="E69" s="78" t="s">
        <v>22</v>
      </c>
      <c r="F69" s="79" t="s">
        <v>6</v>
      </c>
      <c r="G69" s="78" t="s">
        <v>7</v>
      </c>
      <c r="H69" s="80" t="s">
        <v>8</v>
      </c>
    </row>
    <row r="70" spans="2:8" ht="20" customHeight="1" thickBot="1" x14ac:dyDescent="0.4">
      <c r="C70" s="17">
        <v>3.81</v>
      </c>
      <c r="D70" s="18">
        <v>144.9</v>
      </c>
      <c r="E70" s="18">
        <v>59</v>
      </c>
      <c r="F70" s="18">
        <v>203.9</v>
      </c>
      <c r="G70" s="18">
        <v>0</v>
      </c>
      <c r="H70" s="19">
        <v>203.9</v>
      </c>
    </row>
    <row r="71" spans="2:8" ht="12.5" customHeight="1" x14ac:dyDescent="0.35"/>
    <row r="72" spans="2:8" ht="12.5" customHeight="1" x14ac:dyDescent="0.35"/>
    <row r="73" spans="2:8" ht="8.25" customHeight="1" x14ac:dyDescent="0.35"/>
    <row r="74" spans="2:8" ht="18" customHeight="1" x14ac:dyDescent="0.4">
      <c r="C74" s="132" t="s">
        <v>59</v>
      </c>
      <c r="D74" s="132"/>
      <c r="E74" s="132"/>
      <c r="F74" s="132"/>
      <c r="G74" s="132"/>
      <c r="H74" s="132"/>
    </row>
    <row r="75" spans="2:8" ht="18.75" customHeight="1" thickBot="1" x14ac:dyDescent="0.4"/>
    <row r="76" spans="2:8" ht="20" customHeight="1" thickBot="1" x14ac:dyDescent="0.4">
      <c r="C76" s="87" t="s">
        <v>14</v>
      </c>
      <c r="D76" s="121" t="s">
        <v>60</v>
      </c>
      <c r="E76" s="122"/>
      <c r="F76" s="123"/>
      <c r="G76" s="123"/>
      <c r="H76" s="124"/>
    </row>
    <row r="77" spans="2:8" ht="20" customHeight="1" thickBot="1" x14ac:dyDescent="0.4">
      <c r="C77" s="88" t="s">
        <v>16</v>
      </c>
      <c r="D77" s="118" t="s">
        <v>61</v>
      </c>
      <c r="E77" s="119"/>
      <c r="F77" s="119"/>
      <c r="G77" s="119"/>
      <c r="H77" s="120"/>
    </row>
    <row r="78" spans="2:8" ht="20" customHeight="1" thickBot="1" x14ac:dyDescent="0.4">
      <c r="C78" s="88" t="s">
        <v>18</v>
      </c>
      <c r="D78" s="118" t="s">
        <v>248</v>
      </c>
      <c r="E78" s="119"/>
      <c r="F78" s="119"/>
      <c r="G78" s="119"/>
      <c r="H78" s="120"/>
    </row>
    <row r="79" spans="2:8" ht="12.5" customHeight="1" x14ac:dyDescent="0.35">
      <c r="C79" s="128"/>
      <c r="D79" s="129"/>
      <c r="E79" s="129"/>
      <c r="F79" s="130"/>
      <c r="G79" s="130"/>
      <c r="H79" s="131"/>
    </row>
    <row r="80" spans="2:8" ht="5.25" customHeight="1" x14ac:dyDescent="0.35">
      <c r="C80" s="14"/>
      <c r="H80" s="15"/>
    </row>
    <row r="81" spans="2:8" ht="25.4" customHeight="1" thickBot="1" x14ac:dyDescent="0.4">
      <c r="B81" s="16"/>
      <c r="C81" s="89" t="s">
        <v>20</v>
      </c>
      <c r="D81" s="90" t="s">
        <v>21</v>
      </c>
      <c r="E81" s="90" t="s">
        <v>22</v>
      </c>
      <c r="F81" s="91" t="s">
        <v>6</v>
      </c>
      <c r="G81" s="90" t="s">
        <v>7</v>
      </c>
      <c r="H81" s="92" t="s">
        <v>8</v>
      </c>
    </row>
    <row r="82" spans="2:8" ht="20" customHeight="1" thickBot="1" x14ac:dyDescent="0.4">
      <c r="C82" s="17">
        <v>0</v>
      </c>
      <c r="D82" s="20">
        <v>145</v>
      </c>
      <c r="E82" s="20">
        <v>0</v>
      </c>
      <c r="F82" s="20">
        <v>145</v>
      </c>
      <c r="G82" s="20">
        <v>0</v>
      </c>
      <c r="H82" s="21">
        <v>145</v>
      </c>
    </row>
    <row r="83" spans="2:8" ht="13" customHeight="1" thickBot="1" x14ac:dyDescent="0.4"/>
    <row r="84" spans="2:8" ht="18.5" customHeight="1" thickBot="1" x14ac:dyDescent="0.45">
      <c r="C84" s="125" t="s">
        <v>192</v>
      </c>
      <c r="D84" s="126"/>
      <c r="E84" s="126"/>
      <c r="F84" s="126"/>
      <c r="G84" s="126"/>
      <c r="H84" s="127"/>
    </row>
    <row r="85" spans="2:8" ht="19.5" customHeight="1" thickBot="1" x14ac:dyDescent="0.4"/>
    <row r="86" spans="2:8" ht="18.5" customHeight="1" thickBot="1" x14ac:dyDescent="0.45">
      <c r="C86" s="125" t="s">
        <v>158</v>
      </c>
      <c r="D86" s="126"/>
      <c r="E86" s="126"/>
      <c r="F86" s="126"/>
      <c r="G86" s="126"/>
      <c r="H86" s="127"/>
    </row>
    <row r="87" spans="2:8" ht="19.5" customHeight="1" x14ac:dyDescent="0.35"/>
    <row r="88" spans="2:8" ht="12.5" customHeight="1" x14ac:dyDescent="0.35"/>
    <row r="89" spans="2:8" ht="12.5" customHeight="1" x14ac:dyDescent="0.35"/>
    <row r="90" spans="2:8" ht="12.5" customHeight="1" x14ac:dyDescent="0.35"/>
    <row r="91" spans="2:8" ht="12.5" customHeight="1" x14ac:dyDescent="0.35">
      <c r="C91" s="23"/>
      <c r="D91" s="23"/>
      <c r="E91" s="23"/>
      <c r="F91" s="23"/>
      <c r="G91" s="23"/>
      <c r="H91" s="23"/>
    </row>
    <row r="92" spans="2:8" ht="12.5" customHeight="1" x14ac:dyDescent="0.35"/>
    <row r="93" spans="2:8" ht="12.5" customHeight="1" x14ac:dyDescent="0.35"/>
  </sheetData>
  <mergeCells count="36">
    <mergeCell ref="D31:H31"/>
    <mergeCell ref="D2:E2"/>
    <mergeCell ref="D3:E3"/>
    <mergeCell ref="D6:H6"/>
    <mergeCell ref="C14:H14"/>
    <mergeCell ref="D16:H16"/>
    <mergeCell ref="D17:H17"/>
    <mergeCell ref="D18:H18"/>
    <mergeCell ref="D23:H23"/>
    <mergeCell ref="D24:H24"/>
    <mergeCell ref="D25:H25"/>
    <mergeCell ref="D30:H30"/>
    <mergeCell ref="D59:H59"/>
    <mergeCell ref="D32:H32"/>
    <mergeCell ref="D37:H37"/>
    <mergeCell ref="D38:H38"/>
    <mergeCell ref="D39:H39"/>
    <mergeCell ref="D44:H44"/>
    <mergeCell ref="D45:H45"/>
    <mergeCell ref="D46:H46"/>
    <mergeCell ref="D51:H51"/>
    <mergeCell ref="D52:H52"/>
    <mergeCell ref="D53:H53"/>
    <mergeCell ref="D58:H58"/>
    <mergeCell ref="C86:H86"/>
    <mergeCell ref="D60:H60"/>
    <mergeCell ref="D65:H65"/>
    <mergeCell ref="D66:H66"/>
    <mergeCell ref="D67:H67"/>
    <mergeCell ref="C74:H74"/>
    <mergeCell ref="D76:H76"/>
    <mergeCell ref="D77:H77"/>
    <mergeCell ref="D78:H78"/>
    <mergeCell ref="C79:E79"/>
    <mergeCell ref="F79:H79"/>
    <mergeCell ref="C84:H84"/>
  </mergeCells>
  <printOptions horizontalCentered="1"/>
  <pageMargins left="0.7" right="0.7" top="0.75" bottom="0.75" header="0.3" footer="0.3"/>
  <pageSetup paperSize="9" scale="74"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B2:H35"/>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352</v>
      </c>
      <c r="E2" s="133"/>
      <c r="F2" s="2"/>
    </row>
    <row r="3" spans="3:8" ht="4.5" customHeight="1" x14ac:dyDescent="0.35">
      <c r="C3" s="3"/>
      <c r="D3" s="133"/>
      <c r="E3" s="133"/>
      <c r="F3" s="4"/>
    </row>
    <row r="4" spans="3:8" ht="13" customHeight="1" x14ac:dyDescent="0.35">
      <c r="C4" s="65" t="s">
        <v>2</v>
      </c>
      <c r="D4" s="1" t="s">
        <v>689</v>
      </c>
      <c r="E4" s="1"/>
      <c r="F4" s="2"/>
    </row>
    <row r="5" spans="3:8" ht="12.5" customHeight="1" x14ac:dyDescent="0.35"/>
    <row r="6" spans="3:8" ht="144.75" customHeight="1" x14ac:dyDescent="0.35">
      <c r="C6" s="66" t="s">
        <v>4</v>
      </c>
      <c r="D6" s="134" t="s">
        <v>690</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233.084</v>
      </c>
      <c r="E9" s="5">
        <v>-129.96</v>
      </c>
      <c r="F9" s="6">
        <v>103.124</v>
      </c>
      <c r="H9" s="7">
        <v>0</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691</v>
      </c>
      <c r="E17" s="119"/>
      <c r="F17" s="119"/>
      <c r="G17" s="119"/>
      <c r="H17" s="120"/>
    </row>
    <row r="18" spans="2:8" ht="40" customHeight="1" thickBot="1" x14ac:dyDescent="0.4">
      <c r="C18" s="76" t="s">
        <v>18</v>
      </c>
      <c r="D18" s="118" t="s">
        <v>692</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c r="E21" s="18">
        <v>233.084</v>
      </c>
      <c r="F21" s="18">
        <v>233.084</v>
      </c>
      <c r="G21" s="18">
        <v>-129.96</v>
      </c>
      <c r="H21" s="19">
        <v>103.124</v>
      </c>
    </row>
    <row r="22" spans="2:8" ht="12.5" customHeight="1" x14ac:dyDescent="0.35"/>
    <row r="23" spans="2:8" ht="12.5" customHeight="1" x14ac:dyDescent="0.35"/>
    <row r="24" spans="2:8" ht="18" customHeight="1" x14ac:dyDescent="0.4">
      <c r="C24" s="132" t="s">
        <v>351</v>
      </c>
      <c r="D24" s="132"/>
      <c r="E24" s="132"/>
      <c r="F24" s="132"/>
      <c r="G24" s="132"/>
      <c r="H24" s="132"/>
    </row>
    <row r="25" spans="2:8" ht="18.75" customHeight="1" thickBot="1" x14ac:dyDescent="0.4"/>
    <row r="26" spans="2:8" ht="18.5" customHeight="1" thickBot="1" x14ac:dyDescent="0.45">
      <c r="C26" s="125" t="s">
        <v>192</v>
      </c>
      <c r="D26" s="126"/>
      <c r="E26" s="126"/>
      <c r="F26" s="126"/>
      <c r="G26" s="126"/>
      <c r="H26" s="127"/>
    </row>
    <row r="27" spans="2:8" ht="19.5" customHeight="1" thickBot="1" x14ac:dyDescent="0.4"/>
    <row r="28" spans="2:8" ht="18.5" customHeight="1" thickBot="1" x14ac:dyDescent="0.45">
      <c r="C28" s="125" t="s">
        <v>158</v>
      </c>
      <c r="D28" s="126"/>
      <c r="E28" s="126"/>
      <c r="F28" s="126"/>
      <c r="G28" s="126"/>
      <c r="H28" s="127"/>
    </row>
    <row r="29" spans="2:8" ht="19.5" customHeight="1" x14ac:dyDescent="0.35"/>
    <row r="30" spans="2:8" ht="12.5" customHeight="1" x14ac:dyDescent="0.35"/>
    <row r="31" spans="2:8" ht="12.5" customHeight="1" x14ac:dyDescent="0.35"/>
    <row r="32" spans="2:8" ht="12.5" customHeight="1" x14ac:dyDescent="0.35"/>
    <row r="33" spans="3:8" ht="12.5" customHeight="1" x14ac:dyDescent="0.35">
      <c r="C33" s="23"/>
      <c r="D33" s="23"/>
      <c r="E33" s="23"/>
      <c r="F33" s="23"/>
      <c r="G33" s="23"/>
      <c r="H33" s="23"/>
    </row>
    <row r="34" spans="3:8" ht="12.5" customHeight="1" x14ac:dyDescent="0.35"/>
    <row r="35" spans="3:8" ht="12.5" customHeight="1" x14ac:dyDescent="0.35"/>
  </sheetData>
  <mergeCells count="10">
    <mergeCell ref="D18:H18"/>
    <mergeCell ref="C24:H24"/>
    <mergeCell ref="C26:H26"/>
    <mergeCell ref="C28:H28"/>
    <mergeCell ref="D2:E2"/>
    <mergeCell ref="D3:E3"/>
    <mergeCell ref="D6:H6"/>
    <mergeCell ref="C14:H14"/>
    <mergeCell ref="D16:H16"/>
    <mergeCell ref="D17:H17"/>
  </mergeCells>
  <printOptions horizontalCentered="1"/>
  <pageMargins left="0.7" right="0.7" top="0.75" bottom="0.75" header="0.3" footer="0.3"/>
  <pageSetup paperSize="9" scale="74"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B2:H66"/>
  <sheetViews>
    <sheetView showGridLines="0" showRowColHeaders="0" workbookViewId="0">
      <selection activeCell="K8" sqref="K8"/>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352</v>
      </c>
      <c r="E2" s="133"/>
      <c r="F2" s="2"/>
    </row>
    <row r="3" spans="3:8" ht="4.5" customHeight="1" x14ac:dyDescent="0.35">
      <c r="C3" s="3"/>
      <c r="D3" s="133"/>
      <c r="E3" s="133"/>
      <c r="F3" s="4"/>
    </row>
    <row r="4" spans="3:8" ht="13" customHeight="1" x14ac:dyDescent="0.35">
      <c r="C4" s="65" t="s">
        <v>2</v>
      </c>
      <c r="D4" s="1" t="s">
        <v>766</v>
      </c>
      <c r="E4" s="1"/>
      <c r="F4" s="2"/>
    </row>
    <row r="5" spans="3:8" ht="12.5" customHeight="1" x14ac:dyDescent="0.35"/>
    <row r="6" spans="3:8" ht="144.75" customHeight="1" x14ac:dyDescent="0.35">
      <c r="C6" s="66" t="s">
        <v>4</v>
      </c>
      <c r="D6" s="134" t="s">
        <v>767</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f>4292.077+131</f>
        <v>4423.0770000000002</v>
      </c>
      <c r="E9" s="5">
        <v>-155.9</v>
      </c>
      <c r="F9" s="6">
        <f>4136.177+131</f>
        <v>4267.1769999999997</v>
      </c>
      <c r="H9" s="7">
        <v>8.41</v>
      </c>
    </row>
    <row r="10" spans="3:8" ht="7.5" customHeight="1" x14ac:dyDescent="0.35">
      <c r="C10" s="73"/>
      <c r="F10" s="8"/>
      <c r="H10" s="9"/>
    </row>
    <row r="11" spans="3:8" ht="12.75" customHeight="1" thickBot="1" x14ac:dyDescent="0.4">
      <c r="C11" s="74" t="s">
        <v>11</v>
      </c>
      <c r="D11" s="10"/>
      <c r="E11" s="11"/>
      <c r="F11" s="12">
        <v>-100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768</v>
      </c>
      <c r="E17" s="119"/>
      <c r="F17" s="119"/>
      <c r="G17" s="119"/>
      <c r="H17" s="120"/>
    </row>
    <row r="18" spans="2:8" ht="80" customHeight="1" thickBot="1" x14ac:dyDescent="0.4">
      <c r="C18" s="76" t="s">
        <v>18</v>
      </c>
      <c r="D18" s="118" t="s">
        <v>769</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0.81</v>
      </c>
      <c r="D21" s="18">
        <v>93.39</v>
      </c>
      <c r="E21" s="18">
        <v>2956.5</v>
      </c>
      <c r="F21" s="18">
        <v>3049.89</v>
      </c>
      <c r="G21" s="18">
        <v>-60</v>
      </c>
      <c r="H21" s="19">
        <v>2989.89</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770</v>
      </c>
      <c r="E24" s="119"/>
      <c r="F24" s="119"/>
      <c r="G24" s="119"/>
      <c r="H24" s="120"/>
    </row>
    <row r="25" spans="2:8" ht="60" customHeight="1" thickBot="1" x14ac:dyDescent="0.4">
      <c r="C25" s="76" t="s">
        <v>18</v>
      </c>
      <c r="D25" s="118" t="s">
        <v>771</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7.6</v>
      </c>
      <c r="D28" s="18">
        <v>335.37299999999999</v>
      </c>
      <c r="E28" s="18">
        <f>906.814+131</f>
        <v>1037.8139999999999</v>
      </c>
      <c r="F28" s="18">
        <v>1242.1870000000001</v>
      </c>
      <c r="G28" s="18">
        <v>-95.9</v>
      </c>
      <c r="H28" s="19">
        <f>1146.287+131</f>
        <v>1277.287</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248</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16.420000000000002</v>
      </c>
      <c r="E40" s="20">
        <v>0</v>
      </c>
      <c r="F40" s="20">
        <v>16.420000000000002</v>
      </c>
      <c r="G40" s="20">
        <v>0</v>
      </c>
      <c r="H40" s="21">
        <v>16.420000000000002</v>
      </c>
    </row>
    <row r="41" spans="2:8" ht="13" customHeight="1" thickBot="1" x14ac:dyDescent="0.4"/>
    <row r="42" spans="2:8" ht="20" customHeight="1" thickBot="1" x14ac:dyDescent="0.4">
      <c r="C42" s="87" t="s">
        <v>14</v>
      </c>
      <c r="D42" s="121" t="s">
        <v>63</v>
      </c>
      <c r="E42" s="122"/>
      <c r="F42" s="123"/>
      <c r="G42" s="123"/>
      <c r="H42" s="124"/>
    </row>
    <row r="43" spans="2:8" ht="20" customHeight="1" thickBot="1" x14ac:dyDescent="0.4">
      <c r="C43" s="88" t="s">
        <v>16</v>
      </c>
      <c r="D43" s="118" t="s">
        <v>61</v>
      </c>
      <c r="E43" s="119"/>
      <c r="F43" s="119"/>
      <c r="G43" s="119"/>
      <c r="H43" s="120"/>
    </row>
    <row r="44" spans="2:8" ht="20" customHeight="1" thickBot="1" x14ac:dyDescent="0.4">
      <c r="C44" s="88" t="s">
        <v>18</v>
      </c>
      <c r="D44" s="118" t="s">
        <v>772</v>
      </c>
      <c r="E44" s="119"/>
      <c r="F44" s="119"/>
      <c r="G44" s="119"/>
      <c r="H44" s="120"/>
    </row>
    <row r="45" spans="2:8" ht="12.5" customHeight="1" x14ac:dyDescent="0.35">
      <c r="C45" s="128"/>
      <c r="D45" s="129"/>
      <c r="E45" s="129"/>
      <c r="F45" s="130"/>
      <c r="G45" s="130"/>
      <c r="H45" s="131"/>
    </row>
    <row r="46" spans="2:8" ht="5.25" customHeight="1" x14ac:dyDescent="0.35">
      <c r="C46" s="14"/>
      <c r="H46" s="15"/>
    </row>
    <row r="47" spans="2:8" ht="25.4" customHeight="1" x14ac:dyDescent="0.35">
      <c r="B47" s="16"/>
      <c r="C47" s="89" t="s">
        <v>20</v>
      </c>
      <c r="D47" s="90" t="s">
        <v>21</v>
      </c>
      <c r="E47" s="90" t="s">
        <v>22</v>
      </c>
      <c r="F47" s="91" t="s">
        <v>6</v>
      </c>
      <c r="G47" s="90" t="s">
        <v>7</v>
      </c>
      <c r="H47" s="92" t="s">
        <v>8</v>
      </c>
    </row>
    <row r="48" spans="2:8" ht="20" customHeight="1" thickBot="1" x14ac:dyDescent="0.4">
      <c r="C48" s="22"/>
      <c r="D48" s="20">
        <v>0</v>
      </c>
      <c r="E48" s="20">
        <v>595</v>
      </c>
      <c r="F48" s="20">
        <v>595</v>
      </c>
      <c r="G48" s="20">
        <v>0</v>
      </c>
      <c r="H48" s="21">
        <v>595</v>
      </c>
    </row>
    <row r="49" spans="2:8" ht="13" customHeight="1" thickBot="1" x14ac:dyDescent="0.4"/>
    <row r="50" spans="2:8" ht="18.5" customHeight="1" thickBot="1" x14ac:dyDescent="0.45">
      <c r="C50" s="125" t="s">
        <v>81</v>
      </c>
      <c r="D50" s="126"/>
      <c r="E50" s="126"/>
      <c r="F50" s="126"/>
      <c r="G50" s="126"/>
      <c r="H50" s="127"/>
    </row>
    <row r="51" spans="2:8" ht="19.5" customHeight="1" thickBot="1" x14ac:dyDescent="0.4"/>
    <row r="52" spans="2:8" ht="20" customHeight="1" thickBot="1" x14ac:dyDescent="0.4">
      <c r="C52" s="81" t="s">
        <v>14</v>
      </c>
      <c r="D52" s="121" t="s">
        <v>179</v>
      </c>
      <c r="E52" s="122"/>
      <c r="F52" s="123"/>
      <c r="G52" s="123"/>
      <c r="H52" s="124"/>
    </row>
    <row r="53" spans="2:8" ht="20" customHeight="1" thickBot="1" x14ac:dyDescent="0.4">
      <c r="C53" s="82" t="s">
        <v>16</v>
      </c>
      <c r="D53" s="118" t="s">
        <v>773</v>
      </c>
      <c r="E53" s="119"/>
      <c r="F53" s="119"/>
      <c r="G53" s="119"/>
      <c r="H53" s="120"/>
    </row>
    <row r="54" spans="2:8" ht="40" customHeight="1" thickBot="1" x14ac:dyDescent="0.4">
      <c r="C54" s="82" t="s">
        <v>18</v>
      </c>
      <c r="D54" s="118" t="s">
        <v>774</v>
      </c>
      <c r="E54" s="119"/>
      <c r="F54" s="119"/>
      <c r="G54" s="119"/>
      <c r="H54" s="120"/>
    </row>
    <row r="55" spans="2:8" ht="5.25" customHeight="1" x14ac:dyDescent="0.35">
      <c r="C55" s="14"/>
      <c r="H55" s="15"/>
    </row>
    <row r="56" spans="2:8" ht="25.4" customHeight="1" thickBot="1" x14ac:dyDescent="0.4">
      <c r="B56" s="16"/>
      <c r="C56" s="83" t="s">
        <v>20</v>
      </c>
      <c r="D56" s="84" t="s">
        <v>21</v>
      </c>
      <c r="E56" s="84" t="s">
        <v>22</v>
      </c>
      <c r="F56" s="85" t="s">
        <v>6</v>
      </c>
      <c r="G56" s="84" t="s">
        <v>7</v>
      </c>
      <c r="H56" s="86" t="s">
        <v>8</v>
      </c>
    </row>
    <row r="57" spans="2:8" ht="20" customHeight="1" thickBot="1" x14ac:dyDescent="0.4">
      <c r="C57" s="17">
        <v>0</v>
      </c>
      <c r="D57" s="18">
        <v>0</v>
      </c>
      <c r="E57" s="18">
        <v>-100</v>
      </c>
      <c r="F57" s="18">
        <v>-100</v>
      </c>
      <c r="G57" s="18">
        <v>0</v>
      </c>
      <c r="H57" s="19">
        <v>-100</v>
      </c>
    </row>
    <row r="58" spans="2:8" ht="13" customHeight="1" thickBot="1" x14ac:dyDescent="0.4"/>
    <row r="59" spans="2:8" ht="18.5" customHeight="1" thickBot="1" x14ac:dyDescent="0.45">
      <c r="C59" s="125" t="s">
        <v>158</v>
      </c>
      <c r="D59" s="126"/>
      <c r="E59" s="126"/>
      <c r="F59" s="126"/>
      <c r="G59" s="126"/>
      <c r="H59" s="127"/>
    </row>
    <row r="60" spans="2:8" ht="19.5" customHeight="1" x14ac:dyDescent="0.35"/>
    <row r="61" spans="2:8" ht="12.5" customHeight="1" x14ac:dyDescent="0.35"/>
    <row r="62" spans="2:8" ht="12.5" customHeight="1" x14ac:dyDescent="0.35"/>
    <row r="63" spans="2:8" ht="12.5" customHeight="1" x14ac:dyDescent="0.35"/>
    <row r="64" spans="2:8" ht="12.5" customHeight="1" x14ac:dyDescent="0.35">
      <c r="C64" s="23"/>
      <c r="D64" s="23"/>
      <c r="E64" s="23"/>
      <c r="F64" s="23"/>
      <c r="G64" s="23"/>
      <c r="H64" s="23"/>
    </row>
    <row r="65" ht="12.5" customHeight="1" x14ac:dyDescent="0.35"/>
    <row r="66" ht="12.5" customHeight="1" x14ac:dyDescent="0.35"/>
  </sheetData>
  <mergeCells count="26">
    <mergeCell ref="D17:H17"/>
    <mergeCell ref="D2:E2"/>
    <mergeCell ref="D3:E3"/>
    <mergeCell ref="D6:H6"/>
    <mergeCell ref="C14:H14"/>
    <mergeCell ref="D16:H16"/>
    <mergeCell ref="D43:H43"/>
    <mergeCell ref="D18:H18"/>
    <mergeCell ref="D23:H23"/>
    <mergeCell ref="D24:H24"/>
    <mergeCell ref="D25:H25"/>
    <mergeCell ref="C32:H32"/>
    <mergeCell ref="D34:H34"/>
    <mergeCell ref="D35:H35"/>
    <mergeCell ref="D36:H36"/>
    <mergeCell ref="C37:E37"/>
    <mergeCell ref="F37:H37"/>
    <mergeCell ref="D42:H42"/>
    <mergeCell ref="D54:H54"/>
    <mergeCell ref="C59:H59"/>
    <mergeCell ref="D44:H44"/>
    <mergeCell ref="C45:E45"/>
    <mergeCell ref="F45:H45"/>
    <mergeCell ref="C50:H50"/>
    <mergeCell ref="D52:H52"/>
    <mergeCell ref="D53:H53"/>
  </mergeCells>
  <printOptions horizontalCentered="1"/>
  <pageMargins left="0.7" right="0.7" top="0.75" bottom="0.75" header="0.3" footer="0.3"/>
  <pageSetup paperSize="9" scale="74"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H58"/>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352</v>
      </c>
      <c r="E2" s="133"/>
      <c r="F2" s="2"/>
    </row>
    <row r="3" spans="3:8" ht="4.5" customHeight="1" x14ac:dyDescent="0.35">
      <c r="C3" s="3"/>
      <c r="D3" s="133"/>
      <c r="E3" s="133"/>
      <c r="F3" s="4"/>
    </row>
    <row r="4" spans="3:8" ht="13" customHeight="1" x14ac:dyDescent="0.35">
      <c r="C4" s="65" t="s">
        <v>2</v>
      </c>
      <c r="D4" s="1" t="s">
        <v>357</v>
      </c>
      <c r="E4" s="1"/>
      <c r="F4" s="2"/>
    </row>
    <row r="5" spans="3:8" ht="12.5" customHeight="1" x14ac:dyDescent="0.35"/>
    <row r="6" spans="3:8" ht="144.75" customHeight="1" x14ac:dyDescent="0.35">
      <c r="C6" s="66" t="s">
        <v>4</v>
      </c>
      <c r="D6" s="134" t="s">
        <v>358</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609.10299999999995</v>
      </c>
      <c r="E9" s="5">
        <v>-27.4</v>
      </c>
      <c r="F9" s="6">
        <v>581.70299999999997</v>
      </c>
      <c r="H9" s="7">
        <v>7.36</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359</v>
      </c>
      <c r="E17" s="119"/>
      <c r="F17" s="119"/>
      <c r="G17" s="119"/>
      <c r="H17" s="120"/>
    </row>
    <row r="18" spans="2:8" ht="20" customHeight="1" thickBot="1" x14ac:dyDescent="0.4">
      <c r="C18" s="76" t="s">
        <v>18</v>
      </c>
      <c r="D18" s="118" t="s">
        <v>360</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v>
      </c>
      <c r="D21" s="18">
        <v>560.298</v>
      </c>
      <c r="E21" s="18">
        <v>63.43</v>
      </c>
      <c r="F21" s="18">
        <v>623.72799999999995</v>
      </c>
      <c r="G21" s="18">
        <v>-27</v>
      </c>
      <c r="H21" s="19">
        <v>596.72799999999995</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361</v>
      </c>
      <c r="E24" s="119"/>
      <c r="F24" s="119"/>
      <c r="G24" s="119"/>
      <c r="H24" s="120"/>
    </row>
    <row r="25" spans="2:8" ht="20" customHeight="1" thickBot="1" x14ac:dyDescent="0.4">
      <c r="C25" s="76" t="s">
        <v>18</v>
      </c>
      <c r="D25" s="118" t="s">
        <v>362</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v>
      </c>
      <c r="D28" s="18">
        <v>214.00800000000001</v>
      </c>
      <c r="E28" s="18">
        <v>-617.53200000000004</v>
      </c>
      <c r="F28" s="18">
        <v>-403.524</v>
      </c>
      <c r="G28" s="18">
        <v>0</v>
      </c>
      <c r="H28" s="19">
        <v>-403.524</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363</v>
      </c>
      <c r="E31" s="119"/>
      <c r="F31" s="119"/>
      <c r="G31" s="119"/>
      <c r="H31" s="120"/>
    </row>
    <row r="32" spans="2:8" ht="20" customHeight="1" thickBot="1" x14ac:dyDescent="0.4">
      <c r="C32" s="76" t="s">
        <v>18</v>
      </c>
      <c r="D32" s="118" t="s">
        <v>364</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4.3600000000000003</v>
      </c>
      <c r="D35" s="18">
        <v>285.899</v>
      </c>
      <c r="E35" s="18">
        <v>103</v>
      </c>
      <c r="F35" s="18">
        <v>388.899</v>
      </c>
      <c r="G35" s="18">
        <v>-0.4</v>
      </c>
      <c r="H35" s="19">
        <v>388.49900000000002</v>
      </c>
    </row>
    <row r="36" spans="2:8" ht="12.5" customHeight="1" x14ac:dyDescent="0.35"/>
    <row r="37" spans="2:8" ht="12.5" customHeight="1" x14ac:dyDescent="0.35"/>
    <row r="38" spans="2:8" ht="8.25" customHeight="1" x14ac:dyDescent="0.35"/>
    <row r="39" spans="2:8" ht="18" customHeight="1" x14ac:dyDescent="0.4">
      <c r="C39" s="132" t="s">
        <v>59</v>
      </c>
      <c r="D39" s="132"/>
      <c r="E39" s="132"/>
      <c r="F39" s="132"/>
      <c r="G39" s="132"/>
      <c r="H39" s="132"/>
    </row>
    <row r="40" spans="2:8" ht="18.75" customHeight="1" thickBot="1" x14ac:dyDescent="0.4"/>
    <row r="41" spans="2:8" ht="20" customHeight="1" thickBot="1" x14ac:dyDescent="0.4">
      <c r="C41" s="87" t="s">
        <v>14</v>
      </c>
      <c r="D41" s="121" t="s">
        <v>60</v>
      </c>
      <c r="E41" s="122"/>
      <c r="F41" s="123"/>
      <c r="G41" s="123"/>
      <c r="H41" s="124"/>
    </row>
    <row r="42" spans="2:8" ht="20" customHeight="1" thickBot="1" x14ac:dyDescent="0.4">
      <c r="C42" s="88" t="s">
        <v>16</v>
      </c>
      <c r="D42" s="118" t="s">
        <v>61</v>
      </c>
      <c r="E42" s="119"/>
      <c r="F42" s="119"/>
      <c r="G42" s="119"/>
      <c r="H42" s="120"/>
    </row>
    <row r="43" spans="2:8" ht="20" customHeight="1" thickBot="1" x14ac:dyDescent="0.4">
      <c r="C43" s="88" t="s">
        <v>18</v>
      </c>
      <c r="D43" s="118" t="s">
        <v>248</v>
      </c>
      <c r="E43" s="119"/>
      <c r="F43" s="119"/>
      <c r="G43" s="119"/>
      <c r="H43" s="120"/>
    </row>
    <row r="44" spans="2:8" ht="12.5" customHeight="1" x14ac:dyDescent="0.35">
      <c r="C44" s="128"/>
      <c r="D44" s="129"/>
      <c r="E44" s="129"/>
      <c r="F44" s="130"/>
      <c r="G44" s="130"/>
      <c r="H44" s="131"/>
    </row>
    <row r="45" spans="2:8" ht="5.25" customHeight="1" x14ac:dyDescent="0.35">
      <c r="C45" s="14"/>
      <c r="H45" s="15"/>
    </row>
    <row r="46" spans="2:8" ht="25.4" customHeight="1" thickBot="1" x14ac:dyDescent="0.4">
      <c r="B46" s="16"/>
      <c r="C46" s="89" t="s">
        <v>20</v>
      </c>
      <c r="D46" s="90" t="s">
        <v>21</v>
      </c>
      <c r="E46" s="90" t="s">
        <v>22</v>
      </c>
      <c r="F46" s="91" t="s">
        <v>6</v>
      </c>
      <c r="G46" s="90" t="s">
        <v>7</v>
      </c>
      <c r="H46" s="92" t="s">
        <v>8</v>
      </c>
    </row>
    <row r="47" spans="2:8" ht="20" customHeight="1" thickBot="1" x14ac:dyDescent="0.4">
      <c r="C47" s="17">
        <v>0</v>
      </c>
      <c r="D47" s="20">
        <v>47.57</v>
      </c>
      <c r="E47" s="20">
        <v>0</v>
      </c>
      <c r="F47" s="20">
        <v>47.57</v>
      </c>
      <c r="G47" s="20">
        <v>0</v>
      </c>
      <c r="H47" s="21">
        <v>47.57</v>
      </c>
    </row>
    <row r="48" spans="2:8" ht="13" customHeight="1" thickBot="1" x14ac:dyDescent="0.4"/>
    <row r="49" spans="3:8" ht="18.5" customHeight="1" thickBot="1" x14ac:dyDescent="0.45">
      <c r="C49" s="125" t="s">
        <v>192</v>
      </c>
      <c r="D49" s="126"/>
      <c r="E49" s="126"/>
      <c r="F49" s="126"/>
      <c r="G49" s="126"/>
      <c r="H49" s="127"/>
    </row>
    <row r="50" spans="3:8" ht="19.5" customHeight="1" thickBot="1" x14ac:dyDescent="0.4"/>
    <row r="51" spans="3:8" ht="18.5" customHeight="1" thickBot="1" x14ac:dyDescent="0.45">
      <c r="C51" s="125" t="s">
        <v>158</v>
      </c>
      <c r="D51" s="126"/>
      <c r="E51" s="126"/>
      <c r="F51" s="126"/>
      <c r="G51" s="126"/>
      <c r="H51" s="127"/>
    </row>
    <row r="52" spans="3:8" ht="19.5" customHeight="1" x14ac:dyDescent="0.35"/>
    <row r="53" spans="3:8" ht="12.5" customHeight="1" x14ac:dyDescent="0.35"/>
    <row r="54" spans="3:8" ht="12.5" customHeight="1" x14ac:dyDescent="0.35"/>
    <row r="55" spans="3:8" ht="12.5" customHeight="1" x14ac:dyDescent="0.35"/>
    <row r="56" spans="3:8" ht="12.5" customHeight="1" x14ac:dyDescent="0.35">
      <c r="C56" s="23"/>
      <c r="D56" s="23"/>
      <c r="E56" s="23"/>
      <c r="F56" s="23"/>
      <c r="G56" s="23"/>
      <c r="H56" s="23"/>
    </row>
    <row r="57" spans="3:8" ht="12.5" customHeight="1" x14ac:dyDescent="0.35"/>
    <row r="58" spans="3:8" ht="12.5" customHeight="1" x14ac:dyDescent="0.35"/>
  </sheetData>
  <mergeCells count="21">
    <mergeCell ref="D31:H31"/>
    <mergeCell ref="D2:E2"/>
    <mergeCell ref="D3:E3"/>
    <mergeCell ref="D6:H6"/>
    <mergeCell ref="C14:H14"/>
    <mergeCell ref="D16:H16"/>
    <mergeCell ref="D17:H17"/>
    <mergeCell ref="D18:H18"/>
    <mergeCell ref="D23:H23"/>
    <mergeCell ref="D24:H24"/>
    <mergeCell ref="D25:H25"/>
    <mergeCell ref="D30:H30"/>
    <mergeCell ref="C49:H49"/>
    <mergeCell ref="C51:H51"/>
    <mergeCell ref="D32:H32"/>
    <mergeCell ref="C39:H39"/>
    <mergeCell ref="D41:H41"/>
    <mergeCell ref="D42:H42"/>
    <mergeCell ref="D43:H43"/>
    <mergeCell ref="C44:E44"/>
    <mergeCell ref="F44:H44"/>
  </mergeCells>
  <printOptions horizontalCentered="1"/>
  <pageMargins left="0.7" right="0.7" top="0.75" bottom="0.75" header="0.3" footer="0.3"/>
  <pageSetup paperSize="9" scale="74"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B2:H51"/>
  <sheetViews>
    <sheetView showGridLines="0" showRowColHeaders="0" workbookViewId="0">
      <selection activeCell="F2" sqref="F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352</v>
      </c>
      <c r="E2" s="133"/>
      <c r="F2" s="2"/>
    </row>
    <row r="3" spans="3:8" ht="4.5" customHeight="1" x14ac:dyDescent="0.35">
      <c r="C3" s="3"/>
      <c r="D3" s="133"/>
      <c r="E3" s="133"/>
      <c r="F3" s="4"/>
    </row>
    <row r="4" spans="3:8" ht="13" customHeight="1" x14ac:dyDescent="0.35">
      <c r="C4" s="65" t="s">
        <v>2</v>
      </c>
      <c r="D4" s="1" t="s">
        <v>693</v>
      </c>
      <c r="E4" s="1"/>
      <c r="F4" s="2"/>
    </row>
    <row r="5" spans="3:8" ht="12.5" customHeight="1" x14ac:dyDescent="0.35"/>
    <row r="6" spans="3:8" ht="144.75" customHeight="1" x14ac:dyDescent="0.35">
      <c r="C6" s="66" t="s">
        <v>4</v>
      </c>
      <c r="D6" s="134" t="s">
        <v>694</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1281.5169999999998</v>
      </c>
      <c r="E9" s="5">
        <v>-296.93100000000004</v>
      </c>
      <c r="F9" s="6">
        <v>984.58599999999979</v>
      </c>
      <c r="H9" s="7">
        <v>21.27</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695</v>
      </c>
      <c r="E17" s="119"/>
      <c r="F17" s="119"/>
      <c r="G17" s="119"/>
      <c r="H17" s="120"/>
    </row>
    <row r="18" spans="2:8" ht="100" customHeight="1" thickBot="1" x14ac:dyDescent="0.4">
      <c r="C18" s="76" t="s">
        <v>18</v>
      </c>
      <c r="D18" s="118" t="s">
        <v>694</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13.87</v>
      </c>
      <c r="D21" s="18">
        <v>703.51699999999994</v>
      </c>
      <c r="E21" s="18">
        <v>227</v>
      </c>
      <c r="F21" s="18">
        <v>930.51699999999994</v>
      </c>
      <c r="G21" s="18">
        <v>-183.12700000000001</v>
      </c>
      <c r="H21" s="19">
        <v>747.38999999999987</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622</v>
      </c>
      <c r="E24" s="119"/>
      <c r="F24" s="119"/>
      <c r="G24" s="119"/>
      <c r="H24" s="120"/>
    </row>
    <row r="25" spans="2:8" ht="60" customHeight="1" thickBot="1" x14ac:dyDescent="0.4">
      <c r="C25" s="76" t="s">
        <v>18</v>
      </c>
      <c r="D25" s="118" t="s">
        <v>690</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7.4</v>
      </c>
      <c r="D28" s="18">
        <v>351</v>
      </c>
      <c r="E28" s="18">
        <v>0</v>
      </c>
      <c r="F28" s="18">
        <v>351</v>
      </c>
      <c r="G28" s="18">
        <v>-113.804</v>
      </c>
      <c r="H28" s="19">
        <v>237.196</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248</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39.31</v>
      </c>
      <c r="E40" s="20">
        <v>0</v>
      </c>
      <c r="F40" s="20">
        <v>39.31</v>
      </c>
      <c r="G40" s="20">
        <v>0</v>
      </c>
      <c r="H40" s="21">
        <v>39.31</v>
      </c>
    </row>
    <row r="41" spans="2:8" ht="13" customHeight="1" thickBot="1" x14ac:dyDescent="0.4"/>
    <row r="42" spans="2:8" ht="18.5" customHeight="1" thickBot="1" x14ac:dyDescent="0.45">
      <c r="C42" s="125" t="s">
        <v>192</v>
      </c>
      <c r="D42" s="126"/>
      <c r="E42" s="126"/>
      <c r="F42" s="126"/>
      <c r="G42" s="126"/>
      <c r="H42" s="127"/>
    </row>
    <row r="43" spans="2:8" ht="19.5" customHeight="1" thickBot="1" x14ac:dyDescent="0.4"/>
    <row r="44" spans="2:8" ht="18.5" customHeight="1" thickBot="1" x14ac:dyDescent="0.45">
      <c r="C44" s="125" t="s">
        <v>158</v>
      </c>
      <c r="D44" s="126"/>
      <c r="E44" s="126"/>
      <c r="F44" s="126"/>
      <c r="G44" s="126"/>
      <c r="H44" s="127"/>
    </row>
    <row r="45" spans="2:8" ht="19.5" customHeight="1" x14ac:dyDescent="0.35"/>
    <row r="46" spans="2:8" ht="12.5" customHeight="1" x14ac:dyDescent="0.35"/>
    <row r="47" spans="2:8" ht="12.5" customHeight="1" x14ac:dyDescent="0.35"/>
    <row r="48" spans="2:8" ht="12.5" customHeight="1" x14ac:dyDescent="0.35"/>
    <row r="49" spans="3:8" ht="12.5" customHeight="1" x14ac:dyDescent="0.35">
      <c r="C49" s="23"/>
      <c r="D49" s="23"/>
      <c r="E49" s="23"/>
      <c r="F49" s="23"/>
      <c r="G49" s="23"/>
      <c r="H49" s="23"/>
    </row>
    <row r="50" spans="3:8" ht="12.5" customHeight="1" x14ac:dyDescent="0.35"/>
    <row r="51" spans="3:8" ht="12.5" customHeight="1" x14ac:dyDescent="0.35"/>
  </sheetData>
  <mergeCells count="18">
    <mergeCell ref="D17:H17"/>
    <mergeCell ref="D2:E2"/>
    <mergeCell ref="D3:E3"/>
    <mergeCell ref="D6:H6"/>
    <mergeCell ref="C14:H14"/>
    <mergeCell ref="D16:H16"/>
    <mergeCell ref="C44:H44"/>
    <mergeCell ref="D18:H18"/>
    <mergeCell ref="D23:H23"/>
    <mergeCell ref="D24:H24"/>
    <mergeCell ref="D25:H25"/>
    <mergeCell ref="C32:H32"/>
    <mergeCell ref="D34:H34"/>
    <mergeCell ref="D35:H35"/>
    <mergeCell ref="D36:H36"/>
    <mergeCell ref="C37:E37"/>
    <mergeCell ref="F37:H37"/>
    <mergeCell ref="C42:H42"/>
  </mergeCells>
  <printOptions horizontalCentered="1"/>
  <pageMargins left="0.7" right="0.7" top="0.75" bottom="0.75" header="0.3" footer="0.3"/>
  <pageSetup paperSize="9" scale="7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7FD60-295B-4D9B-A243-FE2F335F6514}">
  <sheetPr>
    <pageSetUpPr fitToPage="1"/>
  </sheetPr>
  <dimension ref="A1:E1664"/>
  <sheetViews>
    <sheetView showRowColHeaders="0" zoomScale="80" zoomScaleNormal="80" workbookViewId="0">
      <selection activeCell="G14" sqref="G14"/>
    </sheetView>
  </sheetViews>
  <sheetFormatPr defaultRowHeight="14.5" x14ac:dyDescent="0.35"/>
  <cols>
    <col min="1" max="1" width="8.7265625" style="63"/>
    <col min="2" max="2" width="8.7265625" style="25"/>
    <col min="3" max="4" width="8.7265625" style="24"/>
    <col min="5" max="5" width="79.08984375" style="24" customWidth="1"/>
    <col min="6" max="16384" width="8.7265625" style="24"/>
  </cols>
  <sheetData>
    <row r="1" spans="2:5" x14ac:dyDescent="0.35">
      <c r="B1" s="110"/>
    </row>
    <row r="2" spans="2:5" s="27" customFormat="1" ht="29" customHeight="1" x14ac:dyDescent="0.55000000000000004">
      <c r="B2" s="27" t="s">
        <v>1028</v>
      </c>
    </row>
    <row r="3" spans="2:5" x14ac:dyDescent="0.35">
      <c r="B3" s="110"/>
    </row>
    <row r="4" spans="2:5" x14ac:dyDescent="0.35">
      <c r="B4" s="110"/>
    </row>
    <row r="5" spans="2:5" x14ac:dyDescent="0.35">
      <c r="B5" s="110"/>
    </row>
    <row r="6" spans="2:5" ht="29" x14ac:dyDescent="0.35">
      <c r="B6" s="110"/>
      <c r="E6" s="60" t="s">
        <v>1029</v>
      </c>
    </row>
    <row r="7" spans="2:5" x14ac:dyDescent="0.35">
      <c r="B7" s="110"/>
    </row>
    <row r="8" spans="2:5" ht="43.5" x14ac:dyDescent="0.35">
      <c r="B8" s="110"/>
      <c r="E8" s="60" t="s">
        <v>1030</v>
      </c>
    </row>
    <row r="9" spans="2:5" x14ac:dyDescent="0.35">
      <c r="B9" s="110"/>
    </row>
    <row r="10" spans="2:5" x14ac:dyDescent="0.35">
      <c r="B10" s="110"/>
    </row>
    <row r="11" spans="2:5" x14ac:dyDescent="0.35">
      <c r="B11" s="110"/>
    </row>
    <row r="12" spans="2:5" x14ac:dyDescent="0.35">
      <c r="B12" s="110"/>
    </row>
    <row r="13" spans="2:5" x14ac:dyDescent="0.35">
      <c r="B13" s="110"/>
      <c r="E13" s="24" t="s">
        <v>1031</v>
      </c>
    </row>
    <row r="14" spans="2:5" ht="116" x14ac:dyDescent="0.35">
      <c r="B14" s="110"/>
      <c r="E14" s="61" t="s">
        <v>1032</v>
      </c>
    </row>
    <row r="15" spans="2:5" x14ac:dyDescent="0.35">
      <c r="B15" s="110"/>
    </row>
    <row r="16" spans="2:5" ht="43.5" x14ac:dyDescent="0.35">
      <c r="B16" s="110"/>
      <c r="E16" s="60" t="s">
        <v>1036</v>
      </c>
    </row>
    <row r="17" spans="2:5" x14ac:dyDescent="0.35">
      <c r="B17" s="110"/>
    </row>
    <row r="18" spans="2:5" x14ac:dyDescent="0.35">
      <c r="B18" s="110"/>
      <c r="E18" s="62" t="s">
        <v>1033</v>
      </c>
    </row>
    <row r="19" spans="2:5" x14ac:dyDescent="0.35">
      <c r="B19" s="110"/>
    </row>
    <row r="20" spans="2:5" x14ac:dyDescent="0.35">
      <c r="B20" s="110"/>
    </row>
    <row r="21" spans="2:5" x14ac:dyDescent="0.35">
      <c r="B21" s="110"/>
    </row>
    <row r="22" spans="2:5" x14ac:dyDescent="0.35">
      <c r="B22" s="110"/>
    </row>
    <row r="23" spans="2:5" x14ac:dyDescent="0.35">
      <c r="B23" s="110"/>
    </row>
    <row r="24" spans="2:5" x14ac:dyDescent="0.35">
      <c r="B24" s="110"/>
    </row>
    <row r="25" spans="2:5" x14ac:dyDescent="0.35">
      <c r="B25" s="110"/>
    </row>
    <row r="26" spans="2:5" x14ac:dyDescent="0.35">
      <c r="B26" s="110"/>
    </row>
    <row r="27" spans="2:5" x14ac:dyDescent="0.35">
      <c r="B27" s="110"/>
    </row>
    <row r="28" spans="2:5" x14ac:dyDescent="0.35">
      <c r="B28" s="110"/>
    </row>
    <row r="29" spans="2:5" x14ac:dyDescent="0.35">
      <c r="B29" s="110"/>
      <c r="E29" s="24" t="s">
        <v>1034</v>
      </c>
    </row>
    <row r="30" spans="2:5" x14ac:dyDescent="0.35">
      <c r="B30" s="110"/>
    </row>
    <row r="31" spans="2:5" x14ac:dyDescent="0.35">
      <c r="B31" s="110"/>
    </row>
    <row r="32" spans="2:5" x14ac:dyDescent="0.35">
      <c r="B32" s="110"/>
    </row>
    <row r="33" spans="2:2" x14ac:dyDescent="0.35">
      <c r="B33" s="110"/>
    </row>
    <row r="34" spans="2:2" x14ac:dyDescent="0.35">
      <c r="B34" s="110"/>
    </row>
    <row r="35" spans="2:2" x14ac:dyDescent="0.35">
      <c r="B35" s="110"/>
    </row>
    <row r="36" spans="2:2" x14ac:dyDescent="0.35">
      <c r="B36" s="110"/>
    </row>
    <row r="37" spans="2:2" x14ac:dyDescent="0.35">
      <c r="B37" s="110"/>
    </row>
    <row r="38" spans="2:2" x14ac:dyDescent="0.35">
      <c r="B38" s="110"/>
    </row>
    <row r="39" spans="2:2" x14ac:dyDescent="0.35">
      <c r="B39" s="110"/>
    </row>
    <row r="40" spans="2:2" x14ac:dyDescent="0.35">
      <c r="B40" s="110"/>
    </row>
    <row r="41" spans="2:2" x14ac:dyDescent="0.35">
      <c r="B41" s="110"/>
    </row>
    <row r="42" spans="2:2" x14ac:dyDescent="0.35">
      <c r="B42" s="110"/>
    </row>
    <row r="43" spans="2:2" x14ac:dyDescent="0.35">
      <c r="B43" s="110"/>
    </row>
    <row r="44" spans="2:2" x14ac:dyDescent="0.35">
      <c r="B44" s="110"/>
    </row>
    <row r="45" spans="2:2" x14ac:dyDescent="0.35">
      <c r="B45" s="110"/>
    </row>
    <row r="46" spans="2:2" x14ac:dyDescent="0.35">
      <c r="B46" s="110"/>
    </row>
    <row r="47" spans="2:2" x14ac:dyDescent="0.35">
      <c r="B47" s="110"/>
    </row>
    <row r="48" spans="2:2" x14ac:dyDescent="0.35">
      <c r="B48" s="110"/>
    </row>
    <row r="49" spans="2:2" x14ac:dyDescent="0.35">
      <c r="B49" s="110"/>
    </row>
    <row r="50" spans="2:2" x14ac:dyDescent="0.35">
      <c r="B50" s="110"/>
    </row>
    <row r="51" spans="2:2" x14ac:dyDescent="0.35">
      <c r="B51" s="110"/>
    </row>
    <row r="52" spans="2:2" x14ac:dyDescent="0.35">
      <c r="B52" s="110"/>
    </row>
    <row r="53" spans="2:2" x14ac:dyDescent="0.35">
      <c r="B53" s="110"/>
    </row>
    <row r="54" spans="2:2" x14ac:dyDescent="0.35">
      <c r="B54" s="110"/>
    </row>
    <row r="55" spans="2:2" x14ac:dyDescent="0.35">
      <c r="B55" s="110"/>
    </row>
    <row r="56" spans="2:2" x14ac:dyDescent="0.35">
      <c r="B56" s="110"/>
    </row>
    <row r="57" spans="2:2" x14ac:dyDescent="0.35">
      <c r="B57" s="110"/>
    </row>
    <row r="58" spans="2:2" x14ac:dyDescent="0.35">
      <c r="B58" s="110"/>
    </row>
    <row r="59" spans="2:2" x14ac:dyDescent="0.35">
      <c r="B59" s="110"/>
    </row>
    <row r="60" spans="2:2" x14ac:dyDescent="0.35">
      <c r="B60" s="110"/>
    </row>
    <row r="61" spans="2:2" x14ac:dyDescent="0.35">
      <c r="B61" s="110"/>
    </row>
    <row r="62" spans="2:2" x14ac:dyDescent="0.35">
      <c r="B62" s="110"/>
    </row>
    <row r="63" spans="2:2" x14ac:dyDescent="0.35">
      <c r="B63" s="110"/>
    </row>
    <row r="64" spans="2:2" x14ac:dyDescent="0.35">
      <c r="B64" s="110"/>
    </row>
    <row r="65" spans="2:2" x14ac:dyDescent="0.35">
      <c r="B65" s="110"/>
    </row>
    <row r="66" spans="2:2" x14ac:dyDescent="0.35">
      <c r="B66" s="110"/>
    </row>
    <row r="67" spans="2:2" x14ac:dyDescent="0.35">
      <c r="B67" s="110"/>
    </row>
    <row r="68" spans="2:2" x14ac:dyDescent="0.35">
      <c r="B68" s="110"/>
    </row>
    <row r="69" spans="2:2" x14ac:dyDescent="0.35">
      <c r="B69" s="110"/>
    </row>
    <row r="70" spans="2:2" x14ac:dyDescent="0.35">
      <c r="B70" s="110"/>
    </row>
    <row r="71" spans="2:2" x14ac:dyDescent="0.35">
      <c r="B71" s="110"/>
    </row>
    <row r="72" spans="2:2" x14ac:dyDescent="0.35">
      <c r="B72" s="110"/>
    </row>
    <row r="73" spans="2:2" x14ac:dyDescent="0.35">
      <c r="B73" s="110"/>
    </row>
    <row r="74" spans="2:2" x14ac:dyDescent="0.35">
      <c r="B74" s="110"/>
    </row>
    <row r="75" spans="2:2" x14ac:dyDescent="0.35">
      <c r="B75" s="110"/>
    </row>
    <row r="76" spans="2:2" x14ac:dyDescent="0.35">
      <c r="B76" s="110"/>
    </row>
    <row r="77" spans="2:2" x14ac:dyDescent="0.35">
      <c r="B77" s="110"/>
    </row>
    <row r="78" spans="2:2" x14ac:dyDescent="0.35">
      <c r="B78" s="110"/>
    </row>
    <row r="79" spans="2:2" x14ac:dyDescent="0.35">
      <c r="B79" s="110"/>
    </row>
    <row r="80" spans="2:2" x14ac:dyDescent="0.35">
      <c r="B80" s="110"/>
    </row>
    <row r="81" spans="2:2" x14ac:dyDescent="0.35">
      <c r="B81" s="110"/>
    </row>
    <row r="82" spans="2:2" x14ac:dyDescent="0.35">
      <c r="B82" s="110"/>
    </row>
    <row r="83" spans="2:2" x14ac:dyDescent="0.35">
      <c r="B83" s="110"/>
    </row>
    <row r="84" spans="2:2" x14ac:dyDescent="0.35">
      <c r="B84" s="110"/>
    </row>
    <row r="85" spans="2:2" x14ac:dyDescent="0.35">
      <c r="B85" s="110"/>
    </row>
    <row r="86" spans="2:2" x14ac:dyDescent="0.35">
      <c r="B86" s="110"/>
    </row>
    <row r="87" spans="2:2" x14ac:dyDescent="0.35">
      <c r="B87" s="110"/>
    </row>
    <row r="88" spans="2:2" x14ac:dyDescent="0.35">
      <c r="B88" s="110"/>
    </row>
    <row r="89" spans="2:2" x14ac:dyDescent="0.35">
      <c r="B89" s="110"/>
    </row>
    <row r="90" spans="2:2" x14ac:dyDescent="0.35">
      <c r="B90" s="110"/>
    </row>
    <row r="91" spans="2:2" x14ac:dyDescent="0.35">
      <c r="B91" s="110"/>
    </row>
    <row r="92" spans="2:2" x14ac:dyDescent="0.35">
      <c r="B92" s="110"/>
    </row>
    <row r="93" spans="2:2" x14ac:dyDescent="0.35">
      <c r="B93" s="110"/>
    </row>
    <row r="94" spans="2:2" x14ac:dyDescent="0.35">
      <c r="B94" s="110"/>
    </row>
    <row r="95" spans="2:2" x14ac:dyDescent="0.35">
      <c r="B95" s="110"/>
    </row>
    <row r="96" spans="2:2" x14ac:dyDescent="0.35">
      <c r="B96" s="110"/>
    </row>
    <row r="97" spans="2:2" x14ac:dyDescent="0.35">
      <c r="B97" s="110"/>
    </row>
    <row r="98" spans="2:2" x14ac:dyDescent="0.35">
      <c r="B98" s="110"/>
    </row>
    <row r="99" spans="2:2" x14ac:dyDescent="0.35">
      <c r="B99" s="110"/>
    </row>
    <row r="100" spans="2:2" x14ac:dyDescent="0.35">
      <c r="B100" s="110"/>
    </row>
    <row r="101" spans="2:2" x14ac:dyDescent="0.35">
      <c r="B101" s="110"/>
    </row>
    <row r="102" spans="2:2" x14ac:dyDescent="0.35">
      <c r="B102" s="110"/>
    </row>
    <row r="103" spans="2:2" x14ac:dyDescent="0.35">
      <c r="B103" s="110"/>
    </row>
    <row r="104" spans="2:2" x14ac:dyDescent="0.35">
      <c r="B104" s="110"/>
    </row>
    <row r="105" spans="2:2" x14ac:dyDescent="0.35">
      <c r="B105" s="110"/>
    </row>
    <row r="106" spans="2:2" x14ac:dyDescent="0.35">
      <c r="B106" s="110"/>
    </row>
    <row r="107" spans="2:2" x14ac:dyDescent="0.35">
      <c r="B107" s="110"/>
    </row>
    <row r="108" spans="2:2" x14ac:dyDescent="0.35">
      <c r="B108" s="110"/>
    </row>
    <row r="109" spans="2:2" x14ac:dyDescent="0.35">
      <c r="B109" s="110"/>
    </row>
    <row r="110" spans="2:2" x14ac:dyDescent="0.35">
      <c r="B110" s="110"/>
    </row>
    <row r="111" spans="2:2" x14ac:dyDescent="0.35">
      <c r="B111" s="110"/>
    </row>
    <row r="112" spans="2:2" x14ac:dyDescent="0.35">
      <c r="B112" s="110"/>
    </row>
    <row r="113" spans="2:2" x14ac:dyDescent="0.35">
      <c r="B113" s="110"/>
    </row>
    <row r="114" spans="2:2" x14ac:dyDescent="0.35">
      <c r="B114" s="110"/>
    </row>
    <row r="115" spans="2:2" x14ac:dyDescent="0.35">
      <c r="B115" s="110"/>
    </row>
    <row r="116" spans="2:2" x14ac:dyDescent="0.35">
      <c r="B116" s="110"/>
    </row>
    <row r="117" spans="2:2" x14ac:dyDescent="0.35">
      <c r="B117" s="110"/>
    </row>
    <row r="118" spans="2:2" x14ac:dyDescent="0.35">
      <c r="B118" s="110"/>
    </row>
    <row r="119" spans="2:2" x14ac:dyDescent="0.35">
      <c r="B119" s="110"/>
    </row>
    <row r="120" spans="2:2" x14ac:dyDescent="0.35">
      <c r="B120" s="110"/>
    </row>
    <row r="121" spans="2:2" x14ac:dyDescent="0.35">
      <c r="B121" s="110"/>
    </row>
    <row r="122" spans="2:2" x14ac:dyDescent="0.35">
      <c r="B122" s="110"/>
    </row>
    <row r="123" spans="2:2" x14ac:dyDescent="0.35">
      <c r="B123" s="110"/>
    </row>
    <row r="124" spans="2:2" x14ac:dyDescent="0.35">
      <c r="B124" s="110"/>
    </row>
    <row r="125" spans="2:2" x14ac:dyDescent="0.35">
      <c r="B125" s="110"/>
    </row>
    <row r="126" spans="2:2" x14ac:dyDescent="0.35">
      <c r="B126" s="110"/>
    </row>
    <row r="127" spans="2:2" x14ac:dyDescent="0.35">
      <c r="B127" s="110"/>
    </row>
    <row r="128" spans="2:2" x14ac:dyDescent="0.35">
      <c r="B128" s="110"/>
    </row>
    <row r="129" spans="2:2" x14ac:dyDescent="0.35">
      <c r="B129" s="110"/>
    </row>
    <row r="130" spans="2:2" x14ac:dyDescent="0.35">
      <c r="B130" s="110"/>
    </row>
    <row r="131" spans="2:2" x14ac:dyDescent="0.35">
      <c r="B131" s="110"/>
    </row>
    <row r="132" spans="2:2" x14ac:dyDescent="0.35">
      <c r="B132" s="110"/>
    </row>
    <row r="133" spans="2:2" x14ac:dyDescent="0.35">
      <c r="B133" s="110"/>
    </row>
    <row r="134" spans="2:2" x14ac:dyDescent="0.35">
      <c r="B134" s="110"/>
    </row>
    <row r="135" spans="2:2" x14ac:dyDescent="0.35">
      <c r="B135" s="110"/>
    </row>
    <row r="136" spans="2:2" x14ac:dyDescent="0.35">
      <c r="B136" s="110"/>
    </row>
    <row r="137" spans="2:2" x14ac:dyDescent="0.35">
      <c r="B137" s="110"/>
    </row>
    <row r="138" spans="2:2" x14ac:dyDescent="0.35">
      <c r="B138" s="110"/>
    </row>
    <row r="139" spans="2:2" x14ac:dyDescent="0.35">
      <c r="B139" s="110"/>
    </row>
    <row r="140" spans="2:2" x14ac:dyDescent="0.35">
      <c r="B140" s="110"/>
    </row>
    <row r="141" spans="2:2" x14ac:dyDescent="0.35">
      <c r="B141" s="110"/>
    </row>
    <row r="142" spans="2:2" x14ac:dyDescent="0.35">
      <c r="B142" s="110"/>
    </row>
    <row r="143" spans="2:2" x14ac:dyDescent="0.35">
      <c r="B143" s="110"/>
    </row>
    <row r="144" spans="2:2" x14ac:dyDescent="0.35">
      <c r="B144" s="110"/>
    </row>
    <row r="145" spans="2:2" x14ac:dyDescent="0.35">
      <c r="B145" s="110"/>
    </row>
    <row r="146" spans="2:2" x14ac:dyDescent="0.35">
      <c r="B146" s="110"/>
    </row>
    <row r="147" spans="2:2" x14ac:dyDescent="0.35">
      <c r="B147" s="110"/>
    </row>
    <row r="148" spans="2:2" x14ac:dyDescent="0.35">
      <c r="B148" s="110"/>
    </row>
    <row r="149" spans="2:2" x14ac:dyDescent="0.35">
      <c r="B149" s="110"/>
    </row>
    <row r="150" spans="2:2" x14ac:dyDescent="0.35">
      <c r="B150" s="110"/>
    </row>
    <row r="151" spans="2:2" x14ac:dyDescent="0.35">
      <c r="B151" s="110"/>
    </row>
    <row r="152" spans="2:2" x14ac:dyDescent="0.35">
      <c r="B152" s="110"/>
    </row>
    <row r="153" spans="2:2" x14ac:dyDescent="0.35">
      <c r="B153" s="110"/>
    </row>
    <row r="154" spans="2:2" x14ac:dyDescent="0.35">
      <c r="B154" s="110"/>
    </row>
    <row r="155" spans="2:2" x14ac:dyDescent="0.35">
      <c r="B155" s="110"/>
    </row>
    <row r="156" spans="2:2" x14ac:dyDescent="0.35">
      <c r="B156" s="110"/>
    </row>
    <row r="157" spans="2:2" x14ac:dyDescent="0.35">
      <c r="B157" s="110"/>
    </row>
    <row r="158" spans="2:2" x14ac:dyDescent="0.35">
      <c r="B158" s="110"/>
    </row>
    <row r="159" spans="2:2" x14ac:dyDescent="0.35">
      <c r="B159" s="110"/>
    </row>
    <row r="160" spans="2:2" x14ac:dyDescent="0.35">
      <c r="B160" s="110"/>
    </row>
    <row r="161" spans="2:2" x14ac:dyDescent="0.35">
      <c r="B161" s="110"/>
    </row>
    <row r="162" spans="2:2" x14ac:dyDescent="0.35">
      <c r="B162" s="110"/>
    </row>
    <row r="163" spans="2:2" x14ac:dyDescent="0.35">
      <c r="B163" s="110"/>
    </row>
    <row r="164" spans="2:2" x14ac:dyDescent="0.35">
      <c r="B164" s="110"/>
    </row>
    <row r="165" spans="2:2" x14ac:dyDescent="0.35">
      <c r="B165" s="110"/>
    </row>
    <row r="166" spans="2:2" x14ac:dyDescent="0.35">
      <c r="B166" s="110"/>
    </row>
    <row r="167" spans="2:2" x14ac:dyDescent="0.35">
      <c r="B167" s="110"/>
    </row>
    <row r="168" spans="2:2" x14ac:dyDescent="0.35">
      <c r="B168" s="110"/>
    </row>
    <row r="169" spans="2:2" x14ac:dyDescent="0.35">
      <c r="B169" s="110"/>
    </row>
    <row r="170" spans="2:2" x14ac:dyDescent="0.35">
      <c r="B170" s="110"/>
    </row>
    <row r="171" spans="2:2" x14ac:dyDescent="0.35">
      <c r="B171" s="110"/>
    </row>
    <row r="172" spans="2:2" x14ac:dyDescent="0.35">
      <c r="B172" s="110"/>
    </row>
    <row r="173" spans="2:2" x14ac:dyDescent="0.35">
      <c r="B173" s="110"/>
    </row>
    <row r="174" spans="2:2" x14ac:dyDescent="0.35">
      <c r="B174" s="110"/>
    </row>
    <row r="175" spans="2:2" x14ac:dyDescent="0.35">
      <c r="B175" s="110"/>
    </row>
    <row r="176" spans="2:2" x14ac:dyDescent="0.35">
      <c r="B176" s="110"/>
    </row>
    <row r="177" spans="2:2" x14ac:dyDescent="0.35">
      <c r="B177" s="110"/>
    </row>
    <row r="178" spans="2:2" x14ac:dyDescent="0.35">
      <c r="B178" s="110"/>
    </row>
    <row r="179" spans="2:2" x14ac:dyDescent="0.35">
      <c r="B179" s="110"/>
    </row>
    <row r="180" spans="2:2" x14ac:dyDescent="0.35">
      <c r="B180" s="110"/>
    </row>
    <row r="181" spans="2:2" x14ac:dyDescent="0.35">
      <c r="B181" s="110"/>
    </row>
    <row r="182" spans="2:2" x14ac:dyDescent="0.35">
      <c r="B182" s="110"/>
    </row>
    <row r="183" spans="2:2" x14ac:dyDescent="0.35">
      <c r="B183" s="110"/>
    </row>
    <row r="184" spans="2:2" x14ac:dyDescent="0.35">
      <c r="B184" s="110"/>
    </row>
    <row r="185" spans="2:2" x14ac:dyDescent="0.35">
      <c r="B185" s="110"/>
    </row>
    <row r="186" spans="2:2" x14ac:dyDescent="0.35">
      <c r="B186" s="110"/>
    </row>
    <row r="187" spans="2:2" x14ac:dyDescent="0.35">
      <c r="B187" s="110"/>
    </row>
    <row r="188" spans="2:2" x14ac:dyDescent="0.35">
      <c r="B188" s="110"/>
    </row>
    <row r="189" spans="2:2" x14ac:dyDescent="0.35">
      <c r="B189" s="110"/>
    </row>
    <row r="190" spans="2:2" x14ac:dyDescent="0.35">
      <c r="B190" s="110"/>
    </row>
    <row r="191" spans="2:2" x14ac:dyDescent="0.35">
      <c r="B191" s="110"/>
    </row>
    <row r="192" spans="2:2" x14ac:dyDescent="0.35">
      <c r="B192" s="110"/>
    </row>
    <row r="193" spans="2:2" x14ac:dyDescent="0.35">
      <c r="B193" s="110"/>
    </row>
    <row r="194" spans="2:2" x14ac:dyDescent="0.35">
      <c r="B194" s="110"/>
    </row>
    <row r="195" spans="2:2" x14ac:dyDescent="0.35">
      <c r="B195" s="110"/>
    </row>
    <row r="196" spans="2:2" x14ac:dyDescent="0.35">
      <c r="B196" s="110"/>
    </row>
    <row r="197" spans="2:2" x14ac:dyDescent="0.35">
      <c r="B197" s="110"/>
    </row>
    <row r="198" spans="2:2" x14ac:dyDescent="0.35">
      <c r="B198" s="110"/>
    </row>
    <row r="199" spans="2:2" x14ac:dyDescent="0.35">
      <c r="B199" s="110"/>
    </row>
    <row r="200" spans="2:2" x14ac:dyDescent="0.35">
      <c r="B200" s="110"/>
    </row>
    <row r="201" spans="2:2" x14ac:dyDescent="0.35">
      <c r="B201" s="110"/>
    </row>
    <row r="202" spans="2:2" x14ac:dyDescent="0.35">
      <c r="B202" s="110"/>
    </row>
    <row r="203" spans="2:2" x14ac:dyDescent="0.35">
      <c r="B203" s="110"/>
    </row>
    <row r="204" spans="2:2" x14ac:dyDescent="0.35">
      <c r="B204" s="110"/>
    </row>
    <row r="205" spans="2:2" x14ac:dyDescent="0.35">
      <c r="B205" s="110"/>
    </row>
    <row r="206" spans="2:2" x14ac:dyDescent="0.35">
      <c r="B206" s="110"/>
    </row>
    <row r="207" spans="2:2" x14ac:dyDescent="0.35">
      <c r="B207" s="110"/>
    </row>
    <row r="208" spans="2:2" x14ac:dyDescent="0.35">
      <c r="B208" s="110"/>
    </row>
    <row r="209" spans="2:2" x14ac:dyDescent="0.35">
      <c r="B209" s="110"/>
    </row>
    <row r="210" spans="2:2" x14ac:dyDescent="0.35">
      <c r="B210" s="110"/>
    </row>
    <row r="211" spans="2:2" x14ac:dyDescent="0.35">
      <c r="B211" s="110"/>
    </row>
    <row r="212" spans="2:2" x14ac:dyDescent="0.35">
      <c r="B212" s="110"/>
    </row>
    <row r="213" spans="2:2" x14ac:dyDescent="0.35">
      <c r="B213" s="110"/>
    </row>
    <row r="214" spans="2:2" x14ac:dyDescent="0.35">
      <c r="B214" s="110"/>
    </row>
    <row r="215" spans="2:2" x14ac:dyDescent="0.35">
      <c r="B215" s="110"/>
    </row>
    <row r="216" spans="2:2" x14ac:dyDescent="0.35">
      <c r="B216" s="110"/>
    </row>
    <row r="217" spans="2:2" x14ac:dyDescent="0.35">
      <c r="B217" s="110"/>
    </row>
    <row r="218" spans="2:2" x14ac:dyDescent="0.35">
      <c r="B218" s="110"/>
    </row>
    <row r="219" spans="2:2" x14ac:dyDescent="0.35">
      <c r="B219" s="110"/>
    </row>
    <row r="220" spans="2:2" x14ac:dyDescent="0.35">
      <c r="B220" s="110"/>
    </row>
    <row r="221" spans="2:2" x14ac:dyDescent="0.35">
      <c r="B221" s="110"/>
    </row>
    <row r="222" spans="2:2" x14ac:dyDescent="0.35">
      <c r="B222" s="110"/>
    </row>
    <row r="223" spans="2:2" x14ac:dyDescent="0.35">
      <c r="B223" s="110"/>
    </row>
    <row r="224" spans="2:2" x14ac:dyDescent="0.35">
      <c r="B224" s="110"/>
    </row>
    <row r="225" spans="2:2" x14ac:dyDescent="0.35">
      <c r="B225" s="110"/>
    </row>
    <row r="226" spans="2:2" x14ac:dyDescent="0.35">
      <c r="B226" s="110"/>
    </row>
    <row r="227" spans="2:2" x14ac:dyDescent="0.35">
      <c r="B227" s="110"/>
    </row>
    <row r="228" spans="2:2" x14ac:dyDescent="0.35">
      <c r="B228" s="110"/>
    </row>
    <row r="229" spans="2:2" x14ac:dyDescent="0.35">
      <c r="B229" s="110"/>
    </row>
    <row r="230" spans="2:2" x14ac:dyDescent="0.35">
      <c r="B230" s="110"/>
    </row>
    <row r="231" spans="2:2" x14ac:dyDescent="0.35">
      <c r="B231" s="110"/>
    </row>
    <row r="232" spans="2:2" x14ac:dyDescent="0.35">
      <c r="B232" s="110"/>
    </row>
    <row r="233" spans="2:2" x14ac:dyDescent="0.35">
      <c r="B233" s="110"/>
    </row>
    <row r="234" spans="2:2" x14ac:dyDescent="0.35">
      <c r="B234" s="110"/>
    </row>
    <row r="235" spans="2:2" x14ac:dyDescent="0.35">
      <c r="B235" s="110"/>
    </row>
    <row r="236" spans="2:2" x14ac:dyDescent="0.35">
      <c r="B236" s="110"/>
    </row>
    <row r="237" spans="2:2" x14ac:dyDescent="0.35">
      <c r="B237" s="110"/>
    </row>
    <row r="238" spans="2:2" x14ac:dyDescent="0.35">
      <c r="B238" s="110"/>
    </row>
    <row r="239" spans="2:2" x14ac:dyDescent="0.35">
      <c r="B239" s="110"/>
    </row>
    <row r="240" spans="2:2" x14ac:dyDescent="0.35">
      <c r="B240" s="110"/>
    </row>
    <row r="241" spans="2:2" x14ac:dyDescent="0.35">
      <c r="B241" s="110"/>
    </row>
    <row r="242" spans="2:2" x14ac:dyDescent="0.35">
      <c r="B242" s="110"/>
    </row>
    <row r="243" spans="2:2" x14ac:dyDescent="0.35">
      <c r="B243" s="110"/>
    </row>
    <row r="244" spans="2:2" x14ac:dyDescent="0.35">
      <c r="B244" s="110"/>
    </row>
    <row r="245" spans="2:2" x14ac:dyDescent="0.35">
      <c r="B245" s="110"/>
    </row>
    <row r="246" spans="2:2" x14ac:dyDescent="0.35">
      <c r="B246" s="110"/>
    </row>
    <row r="247" spans="2:2" x14ac:dyDescent="0.35">
      <c r="B247" s="110"/>
    </row>
    <row r="248" spans="2:2" x14ac:dyDescent="0.35">
      <c r="B248" s="110"/>
    </row>
    <row r="249" spans="2:2" x14ac:dyDescent="0.35">
      <c r="B249" s="110"/>
    </row>
    <row r="250" spans="2:2" x14ac:dyDescent="0.35">
      <c r="B250" s="110"/>
    </row>
    <row r="251" spans="2:2" x14ac:dyDescent="0.35">
      <c r="B251" s="110"/>
    </row>
    <row r="252" spans="2:2" x14ac:dyDescent="0.35">
      <c r="B252" s="110"/>
    </row>
    <row r="253" spans="2:2" x14ac:dyDescent="0.35">
      <c r="B253" s="110"/>
    </row>
    <row r="254" spans="2:2" x14ac:dyDescent="0.35">
      <c r="B254" s="110"/>
    </row>
    <row r="255" spans="2:2" x14ac:dyDescent="0.35">
      <c r="B255" s="110"/>
    </row>
    <row r="256" spans="2:2" x14ac:dyDescent="0.35">
      <c r="B256" s="110"/>
    </row>
    <row r="257" spans="2:2" x14ac:dyDescent="0.35">
      <c r="B257" s="110"/>
    </row>
    <row r="258" spans="2:2" x14ac:dyDescent="0.35">
      <c r="B258" s="110"/>
    </row>
    <row r="259" spans="2:2" x14ac:dyDescent="0.35">
      <c r="B259" s="110"/>
    </row>
    <row r="260" spans="2:2" x14ac:dyDescent="0.35">
      <c r="B260" s="110"/>
    </row>
    <row r="261" spans="2:2" x14ac:dyDescent="0.35">
      <c r="B261" s="110"/>
    </row>
    <row r="262" spans="2:2" x14ac:dyDescent="0.35">
      <c r="B262" s="110"/>
    </row>
    <row r="263" spans="2:2" x14ac:dyDescent="0.35">
      <c r="B263" s="110"/>
    </row>
    <row r="264" spans="2:2" x14ac:dyDescent="0.35">
      <c r="B264" s="110"/>
    </row>
    <row r="265" spans="2:2" x14ac:dyDescent="0.35">
      <c r="B265" s="110"/>
    </row>
    <row r="266" spans="2:2" x14ac:dyDescent="0.35">
      <c r="B266" s="110"/>
    </row>
    <row r="267" spans="2:2" x14ac:dyDescent="0.35">
      <c r="B267" s="110"/>
    </row>
    <row r="268" spans="2:2" x14ac:dyDescent="0.35">
      <c r="B268" s="110"/>
    </row>
    <row r="269" spans="2:2" x14ac:dyDescent="0.35">
      <c r="B269" s="110"/>
    </row>
    <row r="270" spans="2:2" x14ac:dyDescent="0.35">
      <c r="B270" s="110"/>
    </row>
    <row r="271" spans="2:2" x14ac:dyDescent="0.35">
      <c r="B271" s="110"/>
    </row>
    <row r="272" spans="2:2" x14ac:dyDescent="0.35">
      <c r="B272" s="110"/>
    </row>
    <row r="273" spans="2:2" x14ac:dyDescent="0.35">
      <c r="B273" s="110"/>
    </row>
    <row r="274" spans="2:2" x14ac:dyDescent="0.35">
      <c r="B274" s="110"/>
    </row>
    <row r="275" spans="2:2" x14ac:dyDescent="0.35">
      <c r="B275" s="110"/>
    </row>
    <row r="276" spans="2:2" x14ac:dyDescent="0.35">
      <c r="B276" s="110"/>
    </row>
    <row r="277" spans="2:2" x14ac:dyDescent="0.35">
      <c r="B277" s="110"/>
    </row>
    <row r="278" spans="2:2" x14ac:dyDescent="0.35">
      <c r="B278" s="110"/>
    </row>
    <row r="279" spans="2:2" x14ac:dyDescent="0.35">
      <c r="B279" s="110"/>
    </row>
    <row r="280" spans="2:2" x14ac:dyDescent="0.35">
      <c r="B280" s="110"/>
    </row>
    <row r="281" spans="2:2" x14ac:dyDescent="0.35">
      <c r="B281" s="110"/>
    </row>
    <row r="282" spans="2:2" x14ac:dyDescent="0.35">
      <c r="B282" s="110"/>
    </row>
    <row r="283" spans="2:2" x14ac:dyDescent="0.35">
      <c r="B283" s="110"/>
    </row>
    <row r="284" spans="2:2" x14ac:dyDescent="0.35">
      <c r="B284" s="110"/>
    </row>
    <row r="285" spans="2:2" x14ac:dyDescent="0.35">
      <c r="B285" s="110"/>
    </row>
    <row r="286" spans="2:2" x14ac:dyDescent="0.35">
      <c r="B286" s="110"/>
    </row>
    <row r="287" spans="2:2" x14ac:dyDescent="0.35">
      <c r="B287" s="110"/>
    </row>
    <row r="288" spans="2:2" x14ac:dyDescent="0.35">
      <c r="B288" s="110"/>
    </row>
    <row r="289" spans="2:2" x14ac:dyDescent="0.35">
      <c r="B289" s="110"/>
    </row>
    <row r="290" spans="2:2" x14ac:dyDescent="0.35">
      <c r="B290" s="110"/>
    </row>
    <row r="291" spans="2:2" x14ac:dyDescent="0.35">
      <c r="B291" s="110"/>
    </row>
    <row r="292" spans="2:2" x14ac:dyDescent="0.35">
      <c r="B292" s="110"/>
    </row>
    <row r="293" spans="2:2" x14ac:dyDescent="0.35">
      <c r="B293" s="110"/>
    </row>
    <row r="294" spans="2:2" x14ac:dyDescent="0.35">
      <c r="B294" s="110"/>
    </row>
    <row r="295" spans="2:2" x14ac:dyDescent="0.35">
      <c r="B295" s="110"/>
    </row>
    <row r="296" spans="2:2" x14ac:dyDescent="0.35">
      <c r="B296" s="110"/>
    </row>
    <row r="297" spans="2:2" x14ac:dyDescent="0.35">
      <c r="B297" s="110"/>
    </row>
    <row r="298" spans="2:2" x14ac:dyDescent="0.35">
      <c r="B298" s="110"/>
    </row>
    <row r="299" spans="2:2" x14ac:dyDescent="0.35">
      <c r="B299" s="110"/>
    </row>
    <row r="300" spans="2:2" x14ac:dyDescent="0.35">
      <c r="B300" s="110"/>
    </row>
    <row r="301" spans="2:2" x14ac:dyDescent="0.35">
      <c r="B301" s="110"/>
    </row>
    <row r="302" spans="2:2" x14ac:dyDescent="0.35">
      <c r="B302" s="110"/>
    </row>
    <row r="303" spans="2:2" x14ac:dyDescent="0.35">
      <c r="B303" s="110"/>
    </row>
    <row r="304" spans="2:2" x14ac:dyDescent="0.35">
      <c r="B304" s="110"/>
    </row>
    <row r="305" spans="2:2" x14ac:dyDescent="0.35">
      <c r="B305" s="110"/>
    </row>
    <row r="306" spans="2:2" x14ac:dyDescent="0.35">
      <c r="B306" s="110"/>
    </row>
    <row r="307" spans="2:2" x14ac:dyDescent="0.35">
      <c r="B307" s="110"/>
    </row>
    <row r="308" spans="2:2" x14ac:dyDescent="0.35">
      <c r="B308" s="110"/>
    </row>
    <row r="309" spans="2:2" x14ac:dyDescent="0.35">
      <c r="B309" s="110"/>
    </row>
    <row r="310" spans="2:2" x14ac:dyDescent="0.35">
      <c r="B310" s="110"/>
    </row>
    <row r="311" spans="2:2" x14ac:dyDescent="0.35">
      <c r="B311" s="110"/>
    </row>
    <row r="312" spans="2:2" x14ac:dyDescent="0.35">
      <c r="B312" s="110"/>
    </row>
    <row r="313" spans="2:2" x14ac:dyDescent="0.35">
      <c r="B313" s="110"/>
    </row>
    <row r="314" spans="2:2" x14ac:dyDescent="0.35">
      <c r="B314" s="110"/>
    </row>
    <row r="315" spans="2:2" x14ac:dyDescent="0.35">
      <c r="B315" s="110"/>
    </row>
    <row r="316" spans="2:2" x14ac:dyDescent="0.35">
      <c r="B316" s="110"/>
    </row>
    <row r="317" spans="2:2" x14ac:dyDescent="0.35">
      <c r="B317" s="110"/>
    </row>
    <row r="318" spans="2:2" x14ac:dyDescent="0.35">
      <c r="B318" s="110"/>
    </row>
    <row r="319" spans="2:2" x14ac:dyDescent="0.35">
      <c r="B319" s="110"/>
    </row>
    <row r="320" spans="2:2" x14ac:dyDescent="0.35">
      <c r="B320" s="110"/>
    </row>
    <row r="321" spans="2:2" x14ac:dyDescent="0.35">
      <c r="B321" s="110"/>
    </row>
    <row r="322" spans="2:2" x14ac:dyDescent="0.35">
      <c r="B322" s="110"/>
    </row>
    <row r="323" spans="2:2" x14ac:dyDescent="0.35">
      <c r="B323" s="110"/>
    </row>
    <row r="324" spans="2:2" x14ac:dyDescent="0.35">
      <c r="B324" s="110"/>
    </row>
    <row r="325" spans="2:2" x14ac:dyDescent="0.35">
      <c r="B325" s="110"/>
    </row>
    <row r="326" spans="2:2" x14ac:dyDescent="0.35">
      <c r="B326" s="110"/>
    </row>
    <row r="327" spans="2:2" x14ac:dyDescent="0.35">
      <c r="B327" s="110"/>
    </row>
    <row r="328" spans="2:2" x14ac:dyDescent="0.35">
      <c r="B328" s="110"/>
    </row>
    <row r="329" spans="2:2" x14ac:dyDescent="0.35">
      <c r="B329" s="110"/>
    </row>
    <row r="330" spans="2:2" x14ac:dyDescent="0.35">
      <c r="B330" s="110"/>
    </row>
    <row r="331" spans="2:2" x14ac:dyDescent="0.35">
      <c r="B331" s="110"/>
    </row>
    <row r="332" spans="2:2" x14ac:dyDescent="0.35">
      <c r="B332" s="110"/>
    </row>
    <row r="333" spans="2:2" x14ac:dyDescent="0.35">
      <c r="B333" s="110"/>
    </row>
    <row r="334" spans="2:2" x14ac:dyDescent="0.35">
      <c r="B334" s="110"/>
    </row>
    <row r="335" spans="2:2" x14ac:dyDescent="0.35">
      <c r="B335" s="110"/>
    </row>
    <row r="336" spans="2:2" x14ac:dyDescent="0.35">
      <c r="B336" s="110"/>
    </row>
    <row r="337" spans="2:2" x14ac:dyDescent="0.35">
      <c r="B337" s="110"/>
    </row>
    <row r="338" spans="2:2" x14ac:dyDescent="0.35">
      <c r="B338" s="110"/>
    </row>
    <row r="339" spans="2:2" x14ac:dyDescent="0.35">
      <c r="B339" s="110"/>
    </row>
    <row r="340" spans="2:2" x14ac:dyDescent="0.35">
      <c r="B340" s="110"/>
    </row>
    <row r="341" spans="2:2" x14ac:dyDescent="0.35">
      <c r="B341" s="110"/>
    </row>
    <row r="342" spans="2:2" x14ac:dyDescent="0.35">
      <c r="B342" s="110"/>
    </row>
    <row r="343" spans="2:2" x14ac:dyDescent="0.35">
      <c r="B343" s="110"/>
    </row>
    <row r="344" spans="2:2" x14ac:dyDescent="0.35">
      <c r="B344" s="110"/>
    </row>
    <row r="345" spans="2:2" x14ac:dyDescent="0.35">
      <c r="B345" s="110"/>
    </row>
    <row r="346" spans="2:2" x14ac:dyDescent="0.35">
      <c r="B346" s="110"/>
    </row>
    <row r="347" spans="2:2" x14ac:dyDescent="0.35">
      <c r="B347" s="110"/>
    </row>
    <row r="348" spans="2:2" x14ac:dyDescent="0.35">
      <c r="B348" s="110"/>
    </row>
    <row r="349" spans="2:2" x14ac:dyDescent="0.35">
      <c r="B349" s="110"/>
    </row>
    <row r="350" spans="2:2" x14ac:dyDescent="0.35">
      <c r="B350" s="110"/>
    </row>
    <row r="351" spans="2:2" x14ac:dyDescent="0.35">
      <c r="B351" s="110"/>
    </row>
    <row r="352" spans="2:2" x14ac:dyDescent="0.35">
      <c r="B352" s="110"/>
    </row>
    <row r="353" spans="2:2" x14ac:dyDescent="0.35">
      <c r="B353" s="110"/>
    </row>
    <row r="354" spans="2:2" x14ac:dyDescent="0.35">
      <c r="B354" s="110"/>
    </row>
    <row r="355" spans="2:2" x14ac:dyDescent="0.35">
      <c r="B355" s="110"/>
    </row>
    <row r="356" spans="2:2" x14ac:dyDescent="0.35">
      <c r="B356" s="110"/>
    </row>
    <row r="357" spans="2:2" x14ac:dyDescent="0.35">
      <c r="B357" s="110"/>
    </row>
    <row r="358" spans="2:2" x14ac:dyDescent="0.35">
      <c r="B358" s="110"/>
    </row>
    <row r="359" spans="2:2" x14ac:dyDescent="0.35">
      <c r="B359" s="110"/>
    </row>
    <row r="360" spans="2:2" x14ac:dyDescent="0.35">
      <c r="B360" s="110"/>
    </row>
    <row r="361" spans="2:2" x14ac:dyDescent="0.35">
      <c r="B361" s="110"/>
    </row>
    <row r="362" spans="2:2" x14ac:dyDescent="0.35">
      <c r="B362" s="110"/>
    </row>
    <row r="363" spans="2:2" x14ac:dyDescent="0.35">
      <c r="B363" s="110"/>
    </row>
    <row r="364" spans="2:2" x14ac:dyDescent="0.35">
      <c r="B364" s="110"/>
    </row>
    <row r="365" spans="2:2" x14ac:dyDescent="0.35">
      <c r="B365" s="110"/>
    </row>
    <row r="366" spans="2:2" x14ac:dyDescent="0.35">
      <c r="B366" s="110"/>
    </row>
    <row r="367" spans="2:2" x14ac:dyDescent="0.35">
      <c r="B367" s="110"/>
    </row>
    <row r="368" spans="2:2" x14ac:dyDescent="0.35">
      <c r="B368" s="110"/>
    </row>
    <row r="369" spans="2:2" x14ac:dyDescent="0.35">
      <c r="B369" s="110"/>
    </row>
    <row r="370" spans="2:2" x14ac:dyDescent="0.35">
      <c r="B370" s="110"/>
    </row>
    <row r="371" spans="2:2" x14ac:dyDescent="0.35">
      <c r="B371" s="110"/>
    </row>
    <row r="372" spans="2:2" x14ac:dyDescent="0.35">
      <c r="B372" s="110"/>
    </row>
    <row r="373" spans="2:2" x14ac:dyDescent="0.35">
      <c r="B373" s="110"/>
    </row>
    <row r="374" spans="2:2" x14ac:dyDescent="0.35">
      <c r="B374" s="110"/>
    </row>
    <row r="375" spans="2:2" x14ac:dyDescent="0.35">
      <c r="B375" s="110"/>
    </row>
    <row r="376" spans="2:2" x14ac:dyDescent="0.35">
      <c r="B376" s="110"/>
    </row>
    <row r="377" spans="2:2" x14ac:dyDescent="0.35">
      <c r="B377" s="110"/>
    </row>
    <row r="378" spans="2:2" x14ac:dyDescent="0.35">
      <c r="B378" s="110"/>
    </row>
    <row r="379" spans="2:2" x14ac:dyDescent="0.35">
      <c r="B379" s="110"/>
    </row>
    <row r="380" spans="2:2" x14ac:dyDescent="0.35">
      <c r="B380" s="110"/>
    </row>
    <row r="381" spans="2:2" x14ac:dyDescent="0.35">
      <c r="B381" s="110"/>
    </row>
    <row r="382" spans="2:2" x14ac:dyDescent="0.35">
      <c r="B382" s="110"/>
    </row>
    <row r="383" spans="2:2" x14ac:dyDescent="0.35">
      <c r="B383" s="110"/>
    </row>
    <row r="384" spans="2:2" x14ac:dyDescent="0.35">
      <c r="B384" s="110"/>
    </row>
    <row r="385" spans="2:2" x14ac:dyDescent="0.35">
      <c r="B385" s="110"/>
    </row>
    <row r="386" spans="2:2" x14ac:dyDescent="0.35">
      <c r="B386" s="110"/>
    </row>
    <row r="387" spans="2:2" x14ac:dyDescent="0.35">
      <c r="B387" s="110"/>
    </row>
    <row r="388" spans="2:2" x14ac:dyDescent="0.35">
      <c r="B388" s="110"/>
    </row>
    <row r="389" spans="2:2" x14ac:dyDescent="0.35">
      <c r="B389" s="110"/>
    </row>
    <row r="390" spans="2:2" x14ac:dyDescent="0.35">
      <c r="B390" s="110"/>
    </row>
    <row r="391" spans="2:2" x14ac:dyDescent="0.35">
      <c r="B391" s="110"/>
    </row>
    <row r="392" spans="2:2" x14ac:dyDescent="0.35">
      <c r="B392" s="110"/>
    </row>
    <row r="393" spans="2:2" x14ac:dyDescent="0.35">
      <c r="B393" s="110"/>
    </row>
    <row r="394" spans="2:2" x14ac:dyDescent="0.35">
      <c r="B394" s="110"/>
    </row>
    <row r="395" spans="2:2" x14ac:dyDescent="0.35">
      <c r="B395" s="110"/>
    </row>
    <row r="396" spans="2:2" x14ac:dyDescent="0.35">
      <c r="B396" s="110"/>
    </row>
    <row r="397" spans="2:2" x14ac:dyDescent="0.35">
      <c r="B397" s="110"/>
    </row>
    <row r="398" spans="2:2" x14ac:dyDescent="0.35">
      <c r="B398" s="110"/>
    </row>
    <row r="399" spans="2:2" x14ac:dyDescent="0.35">
      <c r="B399" s="110"/>
    </row>
    <row r="400" spans="2:2" x14ac:dyDescent="0.35">
      <c r="B400" s="110"/>
    </row>
    <row r="401" spans="2:2" x14ac:dyDescent="0.35">
      <c r="B401" s="110"/>
    </row>
    <row r="402" spans="2:2" x14ac:dyDescent="0.35">
      <c r="B402" s="110"/>
    </row>
    <row r="403" spans="2:2" x14ac:dyDescent="0.35">
      <c r="B403" s="110"/>
    </row>
    <row r="404" spans="2:2" x14ac:dyDescent="0.35">
      <c r="B404" s="110"/>
    </row>
    <row r="405" spans="2:2" x14ac:dyDescent="0.35">
      <c r="B405" s="110"/>
    </row>
    <row r="406" spans="2:2" x14ac:dyDescent="0.35">
      <c r="B406" s="110"/>
    </row>
    <row r="407" spans="2:2" x14ac:dyDescent="0.35">
      <c r="B407" s="110"/>
    </row>
    <row r="408" spans="2:2" x14ac:dyDescent="0.35">
      <c r="B408" s="110"/>
    </row>
    <row r="409" spans="2:2" x14ac:dyDescent="0.35">
      <c r="B409" s="110"/>
    </row>
    <row r="410" spans="2:2" x14ac:dyDescent="0.35">
      <c r="B410" s="110"/>
    </row>
    <row r="411" spans="2:2" x14ac:dyDescent="0.35">
      <c r="B411" s="110"/>
    </row>
    <row r="412" spans="2:2" x14ac:dyDescent="0.35">
      <c r="B412" s="110"/>
    </row>
    <row r="413" spans="2:2" x14ac:dyDescent="0.35">
      <c r="B413" s="110"/>
    </row>
    <row r="414" spans="2:2" x14ac:dyDescent="0.35">
      <c r="B414" s="110"/>
    </row>
    <row r="415" spans="2:2" x14ac:dyDescent="0.35">
      <c r="B415" s="110"/>
    </row>
    <row r="416" spans="2:2" x14ac:dyDescent="0.35">
      <c r="B416" s="110"/>
    </row>
    <row r="417" spans="2:2" x14ac:dyDescent="0.35">
      <c r="B417" s="110"/>
    </row>
    <row r="418" spans="2:2" x14ac:dyDescent="0.35">
      <c r="B418" s="110"/>
    </row>
    <row r="419" spans="2:2" x14ac:dyDescent="0.35">
      <c r="B419" s="110"/>
    </row>
    <row r="420" spans="2:2" x14ac:dyDescent="0.35">
      <c r="B420" s="110"/>
    </row>
    <row r="421" spans="2:2" x14ac:dyDescent="0.35">
      <c r="B421" s="110"/>
    </row>
    <row r="422" spans="2:2" x14ac:dyDescent="0.35">
      <c r="B422" s="110"/>
    </row>
    <row r="423" spans="2:2" x14ac:dyDescent="0.35">
      <c r="B423" s="110"/>
    </row>
    <row r="424" spans="2:2" x14ac:dyDescent="0.35">
      <c r="B424" s="110"/>
    </row>
    <row r="425" spans="2:2" x14ac:dyDescent="0.35">
      <c r="B425" s="110"/>
    </row>
    <row r="426" spans="2:2" x14ac:dyDescent="0.35">
      <c r="B426" s="110"/>
    </row>
    <row r="427" spans="2:2" x14ac:dyDescent="0.35">
      <c r="B427" s="110"/>
    </row>
    <row r="428" spans="2:2" x14ac:dyDescent="0.35">
      <c r="B428" s="110"/>
    </row>
    <row r="429" spans="2:2" x14ac:dyDescent="0.35">
      <c r="B429" s="110"/>
    </row>
    <row r="430" spans="2:2" x14ac:dyDescent="0.35">
      <c r="B430" s="110"/>
    </row>
    <row r="431" spans="2:2" x14ac:dyDescent="0.35">
      <c r="B431" s="110"/>
    </row>
    <row r="432" spans="2:2" x14ac:dyDescent="0.35">
      <c r="B432" s="110"/>
    </row>
    <row r="433" spans="2:2" x14ac:dyDescent="0.35">
      <c r="B433" s="110"/>
    </row>
    <row r="434" spans="2:2" x14ac:dyDescent="0.35">
      <c r="B434" s="110"/>
    </row>
    <row r="435" spans="2:2" x14ac:dyDescent="0.35">
      <c r="B435" s="110"/>
    </row>
    <row r="436" spans="2:2" x14ac:dyDescent="0.35">
      <c r="B436" s="110"/>
    </row>
    <row r="437" spans="2:2" x14ac:dyDescent="0.35">
      <c r="B437" s="110"/>
    </row>
    <row r="438" spans="2:2" x14ac:dyDescent="0.35">
      <c r="B438" s="110"/>
    </row>
    <row r="439" spans="2:2" x14ac:dyDescent="0.35">
      <c r="B439" s="110"/>
    </row>
    <row r="440" spans="2:2" x14ac:dyDescent="0.35">
      <c r="B440" s="110"/>
    </row>
    <row r="441" spans="2:2" x14ac:dyDescent="0.35">
      <c r="B441" s="110"/>
    </row>
    <row r="442" spans="2:2" x14ac:dyDescent="0.35">
      <c r="B442" s="110"/>
    </row>
    <row r="443" spans="2:2" x14ac:dyDescent="0.35">
      <c r="B443" s="110"/>
    </row>
    <row r="444" spans="2:2" x14ac:dyDescent="0.35">
      <c r="B444" s="110"/>
    </row>
    <row r="445" spans="2:2" x14ac:dyDescent="0.35">
      <c r="B445" s="110"/>
    </row>
    <row r="446" spans="2:2" x14ac:dyDescent="0.35">
      <c r="B446" s="110"/>
    </row>
    <row r="447" spans="2:2" x14ac:dyDescent="0.35">
      <c r="B447" s="110"/>
    </row>
    <row r="448" spans="2:2" x14ac:dyDescent="0.35">
      <c r="B448" s="110"/>
    </row>
    <row r="449" spans="2:2" x14ac:dyDescent="0.35">
      <c r="B449" s="110"/>
    </row>
    <row r="450" spans="2:2" x14ac:dyDescent="0.35">
      <c r="B450" s="110"/>
    </row>
    <row r="451" spans="2:2" x14ac:dyDescent="0.35">
      <c r="B451" s="110"/>
    </row>
    <row r="452" spans="2:2" x14ac:dyDescent="0.35">
      <c r="B452" s="110"/>
    </row>
    <row r="453" spans="2:2" x14ac:dyDescent="0.35">
      <c r="B453" s="110"/>
    </row>
    <row r="454" spans="2:2" x14ac:dyDescent="0.35">
      <c r="B454" s="110"/>
    </row>
    <row r="455" spans="2:2" x14ac:dyDescent="0.35">
      <c r="B455" s="110"/>
    </row>
    <row r="456" spans="2:2" x14ac:dyDescent="0.35">
      <c r="B456" s="110"/>
    </row>
    <row r="457" spans="2:2" x14ac:dyDescent="0.35">
      <c r="B457" s="110"/>
    </row>
    <row r="458" spans="2:2" x14ac:dyDescent="0.35">
      <c r="B458" s="110"/>
    </row>
    <row r="459" spans="2:2" x14ac:dyDescent="0.35">
      <c r="B459" s="110"/>
    </row>
    <row r="460" spans="2:2" x14ac:dyDescent="0.35">
      <c r="B460" s="110"/>
    </row>
    <row r="461" spans="2:2" x14ac:dyDescent="0.35">
      <c r="B461" s="110"/>
    </row>
    <row r="462" spans="2:2" x14ac:dyDescent="0.35">
      <c r="B462" s="110"/>
    </row>
    <row r="463" spans="2:2" x14ac:dyDescent="0.35">
      <c r="B463" s="110"/>
    </row>
    <row r="464" spans="2:2" x14ac:dyDescent="0.35">
      <c r="B464" s="110"/>
    </row>
    <row r="465" spans="2:2" x14ac:dyDescent="0.35">
      <c r="B465" s="110"/>
    </row>
    <row r="466" spans="2:2" x14ac:dyDescent="0.35">
      <c r="B466" s="110"/>
    </row>
    <row r="467" spans="2:2" x14ac:dyDescent="0.35">
      <c r="B467" s="110"/>
    </row>
    <row r="468" spans="2:2" x14ac:dyDescent="0.35">
      <c r="B468" s="110"/>
    </row>
    <row r="469" spans="2:2" x14ac:dyDescent="0.35">
      <c r="B469" s="110"/>
    </row>
    <row r="470" spans="2:2" x14ac:dyDescent="0.35">
      <c r="B470" s="110"/>
    </row>
    <row r="471" spans="2:2" x14ac:dyDescent="0.35">
      <c r="B471" s="110"/>
    </row>
    <row r="472" spans="2:2" x14ac:dyDescent="0.35">
      <c r="B472" s="110"/>
    </row>
    <row r="473" spans="2:2" x14ac:dyDescent="0.35">
      <c r="B473" s="110"/>
    </row>
    <row r="474" spans="2:2" x14ac:dyDescent="0.35">
      <c r="B474" s="110"/>
    </row>
    <row r="475" spans="2:2" x14ac:dyDescent="0.35">
      <c r="B475" s="110"/>
    </row>
    <row r="476" spans="2:2" x14ac:dyDescent="0.35">
      <c r="B476" s="110"/>
    </row>
    <row r="477" spans="2:2" x14ac:dyDescent="0.35">
      <c r="B477" s="110"/>
    </row>
    <row r="478" spans="2:2" x14ac:dyDescent="0.35">
      <c r="B478" s="110"/>
    </row>
    <row r="479" spans="2:2" x14ac:dyDescent="0.35">
      <c r="B479" s="110"/>
    </row>
    <row r="480" spans="2:2" x14ac:dyDescent="0.35">
      <c r="B480" s="110"/>
    </row>
    <row r="481" spans="2:2" x14ac:dyDescent="0.35">
      <c r="B481" s="110"/>
    </row>
    <row r="482" spans="2:2" x14ac:dyDescent="0.35">
      <c r="B482" s="110"/>
    </row>
    <row r="483" spans="2:2" x14ac:dyDescent="0.35">
      <c r="B483" s="110"/>
    </row>
    <row r="484" spans="2:2" x14ac:dyDescent="0.35">
      <c r="B484" s="110"/>
    </row>
    <row r="485" spans="2:2" x14ac:dyDescent="0.35">
      <c r="B485" s="110"/>
    </row>
    <row r="486" spans="2:2" x14ac:dyDescent="0.35">
      <c r="B486" s="110"/>
    </row>
    <row r="487" spans="2:2" x14ac:dyDescent="0.35">
      <c r="B487" s="110"/>
    </row>
    <row r="488" spans="2:2" x14ac:dyDescent="0.35">
      <c r="B488" s="110"/>
    </row>
    <row r="489" spans="2:2" x14ac:dyDescent="0.35">
      <c r="B489" s="110"/>
    </row>
    <row r="490" spans="2:2" x14ac:dyDescent="0.35">
      <c r="B490" s="110"/>
    </row>
    <row r="491" spans="2:2" x14ac:dyDescent="0.35">
      <c r="B491" s="110"/>
    </row>
    <row r="492" spans="2:2" x14ac:dyDescent="0.35">
      <c r="B492" s="110"/>
    </row>
    <row r="493" spans="2:2" x14ac:dyDescent="0.35">
      <c r="B493" s="110"/>
    </row>
    <row r="494" spans="2:2" x14ac:dyDescent="0.35">
      <c r="B494" s="110"/>
    </row>
    <row r="495" spans="2:2" x14ac:dyDescent="0.35">
      <c r="B495" s="110"/>
    </row>
    <row r="496" spans="2:2" x14ac:dyDescent="0.35">
      <c r="B496" s="110"/>
    </row>
    <row r="497" spans="2:2" x14ac:dyDescent="0.35">
      <c r="B497" s="110"/>
    </row>
    <row r="498" spans="2:2" x14ac:dyDescent="0.35">
      <c r="B498" s="110"/>
    </row>
    <row r="499" spans="2:2" x14ac:dyDescent="0.35">
      <c r="B499" s="110"/>
    </row>
    <row r="500" spans="2:2" x14ac:dyDescent="0.35">
      <c r="B500" s="110"/>
    </row>
    <row r="501" spans="2:2" x14ac:dyDescent="0.35">
      <c r="B501" s="110"/>
    </row>
    <row r="502" spans="2:2" x14ac:dyDescent="0.35">
      <c r="B502" s="110"/>
    </row>
    <row r="503" spans="2:2" x14ac:dyDescent="0.35">
      <c r="B503" s="110"/>
    </row>
    <row r="504" spans="2:2" x14ac:dyDescent="0.35">
      <c r="B504" s="110"/>
    </row>
    <row r="505" spans="2:2" x14ac:dyDescent="0.35">
      <c r="B505" s="110"/>
    </row>
    <row r="506" spans="2:2" x14ac:dyDescent="0.35">
      <c r="B506" s="110"/>
    </row>
    <row r="507" spans="2:2" x14ac:dyDescent="0.35">
      <c r="B507" s="110"/>
    </row>
    <row r="508" spans="2:2" x14ac:dyDescent="0.35">
      <c r="B508" s="110"/>
    </row>
    <row r="509" spans="2:2" x14ac:dyDescent="0.35">
      <c r="B509" s="110"/>
    </row>
    <row r="510" spans="2:2" x14ac:dyDescent="0.35">
      <c r="B510" s="110"/>
    </row>
    <row r="511" spans="2:2" x14ac:dyDescent="0.35">
      <c r="B511" s="110"/>
    </row>
    <row r="512" spans="2:2" x14ac:dyDescent="0.35">
      <c r="B512" s="110"/>
    </row>
    <row r="513" spans="2:2" x14ac:dyDescent="0.35">
      <c r="B513" s="110"/>
    </row>
    <row r="514" spans="2:2" x14ac:dyDescent="0.35">
      <c r="B514" s="110"/>
    </row>
    <row r="515" spans="2:2" x14ac:dyDescent="0.35">
      <c r="B515" s="110"/>
    </row>
    <row r="516" spans="2:2" x14ac:dyDescent="0.35">
      <c r="B516" s="110"/>
    </row>
    <row r="517" spans="2:2" x14ac:dyDescent="0.35">
      <c r="B517" s="110"/>
    </row>
    <row r="518" spans="2:2" x14ac:dyDescent="0.35">
      <c r="B518" s="110"/>
    </row>
    <row r="519" spans="2:2" x14ac:dyDescent="0.35">
      <c r="B519" s="110"/>
    </row>
    <row r="520" spans="2:2" x14ac:dyDescent="0.35">
      <c r="B520" s="110"/>
    </row>
    <row r="521" spans="2:2" x14ac:dyDescent="0.35">
      <c r="B521" s="110"/>
    </row>
    <row r="522" spans="2:2" x14ac:dyDescent="0.35">
      <c r="B522" s="110"/>
    </row>
    <row r="523" spans="2:2" x14ac:dyDescent="0.35">
      <c r="B523" s="110"/>
    </row>
    <row r="524" spans="2:2" x14ac:dyDescent="0.35">
      <c r="B524" s="110"/>
    </row>
    <row r="525" spans="2:2" x14ac:dyDescent="0.35">
      <c r="B525" s="110"/>
    </row>
    <row r="526" spans="2:2" x14ac:dyDescent="0.35">
      <c r="B526" s="110"/>
    </row>
    <row r="527" spans="2:2" x14ac:dyDescent="0.35">
      <c r="B527" s="110"/>
    </row>
    <row r="528" spans="2:2" x14ac:dyDescent="0.35">
      <c r="B528" s="110"/>
    </row>
    <row r="529" spans="2:2" x14ac:dyDescent="0.35">
      <c r="B529" s="110"/>
    </row>
    <row r="530" spans="2:2" x14ac:dyDescent="0.35">
      <c r="B530" s="110"/>
    </row>
    <row r="531" spans="2:2" x14ac:dyDescent="0.35">
      <c r="B531" s="110"/>
    </row>
    <row r="532" spans="2:2" x14ac:dyDescent="0.35">
      <c r="B532" s="110"/>
    </row>
    <row r="533" spans="2:2" x14ac:dyDescent="0.35">
      <c r="B533" s="110"/>
    </row>
    <row r="534" spans="2:2" x14ac:dyDescent="0.35">
      <c r="B534" s="110"/>
    </row>
    <row r="535" spans="2:2" x14ac:dyDescent="0.35">
      <c r="B535" s="110"/>
    </row>
    <row r="536" spans="2:2" x14ac:dyDescent="0.35">
      <c r="B536" s="110"/>
    </row>
    <row r="537" spans="2:2" x14ac:dyDescent="0.35">
      <c r="B537" s="110"/>
    </row>
    <row r="538" spans="2:2" x14ac:dyDescent="0.35">
      <c r="B538" s="110"/>
    </row>
    <row r="539" spans="2:2" x14ac:dyDescent="0.35">
      <c r="B539" s="110"/>
    </row>
    <row r="540" spans="2:2" x14ac:dyDescent="0.35">
      <c r="B540" s="110"/>
    </row>
    <row r="541" spans="2:2" x14ac:dyDescent="0.35">
      <c r="B541" s="110"/>
    </row>
    <row r="542" spans="2:2" x14ac:dyDescent="0.35">
      <c r="B542" s="110"/>
    </row>
    <row r="543" spans="2:2" x14ac:dyDescent="0.35">
      <c r="B543" s="110"/>
    </row>
    <row r="544" spans="2:2" x14ac:dyDescent="0.35">
      <c r="B544" s="110"/>
    </row>
    <row r="545" spans="2:2" x14ac:dyDescent="0.35">
      <c r="B545" s="110"/>
    </row>
    <row r="546" spans="2:2" x14ac:dyDescent="0.35">
      <c r="B546" s="110"/>
    </row>
    <row r="547" spans="2:2" x14ac:dyDescent="0.35">
      <c r="B547" s="110"/>
    </row>
    <row r="548" spans="2:2" x14ac:dyDescent="0.35">
      <c r="B548" s="110"/>
    </row>
    <row r="549" spans="2:2" x14ac:dyDescent="0.35">
      <c r="B549" s="110"/>
    </row>
    <row r="550" spans="2:2" x14ac:dyDescent="0.35">
      <c r="B550" s="110"/>
    </row>
    <row r="551" spans="2:2" x14ac:dyDescent="0.35">
      <c r="B551" s="110"/>
    </row>
    <row r="552" spans="2:2" x14ac:dyDescent="0.35">
      <c r="B552" s="110"/>
    </row>
    <row r="553" spans="2:2" x14ac:dyDescent="0.35">
      <c r="B553" s="110"/>
    </row>
    <row r="554" spans="2:2" x14ac:dyDescent="0.35">
      <c r="B554" s="110"/>
    </row>
    <row r="555" spans="2:2" x14ac:dyDescent="0.35">
      <c r="B555" s="110"/>
    </row>
    <row r="556" spans="2:2" x14ac:dyDescent="0.35">
      <c r="B556" s="110"/>
    </row>
    <row r="557" spans="2:2" x14ac:dyDescent="0.35">
      <c r="B557" s="110"/>
    </row>
    <row r="558" spans="2:2" x14ac:dyDescent="0.35">
      <c r="B558" s="110"/>
    </row>
    <row r="559" spans="2:2" x14ac:dyDescent="0.35">
      <c r="B559" s="110"/>
    </row>
    <row r="560" spans="2:2" x14ac:dyDescent="0.35">
      <c r="B560" s="110"/>
    </row>
    <row r="561" spans="2:2" x14ac:dyDescent="0.35">
      <c r="B561" s="110"/>
    </row>
    <row r="562" spans="2:2" x14ac:dyDescent="0.35">
      <c r="B562" s="110"/>
    </row>
    <row r="563" spans="2:2" x14ac:dyDescent="0.35">
      <c r="B563" s="110"/>
    </row>
    <row r="564" spans="2:2" x14ac:dyDescent="0.35">
      <c r="B564" s="110"/>
    </row>
    <row r="565" spans="2:2" x14ac:dyDescent="0.35">
      <c r="B565" s="110"/>
    </row>
    <row r="566" spans="2:2" x14ac:dyDescent="0.35">
      <c r="B566" s="110"/>
    </row>
    <row r="567" spans="2:2" x14ac:dyDescent="0.35">
      <c r="B567" s="110"/>
    </row>
    <row r="568" spans="2:2" x14ac:dyDescent="0.35">
      <c r="B568" s="110"/>
    </row>
    <row r="569" spans="2:2" x14ac:dyDescent="0.35">
      <c r="B569" s="110"/>
    </row>
    <row r="570" spans="2:2" x14ac:dyDescent="0.35">
      <c r="B570" s="110"/>
    </row>
    <row r="571" spans="2:2" x14ac:dyDescent="0.35">
      <c r="B571" s="110"/>
    </row>
    <row r="572" spans="2:2" x14ac:dyDescent="0.35">
      <c r="B572" s="110"/>
    </row>
    <row r="573" spans="2:2" x14ac:dyDescent="0.35">
      <c r="B573" s="110"/>
    </row>
    <row r="574" spans="2:2" x14ac:dyDescent="0.35">
      <c r="B574" s="110"/>
    </row>
    <row r="575" spans="2:2" x14ac:dyDescent="0.35">
      <c r="B575" s="110"/>
    </row>
    <row r="576" spans="2:2" x14ac:dyDescent="0.35">
      <c r="B576" s="110"/>
    </row>
    <row r="577" spans="2:2" x14ac:dyDescent="0.35">
      <c r="B577" s="110"/>
    </row>
    <row r="578" spans="2:2" x14ac:dyDescent="0.35">
      <c r="B578" s="110"/>
    </row>
    <row r="579" spans="2:2" x14ac:dyDescent="0.35">
      <c r="B579" s="110"/>
    </row>
    <row r="580" spans="2:2" x14ac:dyDescent="0.35">
      <c r="B580" s="110"/>
    </row>
    <row r="581" spans="2:2" x14ac:dyDescent="0.35">
      <c r="B581" s="110"/>
    </row>
    <row r="582" spans="2:2" x14ac:dyDescent="0.35">
      <c r="B582" s="110"/>
    </row>
    <row r="583" spans="2:2" x14ac:dyDescent="0.35">
      <c r="B583" s="110"/>
    </row>
    <row r="584" spans="2:2" x14ac:dyDescent="0.35">
      <c r="B584" s="110"/>
    </row>
    <row r="585" spans="2:2" x14ac:dyDescent="0.35">
      <c r="B585" s="110"/>
    </row>
    <row r="586" spans="2:2" x14ac:dyDescent="0.35">
      <c r="B586" s="110"/>
    </row>
    <row r="587" spans="2:2" x14ac:dyDescent="0.35">
      <c r="B587" s="110"/>
    </row>
    <row r="588" spans="2:2" x14ac:dyDescent="0.35">
      <c r="B588" s="110"/>
    </row>
    <row r="589" spans="2:2" x14ac:dyDescent="0.35">
      <c r="B589" s="110"/>
    </row>
    <row r="590" spans="2:2" x14ac:dyDescent="0.35">
      <c r="B590" s="110"/>
    </row>
    <row r="591" spans="2:2" x14ac:dyDescent="0.35">
      <c r="B591" s="110"/>
    </row>
    <row r="592" spans="2:2" x14ac:dyDescent="0.35">
      <c r="B592" s="110"/>
    </row>
    <row r="593" spans="2:2" x14ac:dyDescent="0.35">
      <c r="B593" s="110"/>
    </row>
    <row r="594" spans="2:2" x14ac:dyDescent="0.35">
      <c r="B594" s="110"/>
    </row>
    <row r="595" spans="2:2" x14ac:dyDescent="0.35">
      <c r="B595" s="110"/>
    </row>
    <row r="596" spans="2:2" x14ac:dyDescent="0.35">
      <c r="B596" s="110"/>
    </row>
    <row r="597" spans="2:2" x14ac:dyDescent="0.35">
      <c r="B597" s="110"/>
    </row>
    <row r="598" spans="2:2" x14ac:dyDescent="0.35">
      <c r="B598" s="110"/>
    </row>
    <row r="599" spans="2:2" x14ac:dyDescent="0.35">
      <c r="B599" s="110"/>
    </row>
    <row r="600" spans="2:2" x14ac:dyDescent="0.35">
      <c r="B600" s="110"/>
    </row>
    <row r="601" spans="2:2" x14ac:dyDescent="0.35">
      <c r="B601" s="110"/>
    </row>
    <row r="602" spans="2:2" x14ac:dyDescent="0.35">
      <c r="B602" s="110"/>
    </row>
    <row r="603" spans="2:2" x14ac:dyDescent="0.35">
      <c r="B603" s="110"/>
    </row>
    <row r="604" spans="2:2" x14ac:dyDescent="0.35">
      <c r="B604" s="110"/>
    </row>
    <row r="605" spans="2:2" x14ac:dyDescent="0.35">
      <c r="B605" s="110"/>
    </row>
    <row r="606" spans="2:2" x14ac:dyDescent="0.35">
      <c r="B606" s="110"/>
    </row>
    <row r="607" spans="2:2" x14ac:dyDescent="0.35">
      <c r="B607" s="110"/>
    </row>
    <row r="608" spans="2:2" x14ac:dyDescent="0.35">
      <c r="B608" s="110"/>
    </row>
    <row r="609" spans="2:2" x14ac:dyDescent="0.35">
      <c r="B609" s="110"/>
    </row>
    <row r="610" spans="2:2" x14ac:dyDescent="0.35">
      <c r="B610" s="110"/>
    </row>
    <row r="611" spans="2:2" x14ac:dyDescent="0.35">
      <c r="B611" s="110"/>
    </row>
    <row r="612" spans="2:2" x14ac:dyDescent="0.35">
      <c r="B612" s="110"/>
    </row>
    <row r="613" spans="2:2" x14ac:dyDescent="0.35">
      <c r="B613" s="110"/>
    </row>
    <row r="614" spans="2:2" x14ac:dyDescent="0.35">
      <c r="B614" s="110"/>
    </row>
    <row r="615" spans="2:2" x14ac:dyDescent="0.35">
      <c r="B615" s="110"/>
    </row>
    <row r="616" spans="2:2" x14ac:dyDescent="0.35">
      <c r="B616" s="110"/>
    </row>
    <row r="617" spans="2:2" x14ac:dyDescent="0.35">
      <c r="B617" s="110"/>
    </row>
    <row r="618" spans="2:2" x14ac:dyDescent="0.35">
      <c r="B618" s="110"/>
    </row>
    <row r="619" spans="2:2" x14ac:dyDescent="0.35">
      <c r="B619" s="110"/>
    </row>
    <row r="620" spans="2:2" x14ac:dyDescent="0.35">
      <c r="B620" s="110"/>
    </row>
    <row r="621" spans="2:2" x14ac:dyDescent="0.35">
      <c r="B621" s="110"/>
    </row>
    <row r="622" spans="2:2" x14ac:dyDescent="0.35">
      <c r="B622" s="110"/>
    </row>
    <row r="623" spans="2:2" x14ac:dyDescent="0.35">
      <c r="B623" s="110"/>
    </row>
    <row r="624" spans="2:2" x14ac:dyDescent="0.35">
      <c r="B624" s="110"/>
    </row>
    <row r="625" spans="2:2" x14ac:dyDescent="0.35">
      <c r="B625" s="110"/>
    </row>
    <row r="626" spans="2:2" x14ac:dyDescent="0.35">
      <c r="B626" s="110"/>
    </row>
    <row r="627" spans="2:2" x14ac:dyDescent="0.35">
      <c r="B627" s="110"/>
    </row>
    <row r="628" spans="2:2" x14ac:dyDescent="0.35">
      <c r="B628" s="110"/>
    </row>
    <row r="629" spans="2:2" x14ac:dyDescent="0.35">
      <c r="B629" s="110"/>
    </row>
    <row r="630" spans="2:2" x14ac:dyDescent="0.35">
      <c r="B630" s="110"/>
    </row>
    <row r="631" spans="2:2" x14ac:dyDescent="0.35">
      <c r="B631" s="110"/>
    </row>
    <row r="632" spans="2:2" x14ac:dyDescent="0.35">
      <c r="B632" s="110"/>
    </row>
    <row r="633" spans="2:2" x14ac:dyDescent="0.35">
      <c r="B633" s="110"/>
    </row>
    <row r="634" spans="2:2" x14ac:dyDescent="0.35">
      <c r="B634" s="110"/>
    </row>
    <row r="635" spans="2:2" x14ac:dyDescent="0.35">
      <c r="B635" s="110"/>
    </row>
    <row r="636" spans="2:2" x14ac:dyDescent="0.35">
      <c r="B636" s="110"/>
    </row>
    <row r="637" spans="2:2" x14ac:dyDescent="0.35">
      <c r="B637" s="110"/>
    </row>
    <row r="638" spans="2:2" x14ac:dyDescent="0.35">
      <c r="B638" s="110"/>
    </row>
    <row r="639" spans="2:2" x14ac:dyDescent="0.35">
      <c r="B639" s="110"/>
    </row>
    <row r="640" spans="2:2" x14ac:dyDescent="0.35">
      <c r="B640" s="110"/>
    </row>
    <row r="641" spans="2:2" x14ac:dyDescent="0.35">
      <c r="B641" s="110"/>
    </row>
    <row r="642" spans="2:2" x14ac:dyDescent="0.35">
      <c r="B642" s="110"/>
    </row>
    <row r="643" spans="2:2" x14ac:dyDescent="0.35">
      <c r="B643" s="110"/>
    </row>
    <row r="644" spans="2:2" x14ac:dyDescent="0.35">
      <c r="B644" s="110"/>
    </row>
    <row r="645" spans="2:2" x14ac:dyDescent="0.35">
      <c r="B645" s="110"/>
    </row>
    <row r="646" spans="2:2" x14ac:dyDescent="0.35">
      <c r="B646" s="110"/>
    </row>
    <row r="647" spans="2:2" x14ac:dyDescent="0.35">
      <c r="B647" s="110"/>
    </row>
    <row r="648" spans="2:2" x14ac:dyDescent="0.35">
      <c r="B648" s="110"/>
    </row>
    <row r="649" spans="2:2" x14ac:dyDescent="0.35">
      <c r="B649" s="110"/>
    </row>
    <row r="650" spans="2:2" x14ac:dyDescent="0.35">
      <c r="B650" s="110"/>
    </row>
    <row r="651" spans="2:2" x14ac:dyDescent="0.35">
      <c r="B651" s="110"/>
    </row>
    <row r="652" spans="2:2" x14ac:dyDescent="0.35">
      <c r="B652" s="110"/>
    </row>
    <row r="653" spans="2:2" x14ac:dyDescent="0.35">
      <c r="B653" s="110"/>
    </row>
    <row r="654" spans="2:2" x14ac:dyDescent="0.35">
      <c r="B654" s="110"/>
    </row>
    <row r="655" spans="2:2" x14ac:dyDescent="0.35">
      <c r="B655" s="110"/>
    </row>
    <row r="656" spans="2:2" x14ac:dyDescent="0.35">
      <c r="B656" s="110"/>
    </row>
    <row r="657" spans="2:2" x14ac:dyDescent="0.35">
      <c r="B657" s="110"/>
    </row>
    <row r="658" spans="2:2" x14ac:dyDescent="0.35">
      <c r="B658" s="110"/>
    </row>
    <row r="659" spans="2:2" x14ac:dyDescent="0.35">
      <c r="B659" s="110"/>
    </row>
    <row r="660" spans="2:2" x14ac:dyDescent="0.35">
      <c r="B660" s="110"/>
    </row>
    <row r="661" spans="2:2" x14ac:dyDescent="0.35">
      <c r="B661" s="110"/>
    </row>
    <row r="662" spans="2:2" x14ac:dyDescent="0.35">
      <c r="B662" s="110"/>
    </row>
    <row r="663" spans="2:2" x14ac:dyDescent="0.35">
      <c r="B663" s="110"/>
    </row>
    <row r="664" spans="2:2" x14ac:dyDescent="0.35">
      <c r="B664" s="110"/>
    </row>
    <row r="665" spans="2:2" x14ac:dyDescent="0.35">
      <c r="B665" s="110"/>
    </row>
    <row r="666" spans="2:2" x14ac:dyDescent="0.35">
      <c r="B666" s="110"/>
    </row>
    <row r="667" spans="2:2" x14ac:dyDescent="0.35">
      <c r="B667" s="110"/>
    </row>
    <row r="668" spans="2:2" x14ac:dyDescent="0.35">
      <c r="B668" s="110"/>
    </row>
    <row r="669" spans="2:2" x14ac:dyDescent="0.35">
      <c r="B669" s="110"/>
    </row>
    <row r="670" spans="2:2" x14ac:dyDescent="0.35">
      <c r="B670" s="110"/>
    </row>
    <row r="671" spans="2:2" x14ac:dyDescent="0.35">
      <c r="B671" s="110"/>
    </row>
    <row r="672" spans="2:2" x14ac:dyDescent="0.35">
      <c r="B672" s="110"/>
    </row>
    <row r="673" spans="2:2" x14ac:dyDescent="0.35">
      <c r="B673" s="110"/>
    </row>
    <row r="674" spans="2:2" x14ac:dyDescent="0.35">
      <c r="B674" s="110"/>
    </row>
    <row r="675" spans="2:2" x14ac:dyDescent="0.35">
      <c r="B675" s="110"/>
    </row>
    <row r="676" spans="2:2" x14ac:dyDescent="0.35">
      <c r="B676" s="110"/>
    </row>
    <row r="677" spans="2:2" x14ac:dyDescent="0.35">
      <c r="B677" s="110"/>
    </row>
    <row r="678" spans="2:2" x14ac:dyDescent="0.35">
      <c r="B678" s="110"/>
    </row>
    <row r="679" spans="2:2" x14ac:dyDescent="0.35">
      <c r="B679" s="110"/>
    </row>
    <row r="680" spans="2:2" x14ac:dyDescent="0.35">
      <c r="B680" s="110"/>
    </row>
    <row r="681" spans="2:2" x14ac:dyDescent="0.35">
      <c r="B681" s="110"/>
    </row>
    <row r="682" spans="2:2" x14ac:dyDescent="0.35">
      <c r="B682" s="110"/>
    </row>
    <row r="683" spans="2:2" x14ac:dyDescent="0.35">
      <c r="B683" s="110"/>
    </row>
    <row r="684" spans="2:2" x14ac:dyDescent="0.35">
      <c r="B684" s="110"/>
    </row>
    <row r="685" spans="2:2" x14ac:dyDescent="0.35">
      <c r="B685" s="110"/>
    </row>
    <row r="686" spans="2:2" x14ac:dyDescent="0.35">
      <c r="B686" s="110"/>
    </row>
    <row r="687" spans="2:2" x14ac:dyDescent="0.35">
      <c r="B687" s="110"/>
    </row>
    <row r="688" spans="2:2" x14ac:dyDescent="0.35">
      <c r="B688" s="110"/>
    </row>
    <row r="689" spans="2:2" x14ac:dyDescent="0.35">
      <c r="B689" s="110"/>
    </row>
    <row r="690" spans="2:2" x14ac:dyDescent="0.35">
      <c r="B690" s="110"/>
    </row>
    <row r="691" spans="2:2" x14ac:dyDescent="0.35">
      <c r="B691" s="110"/>
    </row>
    <row r="692" spans="2:2" x14ac:dyDescent="0.35">
      <c r="B692" s="110"/>
    </row>
    <row r="693" spans="2:2" x14ac:dyDescent="0.35">
      <c r="B693" s="110"/>
    </row>
    <row r="694" spans="2:2" x14ac:dyDescent="0.35">
      <c r="B694" s="110"/>
    </row>
    <row r="695" spans="2:2" x14ac:dyDescent="0.35">
      <c r="B695" s="110"/>
    </row>
    <row r="696" spans="2:2" x14ac:dyDescent="0.35">
      <c r="B696" s="110"/>
    </row>
    <row r="697" spans="2:2" x14ac:dyDescent="0.35">
      <c r="B697" s="110"/>
    </row>
    <row r="698" spans="2:2" x14ac:dyDescent="0.35">
      <c r="B698" s="110"/>
    </row>
    <row r="699" spans="2:2" x14ac:dyDescent="0.35">
      <c r="B699" s="110"/>
    </row>
    <row r="700" spans="2:2" x14ac:dyDescent="0.35">
      <c r="B700" s="110"/>
    </row>
    <row r="701" spans="2:2" x14ac:dyDescent="0.35">
      <c r="B701" s="110"/>
    </row>
    <row r="702" spans="2:2" x14ac:dyDescent="0.35">
      <c r="B702" s="110"/>
    </row>
    <row r="703" spans="2:2" x14ac:dyDescent="0.35">
      <c r="B703" s="110"/>
    </row>
    <row r="704" spans="2:2" x14ac:dyDescent="0.35">
      <c r="B704" s="110"/>
    </row>
    <row r="705" spans="2:2" x14ac:dyDescent="0.35">
      <c r="B705" s="110"/>
    </row>
    <row r="706" spans="2:2" x14ac:dyDescent="0.35">
      <c r="B706" s="110"/>
    </row>
    <row r="707" spans="2:2" x14ac:dyDescent="0.35">
      <c r="B707" s="110"/>
    </row>
    <row r="708" spans="2:2" x14ac:dyDescent="0.35">
      <c r="B708" s="110"/>
    </row>
    <row r="709" spans="2:2" x14ac:dyDescent="0.35">
      <c r="B709" s="110"/>
    </row>
    <row r="710" spans="2:2" x14ac:dyDescent="0.35">
      <c r="B710" s="110"/>
    </row>
    <row r="711" spans="2:2" x14ac:dyDescent="0.35">
      <c r="B711" s="110"/>
    </row>
    <row r="712" spans="2:2" x14ac:dyDescent="0.35">
      <c r="B712" s="110"/>
    </row>
    <row r="713" spans="2:2" x14ac:dyDescent="0.35">
      <c r="B713" s="110"/>
    </row>
    <row r="714" spans="2:2" x14ac:dyDescent="0.35">
      <c r="B714" s="110"/>
    </row>
    <row r="715" spans="2:2" x14ac:dyDescent="0.35">
      <c r="B715" s="110"/>
    </row>
    <row r="716" spans="2:2" x14ac:dyDescent="0.35">
      <c r="B716" s="110"/>
    </row>
    <row r="717" spans="2:2" x14ac:dyDescent="0.35">
      <c r="B717" s="110"/>
    </row>
    <row r="718" spans="2:2" x14ac:dyDescent="0.35">
      <c r="B718" s="110"/>
    </row>
    <row r="719" spans="2:2" x14ac:dyDescent="0.35">
      <c r="B719" s="110"/>
    </row>
    <row r="720" spans="2:2" x14ac:dyDescent="0.35">
      <c r="B720" s="110"/>
    </row>
    <row r="721" spans="2:2" x14ac:dyDescent="0.35">
      <c r="B721" s="110"/>
    </row>
    <row r="722" spans="2:2" x14ac:dyDescent="0.35">
      <c r="B722" s="110"/>
    </row>
    <row r="723" spans="2:2" x14ac:dyDescent="0.35">
      <c r="B723" s="110"/>
    </row>
    <row r="724" spans="2:2" x14ac:dyDescent="0.35">
      <c r="B724" s="110"/>
    </row>
    <row r="725" spans="2:2" x14ac:dyDescent="0.35">
      <c r="B725" s="110"/>
    </row>
    <row r="726" spans="2:2" x14ac:dyDescent="0.35">
      <c r="B726" s="110"/>
    </row>
    <row r="727" spans="2:2" x14ac:dyDescent="0.35">
      <c r="B727" s="110"/>
    </row>
    <row r="728" spans="2:2" x14ac:dyDescent="0.35">
      <c r="B728" s="110"/>
    </row>
    <row r="729" spans="2:2" x14ac:dyDescent="0.35">
      <c r="B729" s="110"/>
    </row>
    <row r="730" spans="2:2" x14ac:dyDescent="0.35">
      <c r="B730" s="110"/>
    </row>
    <row r="731" spans="2:2" x14ac:dyDescent="0.35">
      <c r="B731" s="110"/>
    </row>
    <row r="732" spans="2:2" x14ac:dyDescent="0.35">
      <c r="B732" s="110"/>
    </row>
    <row r="733" spans="2:2" x14ac:dyDescent="0.35">
      <c r="B733" s="110"/>
    </row>
    <row r="734" spans="2:2" x14ac:dyDescent="0.35">
      <c r="B734" s="110"/>
    </row>
    <row r="735" spans="2:2" x14ac:dyDescent="0.35">
      <c r="B735" s="110"/>
    </row>
    <row r="736" spans="2:2" x14ac:dyDescent="0.35">
      <c r="B736" s="110"/>
    </row>
    <row r="737" spans="2:2" x14ac:dyDescent="0.35">
      <c r="B737" s="110"/>
    </row>
    <row r="738" spans="2:2" x14ac:dyDescent="0.35">
      <c r="B738" s="110"/>
    </row>
    <row r="739" spans="2:2" x14ac:dyDescent="0.35">
      <c r="B739" s="110"/>
    </row>
    <row r="740" spans="2:2" x14ac:dyDescent="0.35">
      <c r="B740" s="110"/>
    </row>
    <row r="741" spans="2:2" x14ac:dyDescent="0.35">
      <c r="B741" s="110"/>
    </row>
    <row r="742" spans="2:2" x14ac:dyDescent="0.35">
      <c r="B742" s="110"/>
    </row>
    <row r="743" spans="2:2" x14ac:dyDescent="0.35">
      <c r="B743" s="110"/>
    </row>
    <row r="744" spans="2:2" x14ac:dyDescent="0.35">
      <c r="B744" s="110"/>
    </row>
    <row r="745" spans="2:2" x14ac:dyDescent="0.35">
      <c r="B745" s="110"/>
    </row>
    <row r="746" spans="2:2" x14ac:dyDescent="0.35">
      <c r="B746" s="110"/>
    </row>
    <row r="747" spans="2:2" x14ac:dyDescent="0.35">
      <c r="B747" s="110"/>
    </row>
    <row r="748" spans="2:2" x14ac:dyDescent="0.35">
      <c r="B748" s="110"/>
    </row>
    <row r="749" spans="2:2" x14ac:dyDescent="0.35">
      <c r="B749" s="110"/>
    </row>
    <row r="750" spans="2:2" x14ac:dyDescent="0.35">
      <c r="B750" s="110"/>
    </row>
    <row r="751" spans="2:2" x14ac:dyDescent="0.35">
      <c r="B751" s="110"/>
    </row>
    <row r="752" spans="2:2" x14ac:dyDescent="0.35">
      <c r="B752" s="110"/>
    </row>
    <row r="753" spans="2:2" x14ac:dyDescent="0.35">
      <c r="B753" s="110"/>
    </row>
    <row r="754" spans="2:2" x14ac:dyDescent="0.35">
      <c r="B754" s="110"/>
    </row>
    <row r="755" spans="2:2" x14ac:dyDescent="0.35">
      <c r="B755" s="110"/>
    </row>
    <row r="756" spans="2:2" x14ac:dyDescent="0.35">
      <c r="B756" s="110"/>
    </row>
    <row r="757" spans="2:2" x14ac:dyDescent="0.35">
      <c r="B757" s="110"/>
    </row>
    <row r="758" spans="2:2" x14ac:dyDescent="0.35">
      <c r="B758" s="110"/>
    </row>
    <row r="759" spans="2:2" x14ac:dyDescent="0.35">
      <c r="B759" s="110"/>
    </row>
    <row r="760" spans="2:2" x14ac:dyDescent="0.35">
      <c r="B760" s="110"/>
    </row>
    <row r="761" spans="2:2" x14ac:dyDescent="0.35">
      <c r="B761" s="110"/>
    </row>
    <row r="762" spans="2:2" x14ac:dyDescent="0.35">
      <c r="B762" s="110"/>
    </row>
    <row r="763" spans="2:2" x14ac:dyDescent="0.35">
      <c r="B763" s="110"/>
    </row>
    <row r="764" spans="2:2" x14ac:dyDescent="0.35">
      <c r="B764" s="110"/>
    </row>
    <row r="765" spans="2:2" x14ac:dyDescent="0.35">
      <c r="B765" s="110"/>
    </row>
    <row r="766" spans="2:2" x14ac:dyDescent="0.35">
      <c r="B766" s="110"/>
    </row>
    <row r="767" spans="2:2" x14ac:dyDescent="0.35">
      <c r="B767" s="110"/>
    </row>
    <row r="768" spans="2:2" x14ac:dyDescent="0.35">
      <c r="B768" s="110"/>
    </row>
    <row r="769" spans="2:2" x14ac:dyDescent="0.35">
      <c r="B769" s="110"/>
    </row>
    <row r="770" spans="2:2" x14ac:dyDescent="0.35">
      <c r="B770" s="110"/>
    </row>
    <row r="771" spans="2:2" x14ac:dyDescent="0.35">
      <c r="B771" s="110"/>
    </row>
    <row r="772" spans="2:2" x14ac:dyDescent="0.35">
      <c r="B772" s="110"/>
    </row>
    <row r="773" spans="2:2" x14ac:dyDescent="0.35">
      <c r="B773" s="110"/>
    </row>
    <row r="774" spans="2:2" x14ac:dyDescent="0.35">
      <c r="B774" s="110"/>
    </row>
    <row r="775" spans="2:2" x14ac:dyDescent="0.35">
      <c r="B775" s="110"/>
    </row>
    <row r="776" spans="2:2" x14ac:dyDescent="0.35">
      <c r="B776" s="110"/>
    </row>
    <row r="777" spans="2:2" x14ac:dyDescent="0.35">
      <c r="B777" s="110"/>
    </row>
    <row r="778" spans="2:2" x14ac:dyDescent="0.35">
      <c r="B778" s="110"/>
    </row>
    <row r="779" spans="2:2" x14ac:dyDescent="0.35">
      <c r="B779" s="110"/>
    </row>
    <row r="780" spans="2:2" x14ac:dyDescent="0.35">
      <c r="B780" s="110"/>
    </row>
    <row r="781" spans="2:2" x14ac:dyDescent="0.35">
      <c r="B781" s="110"/>
    </row>
    <row r="782" spans="2:2" x14ac:dyDescent="0.35">
      <c r="B782" s="110"/>
    </row>
    <row r="783" spans="2:2" x14ac:dyDescent="0.35">
      <c r="B783" s="110"/>
    </row>
    <row r="784" spans="2:2" x14ac:dyDescent="0.35">
      <c r="B784" s="110"/>
    </row>
    <row r="785" spans="2:2" x14ac:dyDescent="0.35">
      <c r="B785" s="110"/>
    </row>
    <row r="786" spans="2:2" x14ac:dyDescent="0.35">
      <c r="B786" s="110"/>
    </row>
    <row r="787" spans="2:2" x14ac:dyDescent="0.35">
      <c r="B787" s="110"/>
    </row>
    <row r="788" spans="2:2" x14ac:dyDescent="0.35">
      <c r="B788" s="110"/>
    </row>
    <row r="789" spans="2:2" x14ac:dyDescent="0.35">
      <c r="B789" s="110"/>
    </row>
    <row r="790" spans="2:2" x14ac:dyDescent="0.35">
      <c r="B790" s="110"/>
    </row>
    <row r="791" spans="2:2" x14ac:dyDescent="0.35">
      <c r="B791" s="110"/>
    </row>
    <row r="792" spans="2:2" x14ac:dyDescent="0.35">
      <c r="B792" s="110"/>
    </row>
    <row r="793" spans="2:2" x14ac:dyDescent="0.35">
      <c r="B793" s="110"/>
    </row>
    <row r="794" spans="2:2" x14ac:dyDescent="0.35">
      <c r="B794" s="110"/>
    </row>
    <row r="795" spans="2:2" x14ac:dyDescent="0.35">
      <c r="B795" s="110"/>
    </row>
    <row r="796" spans="2:2" x14ac:dyDescent="0.35">
      <c r="B796" s="110"/>
    </row>
    <row r="797" spans="2:2" x14ac:dyDescent="0.35">
      <c r="B797" s="110"/>
    </row>
    <row r="798" spans="2:2" x14ac:dyDescent="0.35">
      <c r="B798" s="110"/>
    </row>
    <row r="799" spans="2:2" x14ac:dyDescent="0.35">
      <c r="B799" s="110"/>
    </row>
    <row r="800" spans="2:2" x14ac:dyDescent="0.35">
      <c r="B800" s="110"/>
    </row>
    <row r="801" spans="2:2" x14ac:dyDescent="0.35">
      <c r="B801" s="110"/>
    </row>
    <row r="802" spans="2:2" x14ac:dyDescent="0.35">
      <c r="B802" s="110"/>
    </row>
    <row r="803" spans="2:2" x14ac:dyDescent="0.35">
      <c r="B803" s="110"/>
    </row>
    <row r="804" spans="2:2" x14ac:dyDescent="0.35">
      <c r="B804" s="110"/>
    </row>
    <row r="805" spans="2:2" x14ac:dyDescent="0.35">
      <c r="B805" s="110"/>
    </row>
    <row r="806" spans="2:2" x14ac:dyDescent="0.35">
      <c r="B806" s="110"/>
    </row>
    <row r="807" spans="2:2" x14ac:dyDescent="0.35">
      <c r="B807" s="110"/>
    </row>
    <row r="808" spans="2:2" x14ac:dyDescent="0.35">
      <c r="B808" s="110"/>
    </row>
    <row r="809" spans="2:2" x14ac:dyDescent="0.35">
      <c r="B809" s="110"/>
    </row>
    <row r="810" spans="2:2" x14ac:dyDescent="0.35">
      <c r="B810" s="110"/>
    </row>
    <row r="811" spans="2:2" x14ac:dyDescent="0.35">
      <c r="B811" s="110"/>
    </row>
    <row r="812" spans="2:2" x14ac:dyDescent="0.35">
      <c r="B812" s="110"/>
    </row>
    <row r="813" spans="2:2" x14ac:dyDescent="0.35">
      <c r="B813" s="110"/>
    </row>
    <row r="814" spans="2:2" x14ac:dyDescent="0.35">
      <c r="B814" s="110"/>
    </row>
    <row r="815" spans="2:2" x14ac:dyDescent="0.35">
      <c r="B815" s="110"/>
    </row>
    <row r="816" spans="2:2" x14ac:dyDescent="0.35">
      <c r="B816" s="110"/>
    </row>
    <row r="817" spans="2:2" x14ac:dyDescent="0.35">
      <c r="B817" s="110"/>
    </row>
    <row r="818" spans="2:2" x14ac:dyDescent="0.35">
      <c r="B818" s="110"/>
    </row>
    <row r="819" spans="2:2" x14ac:dyDescent="0.35">
      <c r="B819" s="110"/>
    </row>
    <row r="820" spans="2:2" x14ac:dyDescent="0.35">
      <c r="B820" s="110"/>
    </row>
    <row r="821" spans="2:2" x14ac:dyDescent="0.35">
      <c r="B821" s="110"/>
    </row>
    <row r="822" spans="2:2" x14ac:dyDescent="0.35">
      <c r="B822" s="110"/>
    </row>
    <row r="823" spans="2:2" x14ac:dyDescent="0.35">
      <c r="B823" s="110"/>
    </row>
    <row r="824" spans="2:2" x14ac:dyDescent="0.35">
      <c r="B824" s="110"/>
    </row>
    <row r="825" spans="2:2" x14ac:dyDescent="0.35">
      <c r="B825" s="110"/>
    </row>
    <row r="826" spans="2:2" x14ac:dyDescent="0.35">
      <c r="B826" s="110"/>
    </row>
    <row r="827" spans="2:2" x14ac:dyDescent="0.35">
      <c r="B827" s="110"/>
    </row>
    <row r="828" spans="2:2" x14ac:dyDescent="0.35">
      <c r="B828" s="110"/>
    </row>
    <row r="829" spans="2:2" x14ac:dyDescent="0.35">
      <c r="B829" s="110"/>
    </row>
    <row r="830" spans="2:2" x14ac:dyDescent="0.35">
      <c r="B830" s="110"/>
    </row>
    <row r="831" spans="2:2" x14ac:dyDescent="0.35">
      <c r="B831" s="110"/>
    </row>
    <row r="832" spans="2:2" x14ac:dyDescent="0.35">
      <c r="B832" s="110"/>
    </row>
    <row r="833" spans="2:2" x14ac:dyDescent="0.35">
      <c r="B833" s="110"/>
    </row>
    <row r="834" spans="2:2" x14ac:dyDescent="0.35">
      <c r="B834" s="110"/>
    </row>
    <row r="835" spans="2:2" x14ac:dyDescent="0.35">
      <c r="B835" s="110"/>
    </row>
    <row r="836" spans="2:2" x14ac:dyDescent="0.35">
      <c r="B836" s="110"/>
    </row>
    <row r="837" spans="2:2" x14ac:dyDescent="0.35">
      <c r="B837" s="110"/>
    </row>
    <row r="838" spans="2:2" x14ac:dyDescent="0.35">
      <c r="B838" s="110"/>
    </row>
    <row r="839" spans="2:2" x14ac:dyDescent="0.35">
      <c r="B839" s="110"/>
    </row>
    <row r="840" spans="2:2" x14ac:dyDescent="0.35">
      <c r="B840" s="110"/>
    </row>
    <row r="841" spans="2:2" x14ac:dyDescent="0.35">
      <c r="B841" s="110"/>
    </row>
    <row r="842" spans="2:2" x14ac:dyDescent="0.35">
      <c r="B842" s="110"/>
    </row>
    <row r="843" spans="2:2" x14ac:dyDescent="0.35">
      <c r="B843" s="110"/>
    </row>
    <row r="844" spans="2:2" x14ac:dyDescent="0.35">
      <c r="B844" s="110"/>
    </row>
    <row r="845" spans="2:2" x14ac:dyDescent="0.35">
      <c r="B845" s="110"/>
    </row>
    <row r="846" spans="2:2" x14ac:dyDescent="0.35">
      <c r="B846" s="110"/>
    </row>
    <row r="847" spans="2:2" x14ac:dyDescent="0.35">
      <c r="B847" s="110"/>
    </row>
    <row r="848" spans="2:2" x14ac:dyDescent="0.35">
      <c r="B848" s="110"/>
    </row>
    <row r="849" spans="2:2" x14ac:dyDescent="0.35">
      <c r="B849" s="110"/>
    </row>
    <row r="850" spans="2:2" x14ac:dyDescent="0.35">
      <c r="B850" s="110"/>
    </row>
    <row r="851" spans="2:2" x14ac:dyDescent="0.35">
      <c r="B851" s="110"/>
    </row>
    <row r="852" spans="2:2" x14ac:dyDescent="0.35">
      <c r="B852" s="110"/>
    </row>
    <row r="853" spans="2:2" x14ac:dyDescent="0.35">
      <c r="B853" s="110"/>
    </row>
    <row r="854" spans="2:2" x14ac:dyDescent="0.35">
      <c r="B854" s="110"/>
    </row>
    <row r="855" spans="2:2" x14ac:dyDescent="0.35">
      <c r="B855" s="110"/>
    </row>
    <row r="856" spans="2:2" x14ac:dyDescent="0.35">
      <c r="B856" s="110"/>
    </row>
    <row r="857" spans="2:2" x14ac:dyDescent="0.35">
      <c r="B857" s="110"/>
    </row>
    <row r="858" spans="2:2" x14ac:dyDescent="0.35">
      <c r="B858" s="110"/>
    </row>
    <row r="859" spans="2:2" x14ac:dyDescent="0.35">
      <c r="B859" s="110"/>
    </row>
    <row r="860" spans="2:2" x14ac:dyDescent="0.35">
      <c r="B860" s="110"/>
    </row>
    <row r="861" spans="2:2" x14ac:dyDescent="0.35">
      <c r="B861" s="110"/>
    </row>
    <row r="862" spans="2:2" x14ac:dyDescent="0.35">
      <c r="B862" s="110"/>
    </row>
    <row r="863" spans="2:2" x14ac:dyDescent="0.35">
      <c r="B863" s="110"/>
    </row>
    <row r="864" spans="2:2" x14ac:dyDescent="0.35">
      <c r="B864" s="110"/>
    </row>
    <row r="865" spans="2:2" x14ac:dyDescent="0.35">
      <c r="B865" s="110"/>
    </row>
    <row r="866" spans="2:2" x14ac:dyDescent="0.35">
      <c r="B866" s="110"/>
    </row>
    <row r="867" spans="2:2" x14ac:dyDescent="0.35">
      <c r="B867" s="110"/>
    </row>
    <row r="868" spans="2:2" x14ac:dyDescent="0.35">
      <c r="B868" s="110"/>
    </row>
    <row r="869" spans="2:2" x14ac:dyDescent="0.35">
      <c r="B869" s="110"/>
    </row>
    <row r="870" spans="2:2" x14ac:dyDescent="0.35">
      <c r="B870" s="110"/>
    </row>
    <row r="871" spans="2:2" x14ac:dyDescent="0.35">
      <c r="B871" s="110"/>
    </row>
    <row r="872" spans="2:2" x14ac:dyDescent="0.35">
      <c r="B872" s="110"/>
    </row>
    <row r="873" spans="2:2" x14ac:dyDescent="0.35">
      <c r="B873" s="110"/>
    </row>
    <row r="874" spans="2:2" x14ac:dyDescent="0.35">
      <c r="B874" s="110"/>
    </row>
    <row r="875" spans="2:2" x14ac:dyDescent="0.35">
      <c r="B875" s="110"/>
    </row>
    <row r="876" spans="2:2" x14ac:dyDescent="0.35">
      <c r="B876" s="110"/>
    </row>
    <row r="877" spans="2:2" x14ac:dyDescent="0.35">
      <c r="B877" s="110"/>
    </row>
    <row r="878" spans="2:2" x14ac:dyDescent="0.35">
      <c r="B878" s="110"/>
    </row>
    <row r="879" spans="2:2" x14ac:dyDescent="0.35">
      <c r="B879" s="110"/>
    </row>
    <row r="880" spans="2:2" x14ac:dyDescent="0.35">
      <c r="B880" s="110"/>
    </row>
    <row r="881" spans="2:2" x14ac:dyDescent="0.35">
      <c r="B881" s="110"/>
    </row>
    <row r="882" spans="2:2" x14ac:dyDescent="0.35">
      <c r="B882" s="110"/>
    </row>
    <row r="883" spans="2:2" x14ac:dyDescent="0.35">
      <c r="B883" s="110"/>
    </row>
    <row r="884" spans="2:2" x14ac:dyDescent="0.35">
      <c r="B884" s="110"/>
    </row>
    <row r="885" spans="2:2" x14ac:dyDescent="0.35">
      <c r="B885" s="110"/>
    </row>
    <row r="886" spans="2:2" x14ac:dyDescent="0.35">
      <c r="B886" s="110"/>
    </row>
    <row r="887" spans="2:2" x14ac:dyDescent="0.35">
      <c r="B887" s="110"/>
    </row>
    <row r="888" spans="2:2" x14ac:dyDescent="0.35">
      <c r="B888" s="110"/>
    </row>
    <row r="889" spans="2:2" x14ac:dyDescent="0.35">
      <c r="B889" s="110"/>
    </row>
    <row r="890" spans="2:2" x14ac:dyDescent="0.35">
      <c r="B890" s="110"/>
    </row>
    <row r="891" spans="2:2" x14ac:dyDescent="0.35">
      <c r="B891" s="110"/>
    </row>
    <row r="892" spans="2:2" x14ac:dyDescent="0.35">
      <c r="B892" s="110"/>
    </row>
    <row r="893" spans="2:2" x14ac:dyDescent="0.35">
      <c r="B893" s="110"/>
    </row>
    <row r="894" spans="2:2" x14ac:dyDescent="0.35">
      <c r="B894" s="110"/>
    </row>
    <row r="895" spans="2:2" x14ac:dyDescent="0.35">
      <c r="B895" s="110"/>
    </row>
    <row r="896" spans="2:2" x14ac:dyDescent="0.35">
      <c r="B896" s="110"/>
    </row>
    <row r="897" spans="2:2" x14ac:dyDescent="0.35">
      <c r="B897" s="110"/>
    </row>
    <row r="898" spans="2:2" x14ac:dyDescent="0.35">
      <c r="B898" s="110"/>
    </row>
    <row r="899" spans="2:2" x14ac:dyDescent="0.35">
      <c r="B899" s="110"/>
    </row>
    <row r="900" spans="2:2" x14ac:dyDescent="0.35">
      <c r="B900" s="110"/>
    </row>
    <row r="901" spans="2:2" x14ac:dyDescent="0.35">
      <c r="B901" s="110"/>
    </row>
    <row r="902" spans="2:2" x14ac:dyDescent="0.35">
      <c r="B902" s="110"/>
    </row>
    <row r="903" spans="2:2" x14ac:dyDescent="0.35">
      <c r="B903" s="110"/>
    </row>
    <row r="904" spans="2:2" x14ac:dyDescent="0.35">
      <c r="B904" s="110"/>
    </row>
    <row r="905" spans="2:2" x14ac:dyDescent="0.35">
      <c r="B905" s="110"/>
    </row>
    <row r="906" spans="2:2" x14ac:dyDescent="0.35">
      <c r="B906" s="110"/>
    </row>
    <row r="907" spans="2:2" x14ac:dyDescent="0.35">
      <c r="B907" s="110"/>
    </row>
    <row r="908" spans="2:2" x14ac:dyDescent="0.35">
      <c r="B908" s="110"/>
    </row>
    <row r="909" spans="2:2" x14ac:dyDescent="0.35">
      <c r="B909" s="110"/>
    </row>
    <row r="910" spans="2:2" x14ac:dyDescent="0.35">
      <c r="B910" s="110"/>
    </row>
    <row r="911" spans="2:2" x14ac:dyDescent="0.35">
      <c r="B911" s="110"/>
    </row>
    <row r="912" spans="2:2" x14ac:dyDescent="0.35">
      <c r="B912" s="110"/>
    </row>
    <row r="913" spans="2:2" x14ac:dyDescent="0.35">
      <c r="B913" s="110"/>
    </row>
    <row r="914" spans="2:2" x14ac:dyDescent="0.35">
      <c r="B914" s="110"/>
    </row>
    <row r="915" spans="2:2" x14ac:dyDescent="0.35">
      <c r="B915" s="110"/>
    </row>
    <row r="916" spans="2:2" x14ac:dyDescent="0.35">
      <c r="B916" s="110"/>
    </row>
    <row r="917" spans="2:2" x14ac:dyDescent="0.35">
      <c r="B917" s="110"/>
    </row>
    <row r="918" spans="2:2" x14ac:dyDescent="0.35">
      <c r="B918" s="110"/>
    </row>
    <row r="919" spans="2:2" x14ac:dyDescent="0.35">
      <c r="B919" s="110"/>
    </row>
    <row r="920" spans="2:2" x14ac:dyDescent="0.35">
      <c r="B920" s="110"/>
    </row>
    <row r="921" spans="2:2" x14ac:dyDescent="0.35">
      <c r="B921" s="110"/>
    </row>
    <row r="922" spans="2:2" x14ac:dyDescent="0.35">
      <c r="B922" s="110"/>
    </row>
    <row r="923" spans="2:2" x14ac:dyDescent="0.35">
      <c r="B923" s="110"/>
    </row>
    <row r="924" spans="2:2" x14ac:dyDescent="0.35">
      <c r="B924" s="110"/>
    </row>
    <row r="925" spans="2:2" x14ac:dyDescent="0.35">
      <c r="B925" s="110"/>
    </row>
    <row r="926" spans="2:2" x14ac:dyDescent="0.35">
      <c r="B926" s="110"/>
    </row>
    <row r="927" spans="2:2" x14ac:dyDescent="0.35">
      <c r="B927" s="110"/>
    </row>
    <row r="928" spans="2:2" x14ac:dyDescent="0.35">
      <c r="B928" s="110"/>
    </row>
    <row r="929" spans="2:2" x14ac:dyDescent="0.35">
      <c r="B929" s="110"/>
    </row>
    <row r="930" spans="2:2" x14ac:dyDescent="0.35">
      <c r="B930" s="110"/>
    </row>
    <row r="931" spans="2:2" x14ac:dyDescent="0.35">
      <c r="B931" s="110"/>
    </row>
    <row r="932" spans="2:2" x14ac:dyDescent="0.35">
      <c r="B932" s="110"/>
    </row>
    <row r="933" spans="2:2" x14ac:dyDescent="0.35">
      <c r="B933" s="110"/>
    </row>
    <row r="934" spans="2:2" x14ac:dyDescent="0.35">
      <c r="B934" s="110"/>
    </row>
    <row r="935" spans="2:2" x14ac:dyDescent="0.35">
      <c r="B935" s="110"/>
    </row>
    <row r="936" spans="2:2" x14ac:dyDescent="0.35">
      <c r="B936" s="110"/>
    </row>
    <row r="937" spans="2:2" x14ac:dyDescent="0.35">
      <c r="B937" s="110"/>
    </row>
    <row r="938" spans="2:2" x14ac:dyDescent="0.35">
      <c r="B938" s="110"/>
    </row>
    <row r="939" spans="2:2" x14ac:dyDescent="0.35">
      <c r="B939" s="110"/>
    </row>
    <row r="940" spans="2:2" x14ac:dyDescent="0.35">
      <c r="B940" s="110"/>
    </row>
    <row r="941" spans="2:2" x14ac:dyDescent="0.35">
      <c r="B941" s="110"/>
    </row>
    <row r="942" spans="2:2" x14ac:dyDescent="0.35">
      <c r="B942" s="110"/>
    </row>
    <row r="943" spans="2:2" x14ac:dyDescent="0.35">
      <c r="B943" s="110"/>
    </row>
    <row r="944" spans="2:2" x14ac:dyDescent="0.35">
      <c r="B944" s="110"/>
    </row>
    <row r="945" spans="2:2" x14ac:dyDescent="0.35">
      <c r="B945" s="110"/>
    </row>
    <row r="946" spans="2:2" x14ac:dyDescent="0.35">
      <c r="B946" s="110"/>
    </row>
    <row r="947" spans="2:2" x14ac:dyDescent="0.35">
      <c r="B947" s="110"/>
    </row>
    <row r="948" spans="2:2" x14ac:dyDescent="0.35">
      <c r="B948" s="110"/>
    </row>
    <row r="949" spans="2:2" x14ac:dyDescent="0.35">
      <c r="B949" s="110"/>
    </row>
    <row r="950" spans="2:2" x14ac:dyDescent="0.35">
      <c r="B950" s="110"/>
    </row>
    <row r="951" spans="2:2" x14ac:dyDescent="0.35">
      <c r="B951" s="110"/>
    </row>
    <row r="952" spans="2:2" x14ac:dyDescent="0.35">
      <c r="B952" s="110"/>
    </row>
    <row r="953" spans="2:2" x14ac:dyDescent="0.35">
      <c r="B953" s="110"/>
    </row>
    <row r="954" spans="2:2" x14ac:dyDescent="0.35">
      <c r="B954" s="110"/>
    </row>
    <row r="955" spans="2:2" x14ac:dyDescent="0.35">
      <c r="B955" s="110"/>
    </row>
    <row r="956" spans="2:2" x14ac:dyDescent="0.35">
      <c r="B956" s="110"/>
    </row>
    <row r="957" spans="2:2" x14ac:dyDescent="0.35">
      <c r="B957" s="110"/>
    </row>
    <row r="958" spans="2:2" x14ac:dyDescent="0.35">
      <c r="B958" s="110"/>
    </row>
    <row r="959" spans="2:2" x14ac:dyDescent="0.35">
      <c r="B959" s="110"/>
    </row>
    <row r="960" spans="2:2" x14ac:dyDescent="0.35">
      <c r="B960" s="110"/>
    </row>
    <row r="961" spans="2:2" x14ac:dyDescent="0.35">
      <c r="B961" s="110"/>
    </row>
    <row r="962" spans="2:2" x14ac:dyDescent="0.35">
      <c r="B962" s="110"/>
    </row>
    <row r="963" spans="2:2" x14ac:dyDescent="0.35">
      <c r="B963" s="110"/>
    </row>
    <row r="964" spans="2:2" x14ac:dyDescent="0.35">
      <c r="B964" s="110"/>
    </row>
    <row r="965" spans="2:2" x14ac:dyDescent="0.35">
      <c r="B965" s="110"/>
    </row>
    <row r="966" spans="2:2" x14ac:dyDescent="0.35">
      <c r="B966" s="110"/>
    </row>
    <row r="967" spans="2:2" x14ac:dyDescent="0.35">
      <c r="B967" s="110"/>
    </row>
    <row r="968" spans="2:2" x14ac:dyDescent="0.35">
      <c r="B968" s="110"/>
    </row>
    <row r="969" spans="2:2" x14ac:dyDescent="0.35">
      <c r="B969" s="110"/>
    </row>
    <row r="970" spans="2:2" x14ac:dyDescent="0.35">
      <c r="B970" s="110"/>
    </row>
    <row r="971" spans="2:2" x14ac:dyDescent="0.35">
      <c r="B971" s="110"/>
    </row>
    <row r="972" spans="2:2" x14ac:dyDescent="0.35">
      <c r="B972" s="110"/>
    </row>
    <row r="973" spans="2:2" x14ac:dyDescent="0.35">
      <c r="B973" s="110"/>
    </row>
    <row r="974" spans="2:2" x14ac:dyDescent="0.35">
      <c r="B974" s="110"/>
    </row>
    <row r="975" spans="2:2" x14ac:dyDescent="0.35">
      <c r="B975" s="110"/>
    </row>
    <row r="976" spans="2:2" x14ac:dyDescent="0.35">
      <c r="B976" s="110"/>
    </row>
    <row r="977" spans="2:2" x14ac:dyDescent="0.35">
      <c r="B977" s="110"/>
    </row>
    <row r="978" spans="2:2" x14ac:dyDescent="0.35">
      <c r="B978" s="110"/>
    </row>
    <row r="979" spans="2:2" x14ac:dyDescent="0.35">
      <c r="B979" s="110"/>
    </row>
    <row r="980" spans="2:2" x14ac:dyDescent="0.35">
      <c r="B980" s="110"/>
    </row>
    <row r="981" spans="2:2" x14ac:dyDescent="0.35">
      <c r="B981" s="110"/>
    </row>
    <row r="982" spans="2:2" x14ac:dyDescent="0.35">
      <c r="B982" s="110"/>
    </row>
    <row r="983" spans="2:2" x14ac:dyDescent="0.35">
      <c r="B983" s="110"/>
    </row>
    <row r="984" spans="2:2" x14ac:dyDescent="0.35">
      <c r="B984" s="110"/>
    </row>
    <row r="985" spans="2:2" x14ac:dyDescent="0.35">
      <c r="B985" s="110"/>
    </row>
    <row r="986" spans="2:2" x14ac:dyDescent="0.35">
      <c r="B986" s="110"/>
    </row>
    <row r="987" spans="2:2" x14ac:dyDescent="0.35">
      <c r="B987" s="110"/>
    </row>
    <row r="988" spans="2:2" x14ac:dyDescent="0.35">
      <c r="B988" s="110"/>
    </row>
    <row r="989" spans="2:2" x14ac:dyDescent="0.35">
      <c r="B989" s="110"/>
    </row>
    <row r="990" spans="2:2" x14ac:dyDescent="0.35">
      <c r="B990" s="110"/>
    </row>
    <row r="991" spans="2:2" x14ac:dyDescent="0.35">
      <c r="B991" s="110"/>
    </row>
    <row r="992" spans="2:2" x14ac:dyDescent="0.35">
      <c r="B992" s="110"/>
    </row>
    <row r="993" spans="2:2" x14ac:dyDescent="0.35">
      <c r="B993" s="110"/>
    </row>
    <row r="994" spans="2:2" x14ac:dyDescent="0.35">
      <c r="B994" s="110"/>
    </row>
    <row r="995" spans="2:2" x14ac:dyDescent="0.35">
      <c r="B995" s="110"/>
    </row>
    <row r="996" spans="2:2" x14ac:dyDescent="0.35">
      <c r="B996" s="110"/>
    </row>
    <row r="997" spans="2:2" x14ac:dyDescent="0.35">
      <c r="B997" s="110"/>
    </row>
    <row r="998" spans="2:2" x14ac:dyDescent="0.35">
      <c r="B998" s="110"/>
    </row>
    <row r="999" spans="2:2" x14ac:dyDescent="0.35">
      <c r="B999" s="110"/>
    </row>
    <row r="1000" spans="2:2" x14ac:dyDescent="0.35">
      <c r="B1000" s="110"/>
    </row>
    <row r="1001" spans="2:2" x14ac:dyDescent="0.35">
      <c r="B1001" s="110"/>
    </row>
    <row r="1002" spans="2:2" x14ac:dyDescent="0.35">
      <c r="B1002" s="110"/>
    </row>
    <row r="1003" spans="2:2" x14ac:dyDescent="0.35">
      <c r="B1003" s="110"/>
    </row>
    <row r="1004" spans="2:2" x14ac:dyDescent="0.35">
      <c r="B1004" s="110"/>
    </row>
    <row r="1005" spans="2:2" x14ac:dyDescent="0.35">
      <c r="B1005" s="110"/>
    </row>
    <row r="1006" spans="2:2" x14ac:dyDescent="0.35">
      <c r="B1006" s="110"/>
    </row>
    <row r="1007" spans="2:2" x14ac:dyDescent="0.35">
      <c r="B1007" s="110"/>
    </row>
    <row r="1008" spans="2:2" x14ac:dyDescent="0.35">
      <c r="B1008" s="110"/>
    </row>
    <row r="1009" spans="2:2" x14ac:dyDescent="0.35">
      <c r="B1009" s="110"/>
    </row>
    <row r="1010" spans="2:2" x14ac:dyDescent="0.35">
      <c r="B1010" s="110"/>
    </row>
    <row r="1011" spans="2:2" x14ac:dyDescent="0.35">
      <c r="B1011" s="110"/>
    </row>
    <row r="1012" spans="2:2" x14ac:dyDescent="0.35">
      <c r="B1012" s="110"/>
    </row>
    <row r="1013" spans="2:2" x14ac:dyDescent="0.35">
      <c r="B1013" s="110"/>
    </row>
    <row r="1014" spans="2:2" x14ac:dyDescent="0.35">
      <c r="B1014" s="110"/>
    </row>
    <row r="1015" spans="2:2" x14ac:dyDescent="0.35">
      <c r="B1015" s="110"/>
    </row>
    <row r="1016" spans="2:2" x14ac:dyDescent="0.35">
      <c r="B1016" s="110"/>
    </row>
    <row r="1017" spans="2:2" x14ac:dyDescent="0.35">
      <c r="B1017" s="110"/>
    </row>
    <row r="1018" spans="2:2" x14ac:dyDescent="0.35">
      <c r="B1018" s="110"/>
    </row>
    <row r="1019" spans="2:2" x14ac:dyDescent="0.35">
      <c r="B1019" s="110"/>
    </row>
    <row r="1020" spans="2:2" x14ac:dyDescent="0.35">
      <c r="B1020" s="110"/>
    </row>
    <row r="1021" spans="2:2" x14ac:dyDescent="0.35">
      <c r="B1021" s="110"/>
    </row>
    <row r="1022" spans="2:2" x14ac:dyDescent="0.35">
      <c r="B1022" s="110"/>
    </row>
    <row r="1023" spans="2:2" x14ac:dyDescent="0.35">
      <c r="B1023" s="110"/>
    </row>
    <row r="1024" spans="2:2" x14ac:dyDescent="0.35">
      <c r="B1024" s="110"/>
    </row>
    <row r="1025" spans="2:2" x14ac:dyDescent="0.35">
      <c r="B1025" s="110"/>
    </row>
    <row r="1026" spans="2:2" x14ac:dyDescent="0.35">
      <c r="B1026" s="110"/>
    </row>
    <row r="1027" spans="2:2" x14ac:dyDescent="0.35">
      <c r="B1027" s="110"/>
    </row>
    <row r="1028" spans="2:2" x14ac:dyDescent="0.35">
      <c r="B1028" s="110"/>
    </row>
    <row r="1029" spans="2:2" x14ac:dyDescent="0.35">
      <c r="B1029" s="110"/>
    </row>
    <row r="1030" spans="2:2" x14ac:dyDescent="0.35">
      <c r="B1030" s="110"/>
    </row>
    <row r="1031" spans="2:2" x14ac:dyDescent="0.35">
      <c r="B1031" s="110"/>
    </row>
    <row r="1032" spans="2:2" x14ac:dyDescent="0.35">
      <c r="B1032" s="110"/>
    </row>
    <row r="1033" spans="2:2" x14ac:dyDescent="0.35">
      <c r="B1033" s="110"/>
    </row>
    <row r="1034" spans="2:2" x14ac:dyDescent="0.35">
      <c r="B1034" s="110"/>
    </row>
    <row r="1035" spans="2:2" x14ac:dyDescent="0.35">
      <c r="B1035" s="110"/>
    </row>
    <row r="1036" spans="2:2" x14ac:dyDescent="0.35">
      <c r="B1036" s="110"/>
    </row>
    <row r="1037" spans="2:2" x14ac:dyDescent="0.35">
      <c r="B1037" s="110"/>
    </row>
    <row r="1038" spans="2:2" x14ac:dyDescent="0.35">
      <c r="B1038" s="110"/>
    </row>
    <row r="1039" spans="2:2" x14ac:dyDescent="0.35">
      <c r="B1039" s="110"/>
    </row>
    <row r="1040" spans="2:2" x14ac:dyDescent="0.35">
      <c r="B1040" s="110"/>
    </row>
    <row r="1041" spans="2:2" x14ac:dyDescent="0.35">
      <c r="B1041" s="110"/>
    </row>
    <row r="1042" spans="2:2" x14ac:dyDescent="0.35">
      <c r="B1042" s="110"/>
    </row>
    <row r="1043" spans="2:2" x14ac:dyDescent="0.35">
      <c r="B1043" s="110"/>
    </row>
    <row r="1044" spans="2:2" x14ac:dyDescent="0.35">
      <c r="B1044" s="110"/>
    </row>
    <row r="1045" spans="2:2" x14ac:dyDescent="0.35">
      <c r="B1045" s="110"/>
    </row>
    <row r="1046" spans="2:2" x14ac:dyDescent="0.35">
      <c r="B1046" s="110"/>
    </row>
    <row r="1047" spans="2:2" x14ac:dyDescent="0.35">
      <c r="B1047" s="110"/>
    </row>
    <row r="1048" spans="2:2" x14ac:dyDescent="0.35">
      <c r="B1048" s="110"/>
    </row>
    <row r="1049" spans="2:2" x14ac:dyDescent="0.35">
      <c r="B1049" s="110"/>
    </row>
    <row r="1050" spans="2:2" x14ac:dyDescent="0.35">
      <c r="B1050" s="110"/>
    </row>
    <row r="1051" spans="2:2" x14ac:dyDescent="0.35">
      <c r="B1051" s="110"/>
    </row>
    <row r="1052" spans="2:2" x14ac:dyDescent="0.35">
      <c r="B1052" s="110"/>
    </row>
    <row r="1053" spans="2:2" x14ac:dyDescent="0.35">
      <c r="B1053" s="110"/>
    </row>
    <row r="1054" spans="2:2" x14ac:dyDescent="0.35">
      <c r="B1054" s="110"/>
    </row>
    <row r="1055" spans="2:2" x14ac:dyDescent="0.35">
      <c r="B1055" s="110"/>
    </row>
    <row r="1056" spans="2:2" x14ac:dyDescent="0.35">
      <c r="B1056" s="110"/>
    </row>
    <row r="1057" spans="2:2" x14ac:dyDescent="0.35">
      <c r="B1057" s="110"/>
    </row>
    <row r="1058" spans="2:2" x14ac:dyDescent="0.35">
      <c r="B1058" s="110"/>
    </row>
    <row r="1059" spans="2:2" x14ac:dyDescent="0.35">
      <c r="B1059" s="110"/>
    </row>
    <row r="1060" spans="2:2" x14ac:dyDescent="0.35">
      <c r="B1060" s="110"/>
    </row>
    <row r="1061" spans="2:2" x14ac:dyDescent="0.35">
      <c r="B1061" s="110"/>
    </row>
    <row r="1062" spans="2:2" x14ac:dyDescent="0.35">
      <c r="B1062" s="110"/>
    </row>
    <row r="1063" spans="2:2" x14ac:dyDescent="0.35">
      <c r="B1063" s="110"/>
    </row>
    <row r="1064" spans="2:2" x14ac:dyDescent="0.35">
      <c r="B1064" s="110"/>
    </row>
    <row r="1065" spans="2:2" x14ac:dyDescent="0.35">
      <c r="B1065" s="110"/>
    </row>
    <row r="1066" spans="2:2" x14ac:dyDescent="0.35">
      <c r="B1066" s="110"/>
    </row>
    <row r="1067" spans="2:2" x14ac:dyDescent="0.35">
      <c r="B1067" s="110"/>
    </row>
    <row r="1068" spans="2:2" x14ac:dyDescent="0.35">
      <c r="B1068" s="110"/>
    </row>
    <row r="1069" spans="2:2" x14ac:dyDescent="0.35">
      <c r="B1069" s="110"/>
    </row>
    <row r="1070" spans="2:2" x14ac:dyDescent="0.35">
      <c r="B1070" s="110"/>
    </row>
    <row r="1071" spans="2:2" x14ac:dyDescent="0.35">
      <c r="B1071" s="110"/>
    </row>
    <row r="1072" spans="2:2" x14ac:dyDescent="0.35">
      <c r="B1072" s="110"/>
    </row>
    <row r="1073" spans="2:2" x14ac:dyDescent="0.35">
      <c r="B1073" s="110"/>
    </row>
    <row r="1074" spans="2:2" x14ac:dyDescent="0.35">
      <c r="B1074" s="110"/>
    </row>
    <row r="1075" spans="2:2" x14ac:dyDescent="0.35">
      <c r="B1075" s="110"/>
    </row>
    <row r="1076" spans="2:2" x14ac:dyDescent="0.35">
      <c r="B1076" s="110"/>
    </row>
    <row r="1077" spans="2:2" x14ac:dyDescent="0.35">
      <c r="B1077" s="110"/>
    </row>
    <row r="1078" spans="2:2" x14ac:dyDescent="0.35">
      <c r="B1078" s="110"/>
    </row>
    <row r="1079" spans="2:2" x14ac:dyDescent="0.35">
      <c r="B1079" s="110"/>
    </row>
    <row r="1080" spans="2:2" x14ac:dyDescent="0.35">
      <c r="B1080" s="110"/>
    </row>
    <row r="1081" spans="2:2" x14ac:dyDescent="0.35">
      <c r="B1081" s="110"/>
    </row>
    <row r="1082" spans="2:2" x14ac:dyDescent="0.35">
      <c r="B1082" s="110"/>
    </row>
    <row r="1083" spans="2:2" x14ac:dyDescent="0.35">
      <c r="B1083" s="110"/>
    </row>
    <row r="1084" spans="2:2" x14ac:dyDescent="0.35">
      <c r="B1084" s="110"/>
    </row>
    <row r="1085" spans="2:2" x14ac:dyDescent="0.35">
      <c r="B1085" s="110"/>
    </row>
    <row r="1086" spans="2:2" x14ac:dyDescent="0.35">
      <c r="B1086" s="110"/>
    </row>
    <row r="1087" spans="2:2" x14ac:dyDescent="0.35">
      <c r="B1087" s="110"/>
    </row>
    <row r="1088" spans="2:2" x14ac:dyDescent="0.35">
      <c r="B1088" s="110"/>
    </row>
    <row r="1089" spans="2:2" x14ac:dyDescent="0.35">
      <c r="B1089" s="110"/>
    </row>
    <row r="1090" spans="2:2" x14ac:dyDescent="0.35">
      <c r="B1090" s="110"/>
    </row>
    <row r="1091" spans="2:2" x14ac:dyDescent="0.35">
      <c r="B1091" s="110"/>
    </row>
    <row r="1092" spans="2:2" x14ac:dyDescent="0.35">
      <c r="B1092" s="110"/>
    </row>
    <row r="1093" spans="2:2" x14ac:dyDescent="0.35">
      <c r="B1093" s="110"/>
    </row>
    <row r="1094" spans="2:2" x14ac:dyDescent="0.35">
      <c r="B1094" s="110"/>
    </row>
    <row r="1095" spans="2:2" x14ac:dyDescent="0.35">
      <c r="B1095" s="110"/>
    </row>
    <row r="1096" spans="2:2" x14ac:dyDescent="0.35">
      <c r="B1096" s="110"/>
    </row>
    <row r="1097" spans="2:2" x14ac:dyDescent="0.35">
      <c r="B1097" s="110"/>
    </row>
    <row r="1098" spans="2:2" x14ac:dyDescent="0.35">
      <c r="B1098" s="110"/>
    </row>
    <row r="1099" spans="2:2" x14ac:dyDescent="0.35">
      <c r="B1099" s="110"/>
    </row>
    <row r="1100" spans="2:2" x14ac:dyDescent="0.35">
      <c r="B1100" s="110"/>
    </row>
    <row r="1101" spans="2:2" x14ac:dyDescent="0.35">
      <c r="B1101" s="110"/>
    </row>
    <row r="1102" spans="2:2" x14ac:dyDescent="0.35">
      <c r="B1102" s="110"/>
    </row>
    <row r="1103" spans="2:2" x14ac:dyDescent="0.35">
      <c r="B1103" s="110"/>
    </row>
    <row r="1104" spans="2:2" x14ac:dyDescent="0.35">
      <c r="B1104" s="110"/>
    </row>
    <row r="1105" spans="2:2" x14ac:dyDescent="0.35">
      <c r="B1105" s="110"/>
    </row>
    <row r="1106" spans="2:2" x14ac:dyDescent="0.35">
      <c r="B1106" s="110"/>
    </row>
    <row r="1107" spans="2:2" x14ac:dyDescent="0.35">
      <c r="B1107" s="110"/>
    </row>
    <row r="1108" spans="2:2" x14ac:dyDescent="0.35">
      <c r="B1108" s="110"/>
    </row>
    <row r="1109" spans="2:2" x14ac:dyDescent="0.35">
      <c r="B1109" s="110"/>
    </row>
    <row r="1110" spans="2:2" x14ac:dyDescent="0.35">
      <c r="B1110" s="110"/>
    </row>
    <row r="1111" spans="2:2" x14ac:dyDescent="0.35">
      <c r="B1111" s="110"/>
    </row>
    <row r="1112" spans="2:2" x14ac:dyDescent="0.35">
      <c r="B1112" s="110"/>
    </row>
    <row r="1113" spans="2:2" x14ac:dyDescent="0.35">
      <c r="B1113" s="110"/>
    </row>
    <row r="1114" spans="2:2" x14ac:dyDescent="0.35">
      <c r="B1114" s="110"/>
    </row>
    <row r="1115" spans="2:2" x14ac:dyDescent="0.35">
      <c r="B1115" s="110"/>
    </row>
    <row r="1116" spans="2:2" x14ac:dyDescent="0.35">
      <c r="B1116" s="110"/>
    </row>
    <row r="1117" spans="2:2" x14ac:dyDescent="0.35">
      <c r="B1117" s="110"/>
    </row>
    <row r="1118" spans="2:2" x14ac:dyDescent="0.35">
      <c r="B1118" s="110"/>
    </row>
    <row r="1119" spans="2:2" x14ac:dyDescent="0.35">
      <c r="B1119" s="110"/>
    </row>
    <row r="1120" spans="2:2" x14ac:dyDescent="0.35">
      <c r="B1120" s="110"/>
    </row>
    <row r="1121" spans="2:2" x14ac:dyDescent="0.35">
      <c r="B1121" s="110"/>
    </row>
    <row r="1122" spans="2:2" x14ac:dyDescent="0.35">
      <c r="B1122" s="110"/>
    </row>
    <row r="1123" spans="2:2" x14ac:dyDescent="0.35">
      <c r="B1123" s="110"/>
    </row>
    <row r="1124" spans="2:2" x14ac:dyDescent="0.35">
      <c r="B1124" s="110"/>
    </row>
    <row r="1125" spans="2:2" x14ac:dyDescent="0.35">
      <c r="B1125" s="110"/>
    </row>
    <row r="1126" spans="2:2" x14ac:dyDescent="0.35">
      <c r="B1126" s="110"/>
    </row>
    <row r="1127" spans="2:2" x14ac:dyDescent="0.35">
      <c r="B1127" s="110"/>
    </row>
    <row r="1128" spans="2:2" x14ac:dyDescent="0.35">
      <c r="B1128" s="110"/>
    </row>
    <row r="1129" spans="2:2" x14ac:dyDescent="0.35">
      <c r="B1129" s="110"/>
    </row>
    <row r="1130" spans="2:2" x14ac:dyDescent="0.35">
      <c r="B1130" s="110"/>
    </row>
    <row r="1131" spans="2:2" x14ac:dyDescent="0.35">
      <c r="B1131" s="110"/>
    </row>
    <row r="1132" spans="2:2" x14ac:dyDescent="0.35">
      <c r="B1132" s="110"/>
    </row>
    <row r="1133" spans="2:2" x14ac:dyDescent="0.35">
      <c r="B1133" s="110"/>
    </row>
    <row r="1134" spans="2:2" x14ac:dyDescent="0.35">
      <c r="B1134" s="110"/>
    </row>
    <row r="1135" spans="2:2" x14ac:dyDescent="0.35">
      <c r="B1135" s="110"/>
    </row>
    <row r="1136" spans="2:2" x14ac:dyDescent="0.35">
      <c r="B1136" s="110"/>
    </row>
    <row r="1137" spans="2:2" x14ac:dyDescent="0.35">
      <c r="B1137" s="110"/>
    </row>
    <row r="1138" spans="2:2" x14ac:dyDescent="0.35">
      <c r="B1138" s="110"/>
    </row>
    <row r="1139" spans="2:2" x14ac:dyDescent="0.35">
      <c r="B1139" s="110"/>
    </row>
    <row r="1140" spans="2:2" x14ac:dyDescent="0.35">
      <c r="B1140" s="110"/>
    </row>
    <row r="1141" spans="2:2" x14ac:dyDescent="0.35">
      <c r="B1141" s="110"/>
    </row>
    <row r="1142" spans="2:2" x14ac:dyDescent="0.35">
      <c r="B1142" s="110"/>
    </row>
    <row r="1143" spans="2:2" x14ac:dyDescent="0.35">
      <c r="B1143" s="110"/>
    </row>
    <row r="1144" spans="2:2" x14ac:dyDescent="0.35">
      <c r="B1144" s="110"/>
    </row>
    <row r="1145" spans="2:2" x14ac:dyDescent="0.35">
      <c r="B1145" s="110"/>
    </row>
    <row r="1146" spans="2:2" x14ac:dyDescent="0.35">
      <c r="B1146" s="110"/>
    </row>
    <row r="1147" spans="2:2" x14ac:dyDescent="0.35">
      <c r="B1147" s="110"/>
    </row>
    <row r="1148" spans="2:2" x14ac:dyDescent="0.35">
      <c r="B1148" s="110"/>
    </row>
    <row r="1149" spans="2:2" x14ac:dyDescent="0.35">
      <c r="B1149" s="110"/>
    </row>
    <row r="1150" spans="2:2" x14ac:dyDescent="0.35">
      <c r="B1150" s="110"/>
    </row>
    <row r="1151" spans="2:2" x14ac:dyDescent="0.35">
      <c r="B1151" s="110"/>
    </row>
    <row r="1152" spans="2:2" x14ac:dyDescent="0.35">
      <c r="B1152" s="110"/>
    </row>
    <row r="1153" spans="2:2" x14ac:dyDescent="0.35">
      <c r="B1153" s="110"/>
    </row>
    <row r="1154" spans="2:2" x14ac:dyDescent="0.35">
      <c r="B1154" s="110"/>
    </row>
    <row r="1155" spans="2:2" x14ac:dyDescent="0.35">
      <c r="B1155" s="110"/>
    </row>
    <row r="1156" spans="2:2" x14ac:dyDescent="0.35">
      <c r="B1156" s="110"/>
    </row>
    <row r="1157" spans="2:2" x14ac:dyDescent="0.35">
      <c r="B1157" s="110"/>
    </row>
    <row r="1158" spans="2:2" x14ac:dyDescent="0.35">
      <c r="B1158" s="110"/>
    </row>
    <row r="1159" spans="2:2" x14ac:dyDescent="0.35">
      <c r="B1159" s="110"/>
    </row>
    <row r="1160" spans="2:2" x14ac:dyDescent="0.35">
      <c r="B1160" s="110"/>
    </row>
    <row r="1161" spans="2:2" x14ac:dyDescent="0.35">
      <c r="B1161" s="110"/>
    </row>
    <row r="1162" spans="2:2" x14ac:dyDescent="0.35">
      <c r="B1162" s="110"/>
    </row>
    <row r="1163" spans="2:2" x14ac:dyDescent="0.35">
      <c r="B1163" s="110"/>
    </row>
    <row r="1164" spans="2:2" x14ac:dyDescent="0.35">
      <c r="B1164" s="110"/>
    </row>
    <row r="1165" spans="2:2" x14ac:dyDescent="0.35">
      <c r="B1165" s="110"/>
    </row>
    <row r="1166" spans="2:2" x14ac:dyDescent="0.35">
      <c r="B1166" s="110"/>
    </row>
    <row r="1167" spans="2:2" x14ac:dyDescent="0.35">
      <c r="B1167" s="110"/>
    </row>
    <row r="1168" spans="2:2" x14ac:dyDescent="0.35">
      <c r="B1168" s="110"/>
    </row>
    <row r="1169" spans="2:2" x14ac:dyDescent="0.35">
      <c r="B1169" s="110"/>
    </row>
    <row r="1170" spans="2:2" x14ac:dyDescent="0.35">
      <c r="B1170" s="110"/>
    </row>
    <row r="1171" spans="2:2" x14ac:dyDescent="0.35">
      <c r="B1171" s="110"/>
    </row>
    <row r="1172" spans="2:2" x14ac:dyDescent="0.35">
      <c r="B1172" s="110"/>
    </row>
    <row r="1173" spans="2:2" x14ac:dyDescent="0.35">
      <c r="B1173" s="110"/>
    </row>
    <row r="1174" spans="2:2" x14ac:dyDescent="0.35">
      <c r="B1174" s="110"/>
    </row>
    <row r="1175" spans="2:2" x14ac:dyDescent="0.35">
      <c r="B1175" s="110"/>
    </row>
    <row r="1176" spans="2:2" x14ac:dyDescent="0.35">
      <c r="B1176" s="110"/>
    </row>
    <row r="1177" spans="2:2" x14ac:dyDescent="0.35">
      <c r="B1177" s="110"/>
    </row>
    <row r="1178" spans="2:2" x14ac:dyDescent="0.35">
      <c r="B1178" s="110"/>
    </row>
    <row r="1179" spans="2:2" x14ac:dyDescent="0.35">
      <c r="B1179" s="110"/>
    </row>
    <row r="1180" spans="2:2" x14ac:dyDescent="0.35">
      <c r="B1180" s="110"/>
    </row>
    <row r="1181" spans="2:2" x14ac:dyDescent="0.35">
      <c r="B1181" s="110"/>
    </row>
    <row r="1182" spans="2:2" x14ac:dyDescent="0.35">
      <c r="B1182" s="110"/>
    </row>
    <row r="1183" spans="2:2" x14ac:dyDescent="0.35">
      <c r="B1183" s="110"/>
    </row>
    <row r="1184" spans="2:2" x14ac:dyDescent="0.35">
      <c r="B1184" s="110"/>
    </row>
    <row r="1185" spans="2:2" x14ac:dyDescent="0.35">
      <c r="B1185" s="110"/>
    </row>
    <row r="1186" spans="2:2" x14ac:dyDescent="0.35">
      <c r="B1186" s="110"/>
    </row>
    <row r="1187" spans="2:2" x14ac:dyDescent="0.35">
      <c r="B1187" s="110"/>
    </row>
    <row r="1188" spans="2:2" x14ac:dyDescent="0.35">
      <c r="B1188" s="110"/>
    </row>
    <row r="1189" spans="2:2" x14ac:dyDescent="0.35">
      <c r="B1189" s="110"/>
    </row>
    <row r="1190" spans="2:2" x14ac:dyDescent="0.35">
      <c r="B1190" s="110"/>
    </row>
    <row r="1191" spans="2:2" x14ac:dyDescent="0.35">
      <c r="B1191" s="110"/>
    </row>
    <row r="1192" spans="2:2" x14ac:dyDescent="0.35">
      <c r="B1192" s="110"/>
    </row>
    <row r="1193" spans="2:2" x14ac:dyDescent="0.35">
      <c r="B1193" s="110"/>
    </row>
    <row r="1194" spans="2:2" x14ac:dyDescent="0.35">
      <c r="B1194" s="110"/>
    </row>
    <row r="1195" spans="2:2" x14ac:dyDescent="0.35">
      <c r="B1195" s="110"/>
    </row>
    <row r="1196" spans="2:2" x14ac:dyDescent="0.35">
      <c r="B1196" s="110"/>
    </row>
    <row r="1197" spans="2:2" x14ac:dyDescent="0.35">
      <c r="B1197" s="110"/>
    </row>
    <row r="1198" spans="2:2" x14ac:dyDescent="0.35">
      <c r="B1198" s="110"/>
    </row>
    <row r="1199" spans="2:2" x14ac:dyDescent="0.35">
      <c r="B1199" s="110"/>
    </row>
    <row r="1200" spans="2:2" x14ac:dyDescent="0.35">
      <c r="B1200" s="110"/>
    </row>
    <row r="1201" spans="2:2" x14ac:dyDescent="0.35">
      <c r="B1201" s="110"/>
    </row>
    <row r="1202" spans="2:2" x14ac:dyDescent="0.35">
      <c r="B1202" s="110"/>
    </row>
    <row r="1203" spans="2:2" x14ac:dyDescent="0.35">
      <c r="B1203" s="110"/>
    </row>
    <row r="1204" spans="2:2" x14ac:dyDescent="0.35">
      <c r="B1204" s="110"/>
    </row>
    <row r="1205" spans="2:2" x14ac:dyDescent="0.35">
      <c r="B1205" s="110"/>
    </row>
    <row r="1206" spans="2:2" x14ac:dyDescent="0.35">
      <c r="B1206" s="110"/>
    </row>
    <row r="1207" spans="2:2" x14ac:dyDescent="0.35">
      <c r="B1207" s="110"/>
    </row>
    <row r="1208" spans="2:2" x14ac:dyDescent="0.35">
      <c r="B1208" s="110"/>
    </row>
    <row r="1209" spans="2:2" x14ac:dyDescent="0.35">
      <c r="B1209" s="110"/>
    </row>
    <row r="1210" spans="2:2" x14ac:dyDescent="0.35">
      <c r="B1210" s="110"/>
    </row>
    <row r="1211" spans="2:2" x14ac:dyDescent="0.35">
      <c r="B1211" s="110"/>
    </row>
    <row r="1212" spans="2:2" x14ac:dyDescent="0.35">
      <c r="B1212" s="110"/>
    </row>
    <row r="1213" spans="2:2" x14ac:dyDescent="0.35">
      <c r="B1213" s="110"/>
    </row>
    <row r="1214" spans="2:2" x14ac:dyDescent="0.35">
      <c r="B1214" s="110"/>
    </row>
    <row r="1215" spans="2:2" x14ac:dyDescent="0.35">
      <c r="B1215" s="110"/>
    </row>
    <row r="1216" spans="2:2" x14ac:dyDescent="0.35">
      <c r="B1216" s="110"/>
    </row>
    <row r="1217" spans="2:2" x14ac:dyDescent="0.35">
      <c r="B1217" s="110"/>
    </row>
    <row r="1218" spans="2:2" x14ac:dyDescent="0.35">
      <c r="B1218" s="110"/>
    </row>
    <row r="1219" spans="2:2" x14ac:dyDescent="0.35">
      <c r="B1219" s="110"/>
    </row>
    <row r="1220" spans="2:2" x14ac:dyDescent="0.35">
      <c r="B1220" s="110"/>
    </row>
    <row r="1221" spans="2:2" x14ac:dyDescent="0.35">
      <c r="B1221" s="110"/>
    </row>
    <row r="1222" spans="2:2" x14ac:dyDescent="0.35">
      <c r="B1222" s="110"/>
    </row>
    <row r="1223" spans="2:2" x14ac:dyDescent="0.35">
      <c r="B1223" s="110"/>
    </row>
    <row r="1224" spans="2:2" x14ac:dyDescent="0.35">
      <c r="B1224" s="110"/>
    </row>
    <row r="1225" spans="2:2" x14ac:dyDescent="0.35">
      <c r="B1225" s="110"/>
    </row>
    <row r="1226" spans="2:2" x14ac:dyDescent="0.35">
      <c r="B1226" s="110"/>
    </row>
    <row r="1227" spans="2:2" x14ac:dyDescent="0.35">
      <c r="B1227" s="110"/>
    </row>
    <row r="1228" spans="2:2" x14ac:dyDescent="0.35">
      <c r="B1228" s="110"/>
    </row>
    <row r="1229" spans="2:2" x14ac:dyDescent="0.35">
      <c r="B1229" s="110"/>
    </row>
    <row r="1230" spans="2:2" x14ac:dyDescent="0.35">
      <c r="B1230" s="110"/>
    </row>
    <row r="1231" spans="2:2" x14ac:dyDescent="0.35">
      <c r="B1231" s="110"/>
    </row>
    <row r="1232" spans="2:2" x14ac:dyDescent="0.35">
      <c r="B1232" s="110"/>
    </row>
    <row r="1233" spans="2:2" x14ac:dyDescent="0.35">
      <c r="B1233" s="110"/>
    </row>
    <row r="1234" spans="2:2" x14ac:dyDescent="0.35">
      <c r="B1234" s="110"/>
    </row>
    <row r="1235" spans="2:2" x14ac:dyDescent="0.35">
      <c r="B1235" s="110"/>
    </row>
    <row r="1236" spans="2:2" x14ac:dyDescent="0.35">
      <c r="B1236" s="110"/>
    </row>
    <row r="1237" spans="2:2" x14ac:dyDescent="0.35">
      <c r="B1237" s="110"/>
    </row>
    <row r="1238" spans="2:2" x14ac:dyDescent="0.35">
      <c r="B1238" s="110"/>
    </row>
    <row r="1239" spans="2:2" x14ac:dyDescent="0.35">
      <c r="B1239" s="110"/>
    </row>
    <row r="1240" spans="2:2" x14ac:dyDescent="0.35">
      <c r="B1240" s="110"/>
    </row>
    <row r="1241" spans="2:2" x14ac:dyDescent="0.35">
      <c r="B1241" s="110"/>
    </row>
    <row r="1242" spans="2:2" x14ac:dyDescent="0.35">
      <c r="B1242" s="110"/>
    </row>
    <row r="1243" spans="2:2" x14ac:dyDescent="0.35">
      <c r="B1243" s="110"/>
    </row>
    <row r="1244" spans="2:2" x14ac:dyDescent="0.35">
      <c r="B1244" s="110"/>
    </row>
    <row r="1245" spans="2:2" x14ac:dyDescent="0.35">
      <c r="B1245" s="110"/>
    </row>
    <row r="1246" spans="2:2" x14ac:dyDescent="0.35">
      <c r="B1246" s="110"/>
    </row>
    <row r="1247" spans="2:2" x14ac:dyDescent="0.35">
      <c r="B1247" s="110"/>
    </row>
    <row r="1248" spans="2:2" x14ac:dyDescent="0.35">
      <c r="B1248" s="110"/>
    </row>
    <row r="1249" spans="2:2" x14ac:dyDescent="0.35">
      <c r="B1249" s="110"/>
    </row>
    <row r="1250" spans="2:2" x14ac:dyDescent="0.35">
      <c r="B1250" s="110"/>
    </row>
    <row r="1251" spans="2:2" x14ac:dyDescent="0.35">
      <c r="B1251" s="110"/>
    </row>
    <row r="1252" spans="2:2" x14ac:dyDescent="0.35">
      <c r="B1252" s="110"/>
    </row>
    <row r="1253" spans="2:2" x14ac:dyDescent="0.35">
      <c r="B1253" s="110"/>
    </row>
    <row r="1254" spans="2:2" x14ac:dyDescent="0.35">
      <c r="B1254" s="110"/>
    </row>
    <row r="1255" spans="2:2" x14ac:dyDescent="0.35">
      <c r="B1255" s="110"/>
    </row>
    <row r="1256" spans="2:2" x14ac:dyDescent="0.35">
      <c r="B1256" s="110"/>
    </row>
    <row r="1257" spans="2:2" x14ac:dyDescent="0.35">
      <c r="B1257" s="110"/>
    </row>
    <row r="1258" spans="2:2" x14ac:dyDescent="0.35">
      <c r="B1258" s="110"/>
    </row>
    <row r="1259" spans="2:2" x14ac:dyDescent="0.35">
      <c r="B1259" s="110"/>
    </row>
    <row r="1260" spans="2:2" x14ac:dyDescent="0.35">
      <c r="B1260" s="110"/>
    </row>
    <row r="1261" spans="2:2" x14ac:dyDescent="0.35">
      <c r="B1261" s="110"/>
    </row>
    <row r="1262" spans="2:2" x14ac:dyDescent="0.35">
      <c r="B1262" s="110"/>
    </row>
    <row r="1263" spans="2:2" x14ac:dyDescent="0.35">
      <c r="B1263" s="110"/>
    </row>
    <row r="1264" spans="2:2" x14ac:dyDescent="0.35">
      <c r="B1264" s="110"/>
    </row>
    <row r="1265" spans="2:2" x14ac:dyDescent="0.35">
      <c r="B1265" s="110"/>
    </row>
    <row r="1266" spans="2:2" x14ac:dyDescent="0.35">
      <c r="B1266" s="110"/>
    </row>
    <row r="1267" spans="2:2" x14ac:dyDescent="0.35">
      <c r="B1267" s="110"/>
    </row>
    <row r="1268" spans="2:2" x14ac:dyDescent="0.35">
      <c r="B1268" s="110"/>
    </row>
    <row r="1269" spans="2:2" x14ac:dyDescent="0.35">
      <c r="B1269" s="110"/>
    </row>
    <row r="1270" spans="2:2" x14ac:dyDescent="0.35">
      <c r="B1270" s="110"/>
    </row>
    <row r="1271" spans="2:2" x14ac:dyDescent="0.35">
      <c r="B1271" s="110"/>
    </row>
    <row r="1272" spans="2:2" x14ac:dyDescent="0.35">
      <c r="B1272" s="110"/>
    </row>
    <row r="1273" spans="2:2" x14ac:dyDescent="0.35">
      <c r="B1273" s="110"/>
    </row>
    <row r="1274" spans="2:2" x14ac:dyDescent="0.35">
      <c r="B1274" s="110"/>
    </row>
    <row r="1275" spans="2:2" x14ac:dyDescent="0.35">
      <c r="B1275" s="110"/>
    </row>
    <row r="1276" spans="2:2" x14ac:dyDescent="0.35">
      <c r="B1276" s="110"/>
    </row>
    <row r="1277" spans="2:2" x14ac:dyDescent="0.35">
      <c r="B1277" s="110"/>
    </row>
    <row r="1278" spans="2:2" x14ac:dyDescent="0.35">
      <c r="B1278" s="110"/>
    </row>
    <row r="1279" spans="2:2" x14ac:dyDescent="0.35">
      <c r="B1279" s="110"/>
    </row>
    <row r="1280" spans="2:2" x14ac:dyDescent="0.35">
      <c r="B1280" s="110"/>
    </row>
    <row r="1281" spans="2:2" x14ac:dyDescent="0.35">
      <c r="B1281" s="110"/>
    </row>
    <row r="1282" spans="2:2" x14ac:dyDescent="0.35">
      <c r="B1282" s="110"/>
    </row>
    <row r="1283" spans="2:2" x14ac:dyDescent="0.35">
      <c r="B1283" s="110"/>
    </row>
    <row r="1284" spans="2:2" x14ac:dyDescent="0.35">
      <c r="B1284" s="110"/>
    </row>
    <row r="1285" spans="2:2" x14ac:dyDescent="0.35">
      <c r="B1285" s="110"/>
    </row>
    <row r="1286" spans="2:2" x14ac:dyDescent="0.35">
      <c r="B1286" s="110"/>
    </row>
    <row r="1287" spans="2:2" x14ac:dyDescent="0.35">
      <c r="B1287" s="110"/>
    </row>
    <row r="1288" spans="2:2" x14ac:dyDescent="0.35">
      <c r="B1288" s="110"/>
    </row>
    <row r="1289" spans="2:2" x14ac:dyDescent="0.35">
      <c r="B1289" s="110"/>
    </row>
    <row r="1290" spans="2:2" x14ac:dyDescent="0.35">
      <c r="B1290" s="110"/>
    </row>
    <row r="1291" spans="2:2" x14ac:dyDescent="0.35">
      <c r="B1291" s="110"/>
    </row>
    <row r="1292" spans="2:2" x14ac:dyDescent="0.35">
      <c r="B1292" s="110"/>
    </row>
    <row r="1293" spans="2:2" x14ac:dyDescent="0.35">
      <c r="B1293" s="110"/>
    </row>
    <row r="1294" spans="2:2" x14ac:dyDescent="0.35">
      <c r="B1294" s="110"/>
    </row>
    <row r="1295" spans="2:2" x14ac:dyDescent="0.35">
      <c r="B1295" s="110"/>
    </row>
    <row r="1296" spans="2:2" x14ac:dyDescent="0.35">
      <c r="B1296" s="110"/>
    </row>
    <row r="1297" spans="2:2" x14ac:dyDescent="0.35">
      <c r="B1297" s="110"/>
    </row>
    <row r="1298" spans="2:2" x14ac:dyDescent="0.35">
      <c r="B1298" s="110"/>
    </row>
    <row r="1299" spans="2:2" x14ac:dyDescent="0.35">
      <c r="B1299" s="110"/>
    </row>
    <row r="1300" spans="2:2" x14ac:dyDescent="0.35">
      <c r="B1300" s="110"/>
    </row>
    <row r="1301" spans="2:2" x14ac:dyDescent="0.35">
      <c r="B1301" s="110"/>
    </row>
    <row r="1302" spans="2:2" x14ac:dyDescent="0.35">
      <c r="B1302" s="110"/>
    </row>
    <row r="1303" spans="2:2" x14ac:dyDescent="0.35">
      <c r="B1303" s="110"/>
    </row>
    <row r="1304" spans="2:2" x14ac:dyDescent="0.35">
      <c r="B1304" s="110"/>
    </row>
    <row r="1305" spans="2:2" x14ac:dyDescent="0.35">
      <c r="B1305" s="110"/>
    </row>
    <row r="1306" spans="2:2" x14ac:dyDescent="0.35">
      <c r="B1306" s="110"/>
    </row>
    <row r="1307" spans="2:2" x14ac:dyDescent="0.35">
      <c r="B1307" s="110"/>
    </row>
    <row r="1308" spans="2:2" x14ac:dyDescent="0.35">
      <c r="B1308" s="110"/>
    </row>
    <row r="1309" spans="2:2" x14ac:dyDescent="0.35">
      <c r="B1309" s="110"/>
    </row>
    <row r="1310" spans="2:2" x14ac:dyDescent="0.35">
      <c r="B1310" s="110"/>
    </row>
    <row r="1311" spans="2:2" x14ac:dyDescent="0.35">
      <c r="B1311" s="110"/>
    </row>
    <row r="1312" spans="2:2" x14ac:dyDescent="0.35">
      <c r="B1312" s="110"/>
    </row>
    <row r="1313" spans="2:2" x14ac:dyDescent="0.35">
      <c r="B1313" s="110"/>
    </row>
    <row r="1314" spans="2:2" x14ac:dyDescent="0.35">
      <c r="B1314" s="110"/>
    </row>
    <row r="1315" spans="2:2" x14ac:dyDescent="0.35">
      <c r="B1315" s="110"/>
    </row>
    <row r="1316" spans="2:2" x14ac:dyDescent="0.35">
      <c r="B1316" s="110"/>
    </row>
    <row r="1317" spans="2:2" x14ac:dyDescent="0.35">
      <c r="B1317" s="110"/>
    </row>
    <row r="1318" spans="2:2" x14ac:dyDescent="0.35">
      <c r="B1318" s="110"/>
    </row>
    <row r="1319" spans="2:2" x14ac:dyDescent="0.35">
      <c r="B1319" s="110"/>
    </row>
    <row r="1320" spans="2:2" x14ac:dyDescent="0.35">
      <c r="B1320" s="110"/>
    </row>
    <row r="1321" spans="2:2" x14ac:dyDescent="0.35">
      <c r="B1321" s="110"/>
    </row>
    <row r="1322" spans="2:2" x14ac:dyDescent="0.35">
      <c r="B1322" s="110"/>
    </row>
    <row r="1323" spans="2:2" x14ac:dyDescent="0.35">
      <c r="B1323" s="110"/>
    </row>
    <row r="1324" spans="2:2" x14ac:dyDescent="0.35">
      <c r="B1324" s="110"/>
    </row>
    <row r="1325" spans="2:2" x14ac:dyDescent="0.35">
      <c r="B1325" s="110"/>
    </row>
    <row r="1326" spans="2:2" x14ac:dyDescent="0.35">
      <c r="B1326" s="110"/>
    </row>
    <row r="1327" spans="2:2" x14ac:dyDescent="0.35">
      <c r="B1327" s="110"/>
    </row>
    <row r="1328" spans="2:2" x14ac:dyDescent="0.35">
      <c r="B1328" s="110"/>
    </row>
    <row r="1329" spans="2:2" x14ac:dyDescent="0.35">
      <c r="B1329" s="110"/>
    </row>
    <row r="1330" spans="2:2" x14ac:dyDescent="0.35">
      <c r="B1330" s="110"/>
    </row>
    <row r="1331" spans="2:2" x14ac:dyDescent="0.35">
      <c r="B1331" s="110"/>
    </row>
    <row r="1332" spans="2:2" x14ac:dyDescent="0.35">
      <c r="B1332" s="110"/>
    </row>
    <row r="1333" spans="2:2" x14ac:dyDescent="0.35">
      <c r="B1333" s="110"/>
    </row>
    <row r="1334" spans="2:2" x14ac:dyDescent="0.35">
      <c r="B1334" s="110"/>
    </row>
    <row r="1335" spans="2:2" x14ac:dyDescent="0.35">
      <c r="B1335" s="110"/>
    </row>
    <row r="1336" spans="2:2" x14ac:dyDescent="0.35">
      <c r="B1336" s="110"/>
    </row>
    <row r="1337" spans="2:2" x14ac:dyDescent="0.35">
      <c r="B1337" s="110"/>
    </row>
    <row r="1338" spans="2:2" x14ac:dyDescent="0.35">
      <c r="B1338" s="110"/>
    </row>
    <row r="1339" spans="2:2" x14ac:dyDescent="0.35">
      <c r="B1339" s="110"/>
    </row>
    <row r="1340" spans="2:2" x14ac:dyDescent="0.35">
      <c r="B1340" s="110"/>
    </row>
    <row r="1341" spans="2:2" x14ac:dyDescent="0.35">
      <c r="B1341" s="110"/>
    </row>
    <row r="1342" spans="2:2" x14ac:dyDescent="0.35">
      <c r="B1342" s="110"/>
    </row>
    <row r="1343" spans="2:2" x14ac:dyDescent="0.35">
      <c r="B1343" s="110"/>
    </row>
    <row r="1344" spans="2:2" x14ac:dyDescent="0.35">
      <c r="B1344" s="110"/>
    </row>
    <row r="1345" spans="2:2" x14ac:dyDescent="0.35">
      <c r="B1345" s="110"/>
    </row>
    <row r="1346" spans="2:2" x14ac:dyDescent="0.35">
      <c r="B1346" s="110"/>
    </row>
    <row r="1347" spans="2:2" x14ac:dyDescent="0.35">
      <c r="B1347" s="110"/>
    </row>
    <row r="1348" spans="2:2" x14ac:dyDescent="0.35">
      <c r="B1348" s="110"/>
    </row>
    <row r="1349" spans="2:2" x14ac:dyDescent="0.35">
      <c r="B1349" s="110"/>
    </row>
    <row r="1350" spans="2:2" x14ac:dyDescent="0.35">
      <c r="B1350" s="110"/>
    </row>
    <row r="1351" spans="2:2" x14ac:dyDescent="0.35">
      <c r="B1351" s="110"/>
    </row>
    <row r="1352" spans="2:2" x14ac:dyDescent="0.35">
      <c r="B1352" s="110"/>
    </row>
    <row r="1353" spans="2:2" x14ac:dyDescent="0.35">
      <c r="B1353" s="110"/>
    </row>
    <row r="1354" spans="2:2" x14ac:dyDescent="0.35">
      <c r="B1354" s="110"/>
    </row>
    <row r="1355" spans="2:2" x14ac:dyDescent="0.35">
      <c r="B1355" s="110"/>
    </row>
    <row r="1356" spans="2:2" x14ac:dyDescent="0.35">
      <c r="B1356" s="110"/>
    </row>
    <row r="1357" spans="2:2" x14ac:dyDescent="0.35">
      <c r="B1357" s="110"/>
    </row>
    <row r="1358" spans="2:2" x14ac:dyDescent="0.35">
      <c r="B1358" s="110"/>
    </row>
    <row r="1359" spans="2:2" x14ac:dyDescent="0.35">
      <c r="B1359" s="110"/>
    </row>
    <row r="1360" spans="2:2" x14ac:dyDescent="0.35">
      <c r="B1360" s="110"/>
    </row>
    <row r="1361" spans="2:2" x14ac:dyDescent="0.35">
      <c r="B1361" s="110"/>
    </row>
    <row r="1362" spans="2:2" x14ac:dyDescent="0.35">
      <c r="B1362" s="110"/>
    </row>
    <row r="1363" spans="2:2" x14ac:dyDescent="0.35">
      <c r="B1363" s="110"/>
    </row>
    <row r="1364" spans="2:2" x14ac:dyDescent="0.35">
      <c r="B1364" s="110"/>
    </row>
    <row r="1365" spans="2:2" x14ac:dyDescent="0.35">
      <c r="B1365" s="110"/>
    </row>
    <row r="1366" spans="2:2" x14ac:dyDescent="0.35">
      <c r="B1366" s="110"/>
    </row>
    <row r="1367" spans="2:2" x14ac:dyDescent="0.35">
      <c r="B1367" s="110"/>
    </row>
    <row r="1368" spans="2:2" x14ac:dyDescent="0.35">
      <c r="B1368" s="110"/>
    </row>
    <row r="1369" spans="2:2" x14ac:dyDescent="0.35">
      <c r="B1369" s="110"/>
    </row>
    <row r="1370" spans="2:2" x14ac:dyDescent="0.35">
      <c r="B1370" s="110"/>
    </row>
    <row r="1371" spans="2:2" x14ac:dyDescent="0.35">
      <c r="B1371" s="110"/>
    </row>
    <row r="1372" spans="2:2" x14ac:dyDescent="0.35">
      <c r="B1372" s="110"/>
    </row>
    <row r="1373" spans="2:2" x14ac:dyDescent="0.35">
      <c r="B1373" s="110"/>
    </row>
    <row r="1374" spans="2:2" x14ac:dyDescent="0.35">
      <c r="B1374" s="110"/>
    </row>
    <row r="1375" spans="2:2" x14ac:dyDescent="0.35">
      <c r="B1375" s="110"/>
    </row>
    <row r="1376" spans="2:2" x14ac:dyDescent="0.35">
      <c r="B1376" s="110"/>
    </row>
    <row r="1377" spans="2:2" x14ac:dyDescent="0.35">
      <c r="B1377" s="110"/>
    </row>
    <row r="1378" spans="2:2" x14ac:dyDescent="0.35">
      <c r="B1378" s="110"/>
    </row>
    <row r="1379" spans="2:2" x14ac:dyDescent="0.35">
      <c r="B1379" s="110"/>
    </row>
    <row r="1380" spans="2:2" x14ac:dyDescent="0.35">
      <c r="B1380" s="110"/>
    </row>
    <row r="1381" spans="2:2" x14ac:dyDescent="0.35">
      <c r="B1381" s="110"/>
    </row>
    <row r="1382" spans="2:2" x14ac:dyDescent="0.35">
      <c r="B1382" s="110"/>
    </row>
    <row r="1383" spans="2:2" x14ac:dyDescent="0.35">
      <c r="B1383" s="110"/>
    </row>
    <row r="1384" spans="2:2" x14ac:dyDescent="0.35">
      <c r="B1384" s="110"/>
    </row>
    <row r="1385" spans="2:2" x14ac:dyDescent="0.35">
      <c r="B1385" s="110"/>
    </row>
    <row r="1386" spans="2:2" x14ac:dyDescent="0.35">
      <c r="B1386" s="110"/>
    </row>
    <row r="1387" spans="2:2" x14ac:dyDescent="0.35">
      <c r="B1387" s="110"/>
    </row>
    <row r="1388" spans="2:2" x14ac:dyDescent="0.35">
      <c r="B1388" s="110"/>
    </row>
    <row r="1389" spans="2:2" x14ac:dyDescent="0.35">
      <c r="B1389" s="110"/>
    </row>
    <row r="1390" spans="2:2" x14ac:dyDescent="0.35">
      <c r="B1390" s="110"/>
    </row>
    <row r="1391" spans="2:2" x14ac:dyDescent="0.35">
      <c r="B1391" s="110"/>
    </row>
    <row r="1392" spans="2:2" x14ac:dyDescent="0.35">
      <c r="B1392" s="110"/>
    </row>
    <row r="1393" spans="2:2" x14ac:dyDescent="0.35">
      <c r="B1393" s="110"/>
    </row>
    <row r="1394" spans="2:2" x14ac:dyDescent="0.35">
      <c r="B1394" s="110"/>
    </row>
    <row r="1395" spans="2:2" x14ac:dyDescent="0.35">
      <c r="B1395" s="110"/>
    </row>
    <row r="1396" spans="2:2" x14ac:dyDescent="0.35">
      <c r="B1396" s="110"/>
    </row>
    <row r="1397" spans="2:2" x14ac:dyDescent="0.35">
      <c r="B1397" s="110"/>
    </row>
    <row r="1398" spans="2:2" x14ac:dyDescent="0.35">
      <c r="B1398" s="110"/>
    </row>
    <row r="1399" spans="2:2" x14ac:dyDescent="0.35">
      <c r="B1399" s="110"/>
    </row>
    <row r="1400" spans="2:2" x14ac:dyDescent="0.35">
      <c r="B1400" s="110"/>
    </row>
    <row r="1401" spans="2:2" x14ac:dyDescent="0.35">
      <c r="B1401" s="110"/>
    </row>
    <row r="1402" spans="2:2" x14ac:dyDescent="0.35">
      <c r="B1402" s="110"/>
    </row>
    <row r="1403" spans="2:2" x14ac:dyDescent="0.35">
      <c r="B1403" s="110"/>
    </row>
    <row r="1404" spans="2:2" x14ac:dyDescent="0.35">
      <c r="B1404" s="110"/>
    </row>
    <row r="1405" spans="2:2" x14ac:dyDescent="0.35">
      <c r="B1405" s="110"/>
    </row>
    <row r="1406" spans="2:2" x14ac:dyDescent="0.35">
      <c r="B1406" s="110"/>
    </row>
    <row r="1407" spans="2:2" x14ac:dyDescent="0.35">
      <c r="B1407" s="110"/>
    </row>
    <row r="1408" spans="2:2" x14ac:dyDescent="0.35">
      <c r="B1408" s="110"/>
    </row>
    <row r="1409" spans="2:2" x14ac:dyDescent="0.35">
      <c r="B1409" s="110"/>
    </row>
    <row r="1410" spans="2:2" x14ac:dyDescent="0.35">
      <c r="B1410" s="110"/>
    </row>
    <row r="1411" spans="2:2" x14ac:dyDescent="0.35">
      <c r="B1411" s="110"/>
    </row>
    <row r="1412" spans="2:2" x14ac:dyDescent="0.35">
      <c r="B1412" s="110"/>
    </row>
    <row r="1413" spans="2:2" x14ac:dyDescent="0.35">
      <c r="B1413" s="110"/>
    </row>
    <row r="1414" spans="2:2" x14ac:dyDescent="0.35">
      <c r="B1414" s="110"/>
    </row>
    <row r="1415" spans="2:2" x14ac:dyDescent="0.35">
      <c r="B1415" s="110"/>
    </row>
    <row r="1416" spans="2:2" x14ac:dyDescent="0.35">
      <c r="B1416" s="110"/>
    </row>
    <row r="1417" spans="2:2" x14ac:dyDescent="0.35">
      <c r="B1417" s="110"/>
    </row>
    <row r="1418" spans="2:2" x14ac:dyDescent="0.35">
      <c r="B1418" s="110"/>
    </row>
    <row r="1419" spans="2:2" x14ac:dyDescent="0.35">
      <c r="B1419" s="110"/>
    </row>
    <row r="1420" spans="2:2" x14ac:dyDescent="0.35">
      <c r="B1420" s="110"/>
    </row>
    <row r="1421" spans="2:2" x14ac:dyDescent="0.35">
      <c r="B1421" s="110"/>
    </row>
    <row r="1422" spans="2:2" x14ac:dyDescent="0.35">
      <c r="B1422" s="110"/>
    </row>
    <row r="1423" spans="2:2" x14ac:dyDescent="0.35">
      <c r="B1423" s="110"/>
    </row>
    <row r="1424" spans="2:2" x14ac:dyDescent="0.35">
      <c r="B1424" s="110"/>
    </row>
    <row r="1425" spans="2:2" x14ac:dyDescent="0.35">
      <c r="B1425" s="110"/>
    </row>
    <row r="1426" spans="2:2" x14ac:dyDescent="0.35">
      <c r="B1426" s="110"/>
    </row>
    <row r="1427" spans="2:2" x14ac:dyDescent="0.35">
      <c r="B1427" s="110"/>
    </row>
    <row r="1428" spans="2:2" x14ac:dyDescent="0.35">
      <c r="B1428" s="110"/>
    </row>
    <row r="1429" spans="2:2" x14ac:dyDescent="0.35">
      <c r="B1429" s="110"/>
    </row>
    <row r="1430" spans="2:2" x14ac:dyDescent="0.35">
      <c r="B1430" s="110"/>
    </row>
    <row r="1431" spans="2:2" x14ac:dyDescent="0.35">
      <c r="B1431" s="110"/>
    </row>
    <row r="1432" spans="2:2" x14ac:dyDescent="0.35">
      <c r="B1432" s="110"/>
    </row>
    <row r="1433" spans="2:2" x14ac:dyDescent="0.35">
      <c r="B1433" s="110"/>
    </row>
    <row r="1434" spans="2:2" x14ac:dyDescent="0.35">
      <c r="B1434" s="110"/>
    </row>
    <row r="1435" spans="2:2" x14ac:dyDescent="0.35">
      <c r="B1435" s="110"/>
    </row>
    <row r="1436" spans="2:2" x14ac:dyDescent="0.35">
      <c r="B1436" s="110"/>
    </row>
    <row r="1437" spans="2:2" x14ac:dyDescent="0.35">
      <c r="B1437" s="110"/>
    </row>
    <row r="1438" spans="2:2" x14ac:dyDescent="0.35">
      <c r="B1438" s="110"/>
    </row>
    <row r="1439" spans="2:2" x14ac:dyDescent="0.35">
      <c r="B1439" s="110"/>
    </row>
    <row r="1440" spans="2:2" x14ac:dyDescent="0.35">
      <c r="B1440" s="110"/>
    </row>
    <row r="1441" spans="2:2" x14ac:dyDescent="0.35">
      <c r="B1441" s="110"/>
    </row>
    <row r="1442" spans="2:2" x14ac:dyDescent="0.35">
      <c r="B1442" s="110"/>
    </row>
    <row r="1443" spans="2:2" x14ac:dyDescent="0.35">
      <c r="B1443" s="110"/>
    </row>
    <row r="1444" spans="2:2" x14ac:dyDescent="0.35">
      <c r="B1444" s="110"/>
    </row>
    <row r="1445" spans="2:2" x14ac:dyDescent="0.35">
      <c r="B1445" s="110"/>
    </row>
    <row r="1446" spans="2:2" x14ac:dyDescent="0.35">
      <c r="B1446" s="110"/>
    </row>
    <row r="1447" spans="2:2" x14ac:dyDescent="0.35">
      <c r="B1447" s="110"/>
    </row>
    <row r="1448" spans="2:2" x14ac:dyDescent="0.35">
      <c r="B1448" s="110"/>
    </row>
    <row r="1449" spans="2:2" x14ac:dyDescent="0.35">
      <c r="B1449" s="110"/>
    </row>
    <row r="1450" spans="2:2" x14ac:dyDescent="0.35">
      <c r="B1450" s="110"/>
    </row>
    <row r="1451" spans="2:2" x14ac:dyDescent="0.35">
      <c r="B1451" s="110"/>
    </row>
    <row r="1452" spans="2:2" x14ac:dyDescent="0.35">
      <c r="B1452" s="110"/>
    </row>
    <row r="1453" spans="2:2" x14ac:dyDescent="0.35">
      <c r="B1453" s="110"/>
    </row>
    <row r="1454" spans="2:2" x14ac:dyDescent="0.35">
      <c r="B1454" s="110"/>
    </row>
    <row r="1455" spans="2:2" x14ac:dyDescent="0.35">
      <c r="B1455" s="110"/>
    </row>
    <row r="1456" spans="2:2" x14ac:dyDescent="0.35">
      <c r="B1456" s="110"/>
    </row>
    <row r="1457" spans="2:2" x14ac:dyDescent="0.35">
      <c r="B1457" s="110"/>
    </row>
    <row r="1458" spans="2:2" x14ac:dyDescent="0.35">
      <c r="B1458" s="110"/>
    </row>
    <row r="1459" spans="2:2" x14ac:dyDescent="0.35">
      <c r="B1459" s="110"/>
    </row>
    <row r="1460" spans="2:2" x14ac:dyDescent="0.35">
      <c r="B1460" s="110"/>
    </row>
    <row r="1461" spans="2:2" x14ac:dyDescent="0.35">
      <c r="B1461" s="110"/>
    </row>
    <row r="1462" spans="2:2" x14ac:dyDescent="0.35">
      <c r="B1462" s="110"/>
    </row>
    <row r="1463" spans="2:2" x14ac:dyDescent="0.35">
      <c r="B1463" s="110"/>
    </row>
    <row r="1464" spans="2:2" x14ac:dyDescent="0.35">
      <c r="B1464" s="110"/>
    </row>
    <row r="1465" spans="2:2" x14ac:dyDescent="0.35">
      <c r="B1465" s="110"/>
    </row>
    <row r="1466" spans="2:2" x14ac:dyDescent="0.35">
      <c r="B1466" s="110"/>
    </row>
    <row r="1467" spans="2:2" x14ac:dyDescent="0.35">
      <c r="B1467" s="110"/>
    </row>
    <row r="1468" spans="2:2" x14ac:dyDescent="0.35">
      <c r="B1468" s="110"/>
    </row>
    <row r="1469" spans="2:2" x14ac:dyDescent="0.35">
      <c r="B1469" s="110"/>
    </row>
    <row r="1470" spans="2:2" x14ac:dyDescent="0.35">
      <c r="B1470" s="110"/>
    </row>
    <row r="1471" spans="2:2" x14ac:dyDescent="0.35">
      <c r="B1471" s="110"/>
    </row>
    <row r="1472" spans="2:2" x14ac:dyDescent="0.35">
      <c r="B1472" s="110"/>
    </row>
    <row r="1473" spans="2:2" x14ac:dyDescent="0.35">
      <c r="B1473" s="110"/>
    </row>
    <row r="1474" spans="2:2" x14ac:dyDescent="0.35">
      <c r="B1474" s="110"/>
    </row>
    <row r="1475" spans="2:2" x14ac:dyDescent="0.35">
      <c r="B1475" s="110"/>
    </row>
    <row r="1476" spans="2:2" x14ac:dyDescent="0.35">
      <c r="B1476" s="110"/>
    </row>
    <row r="1477" spans="2:2" x14ac:dyDescent="0.35">
      <c r="B1477" s="110"/>
    </row>
    <row r="1478" spans="2:2" x14ac:dyDescent="0.35">
      <c r="B1478" s="110"/>
    </row>
    <row r="1479" spans="2:2" x14ac:dyDescent="0.35">
      <c r="B1479" s="110"/>
    </row>
    <row r="1480" spans="2:2" x14ac:dyDescent="0.35">
      <c r="B1480" s="110"/>
    </row>
    <row r="1481" spans="2:2" x14ac:dyDescent="0.35">
      <c r="B1481" s="110"/>
    </row>
    <row r="1482" spans="2:2" x14ac:dyDescent="0.35">
      <c r="B1482" s="110"/>
    </row>
    <row r="1483" spans="2:2" x14ac:dyDescent="0.35">
      <c r="B1483" s="110"/>
    </row>
    <row r="1484" spans="2:2" x14ac:dyDescent="0.35">
      <c r="B1484" s="110"/>
    </row>
    <row r="1485" spans="2:2" x14ac:dyDescent="0.35">
      <c r="B1485" s="110"/>
    </row>
    <row r="1486" spans="2:2" x14ac:dyDescent="0.35">
      <c r="B1486" s="110"/>
    </row>
    <row r="1487" spans="2:2" x14ac:dyDescent="0.35">
      <c r="B1487" s="110"/>
    </row>
    <row r="1488" spans="2:2" x14ac:dyDescent="0.35">
      <c r="B1488" s="110"/>
    </row>
    <row r="1489" spans="2:2" x14ac:dyDescent="0.35">
      <c r="B1489" s="110"/>
    </row>
    <row r="1490" spans="2:2" x14ac:dyDescent="0.35">
      <c r="B1490" s="110"/>
    </row>
    <row r="1491" spans="2:2" x14ac:dyDescent="0.35">
      <c r="B1491" s="110"/>
    </row>
    <row r="1492" spans="2:2" x14ac:dyDescent="0.35">
      <c r="B1492" s="110"/>
    </row>
    <row r="1493" spans="2:2" x14ac:dyDescent="0.35">
      <c r="B1493" s="110"/>
    </row>
    <row r="1494" spans="2:2" x14ac:dyDescent="0.35">
      <c r="B1494" s="110"/>
    </row>
    <row r="1495" spans="2:2" x14ac:dyDescent="0.35">
      <c r="B1495" s="110"/>
    </row>
    <row r="1496" spans="2:2" x14ac:dyDescent="0.35">
      <c r="B1496" s="110"/>
    </row>
    <row r="1497" spans="2:2" x14ac:dyDescent="0.35">
      <c r="B1497" s="110"/>
    </row>
    <row r="1498" spans="2:2" x14ac:dyDescent="0.35">
      <c r="B1498" s="110"/>
    </row>
    <row r="1499" spans="2:2" x14ac:dyDescent="0.35">
      <c r="B1499" s="110"/>
    </row>
    <row r="1500" spans="2:2" x14ac:dyDescent="0.35">
      <c r="B1500" s="110"/>
    </row>
    <row r="1501" spans="2:2" x14ac:dyDescent="0.35">
      <c r="B1501" s="110"/>
    </row>
    <row r="1502" spans="2:2" x14ac:dyDescent="0.35">
      <c r="B1502" s="110"/>
    </row>
    <row r="1503" spans="2:2" x14ac:dyDescent="0.35">
      <c r="B1503" s="110"/>
    </row>
    <row r="1504" spans="2:2" x14ac:dyDescent="0.35">
      <c r="B1504" s="110"/>
    </row>
    <row r="1505" spans="2:2" x14ac:dyDescent="0.35">
      <c r="B1505" s="110"/>
    </row>
    <row r="1506" spans="2:2" x14ac:dyDescent="0.35">
      <c r="B1506" s="110"/>
    </row>
    <row r="1507" spans="2:2" x14ac:dyDescent="0.35">
      <c r="B1507" s="110"/>
    </row>
    <row r="1508" spans="2:2" x14ac:dyDescent="0.35">
      <c r="B1508" s="110"/>
    </row>
    <row r="1509" spans="2:2" x14ac:dyDescent="0.35">
      <c r="B1509" s="110"/>
    </row>
    <row r="1510" spans="2:2" x14ac:dyDescent="0.35">
      <c r="B1510" s="110"/>
    </row>
    <row r="1511" spans="2:2" x14ac:dyDescent="0.35">
      <c r="B1511" s="110"/>
    </row>
    <row r="1512" spans="2:2" x14ac:dyDescent="0.35">
      <c r="B1512" s="110"/>
    </row>
    <row r="1513" spans="2:2" x14ac:dyDescent="0.35">
      <c r="B1513" s="110"/>
    </row>
    <row r="1514" spans="2:2" x14ac:dyDescent="0.35">
      <c r="B1514" s="110"/>
    </row>
    <row r="1515" spans="2:2" x14ac:dyDescent="0.35">
      <c r="B1515" s="110"/>
    </row>
    <row r="1516" spans="2:2" x14ac:dyDescent="0.35">
      <c r="B1516" s="110"/>
    </row>
    <row r="1517" spans="2:2" x14ac:dyDescent="0.35">
      <c r="B1517" s="110"/>
    </row>
    <row r="1518" spans="2:2" x14ac:dyDescent="0.35">
      <c r="B1518" s="110"/>
    </row>
    <row r="1519" spans="2:2" x14ac:dyDescent="0.35">
      <c r="B1519" s="110"/>
    </row>
    <row r="1520" spans="2:2" x14ac:dyDescent="0.35">
      <c r="B1520" s="110"/>
    </row>
    <row r="1521" spans="2:2" x14ac:dyDescent="0.35">
      <c r="B1521" s="110"/>
    </row>
    <row r="1522" spans="2:2" x14ac:dyDescent="0.35">
      <c r="B1522" s="110"/>
    </row>
    <row r="1523" spans="2:2" x14ac:dyDescent="0.35">
      <c r="B1523" s="110"/>
    </row>
    <row r="1524" spans="2:2" x14ac:dyDescent="0.35">
      <c r="B1524" s="110"/>
    </row>
    <row r="1525" spans="2:2" x14ac:dyDescent="0.35">
      <c r="B1525" s="110"/>
    </row>
    <row r="1526" spans="2:2" x14ac:dyDescent="0.35">
      <c r="B1526" s="110"/>
    </row>
    <row r="1527" spans="2:2" x14ac:dyDescent="0.35">
      <c r="B1527" s="110"/>
    </row>
    <row r="1528" spans="2:2" x14ac:dyDescent="0.35">
      <c r="B1528" s="110"/>
    </row>
    <row r="1529" spans="2:2" x14ac:dyDescent="0.35">
      <c r="B1529" s="110"/>
    </row>
    <row r="1530" spans="2:2" x14ac:dyDescent="0.35">
      <c r="B1530" s="110"/>
    </row>
    <row r="1531" spans="2:2" x14ac:dyDescent="0.35">
      <c r="B1531" s="110"/>
    </row>
    <row r="1532" spans="2:2" x14ac:dyDescent="0.35">
      <c r="B1532" s="110"/>
    </row>
    <row r="1533" spans="2:2" x14ac:dyDescent="0.35">
      <c r="B1533" s="110"/>
    </row>
    <row r="1534" spans="2:2" x14ac:dyDescent="0.35">
      <c r="B1534" s="110"/>
    </row>
    <row r="1535" spans="2:2" x14ac:dyDescent="0.35">
      <c r="B1535" s="110"/>
    </row>
    <row r="1536" spans="2:2" x14ac:dyDescent="0.35">
      <c r="B1536" s="110"/>
    </row>
    <row r="1537" spans="2:2" x14ac:dyDescent="0.35">
      <c r="B1537" s="110"/>
    </row>
    <row r="1538" spans="2:2" x14ac:dyDescent="0.35">
      <c r="B1538" s="110"/>
    </row>
    <row r="1539" spans="2:2" x14ac:dyDescent="0.35">
      <c r="B1539" s="110"/>
    </row>
    <row r="1540" spans="2:2" x14ac:dyDescent="0.35">
      <c r="B1540" s="110"/>
    </row>
    <row r="1541" spans="2:2" x14ac:dyDescent="0.35">
      <c r="B1541" s="110"/>
    </row>
    <row r="1542" spans="2:2" x14ac:dyDescent="0.35">
      <c r="B1542" s="110"/>
    </row>
    <row r="1543" spans="2:2" x14ac:dyDescent="0.35">
      <c r="B1543" s="110"/>
    </row>
    <row r="1544" spans="2:2" x14ac:dyDescent="0.35">
      <c r="B1544" s="110"/>
    </row>
    <row r="1545" spans="2:2" x14ac:dyDescent="0.35">
      <c r="B1545" s="110"/>
    </row>
    <row r="1546" spans="2:2" x14ac:dyDescent="0.35">
      <c r="B1546" s="110"/>
    </row>
    <row r="1547" spans="2:2" x14ac:dyDescent="0.35">
      <c r="B1547" s="110"/>
    </row>
    <row r="1548" spans="2:2" x14ac:dyDescent="0.35">
      <c r="B1548" s="110"/>
    </row>
    <row r="1549" spans="2:2" x14ac:dyDescent="0.35">
      <c r="B1549" s="110"/>
    </row>
    <row r="1550" spans="2:2" x14ac:dyDescent="0.35">
      <c r="B1550" s="110"/>
    </row>
    <row r="1551" spans="2:2" x14ac:dyDescent="0.35">
      <c r="B1551" s="110"/>
    </row>
    <row r="1552" spans="2:2" x14ac:dyDescent="0.35">
      <c r="B1552" s="110"/>
    </row>
    <row r="1553" spans="2:2" x14ac:dyDescent="0.35">
      <c r="B1553" s="110"/>
    </row>
    <row r="1554" spans="2:2" x14ac:dyDescent="0.35">
      <c r="B1554" s="110"/>
    </row>
    <row r="1555" spans="2:2" x14ac:dyDescent="0.35">
      <c r="B1555" s="110"/>
    </row>
    <row r="1556" spans="2:2" x14ac:dyDescent="0.35">
      <c r="B1556" s="110"/>
    </row>
    <row r="1557" spans="2:2" x14ac:dyDescent="0.35">
      <c r="B1557" s="110"/>
    </row>
    <row r="1558" spans="2:2" x14ac:dyDescent="0.35">
      <c r="B1558" s="110"/>
    </row>
    <row r="1559" spans="2:2" x14ac:dyDescent="0.35">
      <c r="B1559" s="110"/>
    </row>
    <row r="1560" spans="2:2" x14ac:dyDescent="0.35">
      <c r="B1560" s="110"/>
    </row>
    <row r="1561" spans="2:2" x14ac:dyDescent="0.35">
      <c r="B1561" s="110"/>
    </row>
    <row r="1562" spans="2:2" x14ac:dyDescent="0.35">
      <c r="B1562" s="110"/>
    </row>
    <row r="1563" spans="2:2" x14ac:dyDescent="0.35">
      <c r="B1563" s="110"/>
    </row>
    <row r="1564" spans="2:2" x14ac:dyDescent="0.35">
      <c r="B1564" s="110"/>
    </row>
    <row r="1565" spans="2:2" x14ac:dyDescent="0.35">
      <c r="B1565" s="110"/>
    </row>
    <row r="1566" spans="2:2" x14ac:dyDescent="0.35">
      <c r="B1566" s="110"/>
    </row>
    <row r="1567" spans="2:2" x14ac:dyDescent="0.35">
      <c r="B1567" s="110"/>
    </row>
    <row r="1568" spans="2:2" x14ac:dyDescent="0.35">
      <c r="B1568" s="110"/>
    </row>
    <row r="1569" spans="2:2" x14ac:dyDescent="0.35">
      <c r="B1569" s="110"/>
    </row>
    <row r="1570" spans="2:2" x14ac:dyDescent="0.35">
      <c r="B1570" s="110"/>
    </row>
    <row r="1571" spans="2:2" x14ac:dyDescent="0.35">
      <c r="B1571" s="110"/>
    </row>
    <row r="1572" spans="2:2" x14ac:dyDescent="0.35">
      <c r="B1572" s="110"/>
    </row>
    <row r="1573" spans="2:2" x14ac:dyDescent="0.35">
      <c r="B1573" s="110"/>
    </row>
    <row r="1574" spans="2:2" x14ac:dyDescent="0.35">
      <c r="B1574" s="110"/>
    </row>
    <row r="1575" spans="2:2" x14ac:dyDescent="0.35">
      <c r="B1575" s="110"/>
    </row>
    <row r="1576" spans="2:2" x14ac:dyDescent="0.35">
      <c r="B1576" s="110"/>
    </row>
    <row r="1577" spans="2:2" x14ac:dyDescent="0.35">
      <c r="B1577" s="110"/>
    </row>
    <row r="1578" spans="2:2" x14ac:dyDescent="0.35">
      <c r="B1578" s="110"/>
    </row>
    <row r="1579" spans="2:2" x14ac:dyDescent="0.35">
      <c r="B1579" s="110"/>
    </row>
    <row r="1580" spans="2:2" x14ac:dyDescent="0.35">
      <c r="B1580" s="110"/>
    </row>
    <row r="1581" spans="2:2" x14ac:dyDescent="0.35">
      <c r="B1581" s="110"/>
    </row>
    <row r="1582" spans="2:2" x14ac:dyDescent="0.35">
      <c r="B1582" s="110"/>
    </row>
    <row r="1583" spans="2:2" x14ac:dyDescent="0.35">
      <c r="B1583" s="110"/>
    </row>
    <row r="1584" spans="2:2" x14ac:dyDescent="0.35">
      <c r="B1584" s="110"/>
    </row>
    <row r="1585" spans="2:2" x14ac:dyDescent="0.35">
      <c r="B1585" s="110"/>
    </row>
    <row r="1586" spans="2:2" x14ac:dyDescent="0.35">
      <c r="B1586" s="110"/>
    </row>
    <row r="1587" spans="2:2" x14ac:dyDescent="0.35">
      <c r="B1587" s="110"/>
    </row>
    <row r="1588" spans="2:2" x14ac:dyDescent="0.35">
      <c r="B1588" s="110"/>
    </row>
    <row r="1589" spans="2:2" x14ac:dyDescent="0.35">
      <c r="B1589" s="110"/>
    </row>
    <row r="1590" spans="2:2" x14ac:dyDescent="0.35">
      <c r="B1590" s="110"/>
    </row>
    <row r="1591" spans="2:2" x14ac:dyDescent="0.35">
      <c r="B1591" s="110"/>
    </row>
    <row r="1592" spans="2:2" x14ac:dyDescent="0.35">
      <c r="B1592" s="110"/>
    </row>
    <row r="1593" spans="2:2" x14ac:dyDescent="0.35">
      <c r="B1593" s="110"/>
    </row>
    <row r="1594" spans="2:2" x14ac:dyDescent="0.35">
      <c r="B1594" s="110"/>
    </row>
    <row r="1595" spans="2:2" x14ac:dyDescent="0.35">
      <c r="B1595" s="110"/>
    </row>
    <row r="1596" spans="2:2" x14ac:dyDescent="0.35">
      <c r="B1596" s="110"/>
    </row>
    <row r="1597" spans="2:2" x14ac:dyDescent="0.35">
      <c r="B1597" s="110"/>
    </row>
    <row r="1598" spans="2:2" x14ac:dyDescent="0.35">
      <c r="B1598" s="110"/>
    </row>
    <row r="1599" spans="2:2" x14ac:dyDescent="0.35">
      <c r="B1599" s="110"/>
    </row>
    <row r="1600" spans="2:2" x14ac:dyDescent="0.35">
      <c r="B1600" s="110"/>
    </row>
    <row r="1601" spans="2:2" x14ac:dyDescent="0.35">
      <c r="B1601" s="110"/>
    </row>
    <row r="1602" spans="2:2" x14ac:dyDescent="0.35">
      <c r="B1602" s="110"/>
    </row>
    <row r="1603" spans="2:2" x14ac:dyDescent="0.35">
      <c r="B1603" s="110"/>
    </row>
    <row r="1604" spans="2:2" x14ac:dyDescent="0.35">
      <c r="B1604" s="110"/>
    </row>
    <row r="1605" spans="2:2" x14ac:dyDescent="0.35">
      <c r="B1605" s="110"/>
    </row>
    <row r="1606" spans="2:2" x14ac:dyDescent="0.35">
      <c r="B1606" s="110"/>
    </row>
    <row r="1607" spans="2:2" x14ac:dyDescent="0.35">
      <c r="B1607" s="110"/>
    </row>
    <row r="1608" spans="2:2" x14ac:dyDescent="0.35">
      <c r="B1608" s="110"/>
    </row>
    <row r="1609" spans="2:2" x14ac:dyDescent="0.35">
      <c r="B1609" s="110"/>
    </row>
    <row r="1610" spans="2:2" x14ac:dyDescent="0.35">
      <c r="B1610" s="110"/>
    </row>
    <row r="1611" spans="2:2" x14ac:dyDescent="0.35">
      <c r="B1611" s="110"/>
    </row>
    <row r="1612" spans="2:2" x14ac:dyDescent="0.35">
      <c r="B1612" s="110"/>
    </row>
    <row r="1613" spans="2:2" x14ac:dyDescent="0.35">
      <c r="B1613" s="110"/>
    </row>
    <row r="1614" spans="2:2" x14ac:dyDescent="0.35">
      <c r="B1614" s="110"/>
    </row>
    <row r="1615" spans="2:2" x14ac:dyDescent="0.35">
      <c r="B1615" s="110"/>
    </row>
    <row r="1616" spans="2:2" x14ac:dyDescent="0.35">
      <c r="B1616" s="110"/>
    </row>
    <row r="1617" spans="2:2" x14ac:dyDescent="0.35">
      <c r="B1617" s="110"/>
    </row>
    <row r="1618" spans="2:2" x14ac:dyDescent="0.35">
      <c r="B1618" s="110"/>
    </row>
    <row r="1619" spans="2:2" x14ac:dyDescent="0.35">
      <c r="B1619" s="110"/>
    </row>
    <row r="1620" spans="2:2" x14ac:dyDescent="0.35">
      <c r="B1620" s="110"/>
    </row>
    <row r="1621" spans="2:2" x14ac:dyDescent="0.35">
      <c r="B1621" s="110"/>
    </row>
    <row r="1622" spans="2:2" x14ac:dyDescent="0.35">
      <c r="B1622" s="110"/>
    </row>
    <row r="1623" spans="2:2" x14ac:dyDescent="0.35">
      <c r="B1623" s="110"/>
    </row>
    <row r="1624" spans="2:2" x14ac:dyDescent="0.35">
      <c r="B1624" s="110"/>
    </row>
    <row r="1625" spans="2:2" x14ac:dyDescent="0.35">
      <c r="B1625" s="110"/>
    </row>
    <row r="1626" spans="2:2" x14ac:dyDescent="0.35">
      <c r="B1626" s="110"/>
    </row>
    <row r="1627" spans="2:2" x14ac:dyDescent="0.35">
      <c r="B1627" s="110"/>
    </row>
    <row r="1628" spans="2:2" x14ac:dyDescent="0.35">
      <c r="B1628" s="110"/>
    </row>
    <row r="1629" spans="2:2" x14ac:dyDescent="0.35">
      <c r="B1629" s="110"/>
    </row>
    <row r="1630" spans="2:2" x14ac:dyDescent="0.35">
      <c r="B1630" s="110"/>
    </row>
    <row r="1631" spans="2:2" x14ac:dyDescent="0.35">
      <c r="B1631" s="110"/>
    </row>
    <row r="1632" spans="2:2" x14ac:dyDescent="0.35">
      <c r="B1632" s="110"/>
    </row>
    <row r="1633" spans="2:2" x14ac:dyDescent="0.35">
      <c r="B1633" s="110"/>
    </row>
    <row r="1634" spans="2:2" x14ac:dyDescent="0.35">
      <c r="B1634" s="110"/>
    </row>
    <row r="1635" spans="2:2" x14ac:dyDescent="0.35">
      <c r="B1635" s="110"/>
    </row>
    <row r="1636" spans="2:2" x14ac:dyDescent="0.35">
      <c r="B1636" s="110"/>
    </row>
    <row r="1637" spans="2:2" x14ac:dyDescent="0.35">
      <c r="B1637" s="110"/>
    </row>
    <row r="1638" spans="2:2" x14ac:dyDescent="0.35">
      <c r="B1638" s="110"/>
    </row>
    <row r="1639" spans="2:2" x14ac:dyDescent="0.35">
      <c r="B1639" s="110"/>
    </row>
    <row r="1640" spans="2:2" x14ac:dyDescent="0.35">
      <c r="B1640" s="110"/>
    </row>
    <row r="1641" spans="2:2" x14ac:dyDescent="0.35">
      <c r="B1641" s="110"/>
    </row>
    <row r="1642" spans="2:2" x14ac:dyDescent="0.35">
      <c r="B1642" s="110"/>
    </row>
    <row r="1643" spans="2:2" x14ac:dyDescent="0.35">
      <c r="B1643" s="110"/>
    </row>
    <row r="1644" spans="2:2" x14ac:dyDescent="0.35">
      <c r="B1644" s="110"/>
    </row>
    <row r="1645" spans="2:2" x14ac:dyDescent="0.35">
      <c r="B1645" s="110"/>
    </row>
    <row r="1646" spans="2:2" x14ac:dyDescent="0.35">
      <c r="B1646" s="110"/>
    </row>
    <row r="1647" spans="2:2" x14ac:dyDescent="0.35">
      <c r="B1647" s="110"/>
    </row>
    <row r="1648" spans="2:2" x14ac:dyDescent="0.35">
      <c r="B1648" s="110"/>
    </row>
    <row r="1649" spans="2:2" x14ac:dyDescent="0.35">
      <c r="B1649" s="110"/>
    </row>
    <row r="1650" spans="2:2" x14ac:dyDescent="0.35">
      <c r="B1650" s="110"/>
    </row>
    <row r="1651" spans="2:2" x14ac:dyDescent="0.35">
      <c r="B1651" s="110"/>
    </row>
    <row r="1652" spans="2:2" x14ac:dyDescent="0.35">
      <c r="B1652" s="110"/>
    </row>
    <row r="1653" spans="2:2" x14ac:dyDescent="0.35">
      <c r="B1653" s="110"/>
    </row>
    <row r="1654" spans="2:2" x14ac:dyDescent="0.35">
      <c r="B1654" s="110"/>
    </row>
    <row r="1655" spans="2:2" x14ac:dyDescent="0.35">
      <c r="B1655" s="110"/>
    </row>
    <row r="1656" spans="2:2" x14ac:dyDescent="0.35">
      <c r="B1656" s="110"/>
    </row>
    <row r="1657" spans="2:2" x14ac:dyDescent="0.35">
      <c r="B1657" s="110"/>
    </row>
    <row r="1658" spans="2:2" x14ac:dyDescent="0.35">
      <c r="B1658" s="110"/>
    </row>
    <row r="1659" spans="2:2" x14ac:dyDescent="0.35">
      <c r="B1659" s="110"/>
    </row>
    <row r="1660" spans="2:2" x14ac:dyDescent="0.35">
      <c r="B1660" s="110"/>
    </row>
    <row r="1661" spans="2:2" x14ac:dyDescent="0.35">
      <c r="B1661" s="110"/>
    </row>
    <row r="1662" spans="2:2" x14ac:dyDescent="0.35">
      <c r="B1662" s="110"/>
    </row>
    <row r="1663" spans="2:2" x14ac:dyDescent="0.35">
      <c r="B1663" s="110"/>
    </row>
    <row r="1664" spans="2:2" x14ac:dyDescent="0.35">
      <c r="B1664" s="110"/>
    </row>
  </sheetData>
  <pageMargins left="0.7" right="0.7" top="0.75" bottom="0.75" header="0.3" footer="0.3"/>
  <pageSetup paperSize="9" scale="31"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H44"/>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352</v>
      </c>
      <c r="E2" s="133"/>
      <c r="F2" s="2"/>
    </row>
    <row r="3" spans="3:8" ht="4.5" customHeight="1" x14ac:dyDescent="0.35">
      <c r="C3" s="3"/>
      <c r="D3" s="133"/>
      <c r="E3" s="133"/>
      <c r="F3" s="4"/>
    </row>
    <row r="4" spans="3:8" ht="13" customHeight="1" x14ac:dyDescent="0.35">
      <c r="C4" s="65" t="s">
        <v>2</v>
      </c>
      <c r="D4" s="1" t="s">
        <v>353</v>
      </c>
      <c r="E4" s="1"/>
      <c r="F4" s="2"/>
    </row>
    <row r="5" spans="3:8" ht="12.5" customHeight="1" x14ac:dyDescent="0.35"/>
    <row r="6" spans="3:8" ht="144.75" customHeight="1" x14ac:dyDescent="0.35">
      <c r="C6" s="66" t="s">
        <v>4</v>
      </c>
      <c r="D6" s="134" t="s">
        <v>354</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4516.1900000000005</v>
      </c>
      <c r="E9" s="5">
        <v>-2888.7</v>
      </c>
      <c r="F9" s="6">
        <v>1627.4900000000007</v>
      </c>
      <c r="H9" s="7">
        <v>36.82</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355</v>
      </c>
      <c r="E17" s="119"/>
      <c r="F17" s="119"/>
      <c r="G17" s="119"/>
      <c r="H17" s="120"/>
    </row>
    <row r="18" spans="2:8" ht="40" customHeight="1" thickBot="1" x14ac:dyDescent="0.4">
      <c r="C18" s="76" t="s">
        <v>18</v>
      </c>
      <c r="D18" s="118" t="s">
        <v>356</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36.82</v>
      </c>
      <c r="D21" s="18">
        <v>767.29000000000008</v>
      </c>
      <c r="E21" s="18">
        <v>3748.9</v>
      </c>
      <c r="F21" s="18">
        <v>4516.1900000000005</v>
      </c>
      <c r="G21" s="18">
        <v>-2888.7</v>
      </c>
      <c r="H21" s="19">
        <v>1627.4900000000007</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248</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3:8" ht="20" customHeight="1" thickBot="1" x14ac:dyDescent="0.4">
      <c r="C33" s="17">
        <v>0</v>
      </c>
      <c r="D33" s="20">
        <v>25.19</v>
      </c>
      <c r="E33" s="20">
        <v>0</v>
      </c>
      <c r="F33" s="20">
        <v>25.19</v>
      </c>
      <c r="G33" s="20">
        <v>0</v>
      </c>
      <c r="H33" s="21">
        <v>25.19</v>
      </c>
    </row>
    <row r="34" spans="3:8" ht="13" customHeight="1" thickBot="1" x14ac:dyDescent="0.4"/>
    <row r="35" spans="3:8" ht="18.5" customHeight="1" thickBot="1" x14ac:dyDescent="0.45">
      <c r="C35" s="125" t="s">
        <v>192</v>
      </c>
      <c r="D35" s="126"/>
      <c r="E35" s="126"/>
      <c r="F35" s="126"/>
      <c r="G35" s="126"/>
      <c r="H35" s="127"/>
    </row>
    <row r="36" spans="3:8" ht="19.5" customHeight="1" thickBot="1" x14ac:dyDescent="0.4"/>
    <row r="37" spans="3:8" ht="18.5" customHeight="1" thickBot="1" x14ac:dyDescent="0.45">
      <c r="C37" s="125" t="s">
        <v>158</v>
      </c>
      <c r="D37" s="126"/>
      <c r="E37" s="126"/>
      <c r="F37" s="126"/>
      <c r="G37" s="126"/>
      <c r="H37" s="127"/>
    </row>
    <row r="38" spans="3:8" ht="19.5" customHeight="1" x14ac:dyDescent="0.35"/>
    <row r="39" spans="3:8" ht="12.5" customHeight="1" x14ac:dyDescent="0.35"/>
    <row r="40" spans="3:8" ht="12.5" customHeight="1" x14ac:dyDescent="0.35"/>
    <row r="41" spans="3:8" ht="12.5" customHeight="1" x14ac:dyDescent="0.35"/>
    <row r="42" spans="3:8" ht="12.5" customHeight="1" x14ac:dyDescent="0.35">
      <c r="C42" s="23"/>
      <c r="D42" s="23"/>
      <c r="E42" s="23"/>
      <c r="F42" s="23"/>
      <c r="G42" s="23"/>
      <c r="H42" s="23"/>
    </row>
    <row r="43" spans="3:8" ht="12.5" customHeight="1" x14ac:dyDescent="0.35"/>
    <row r="44" spans="3:8" ht="12.5" customHeight="1" x14ac:dyDescent="0.35"/>
  </sheetData>
  <mergeCells count="15">
    <mergeCell ref="D17:H17"/>
    <mergeCell ref="D2:E2"/>
    <mergeCell ref="D3:E3"/>
    <mergeCell ref="D6:H6"/>
    <mergeCell ref="C14:H14"/>
    <mergeCell ref="D16:H16"/>
    <mergeCell ref="C35:H35"/>
    <mergeCell ref="C37:H37"/>
    <mergeCell ref="D18:H18"/>
    <mergeCell ref="C25:H25"/>
    <mergeCell ref="D27:H27"/>
    <mergeCell ref="D28:H28"/>
    <mergeCell ref="D29:H29"/>
    <mergeCell ref="C30:E30"/>
    <mergeCell ref="F30:H30"/>
  </mergeCells>
  <printOptions horizontalCentered="1"/>
  <pageMargins left="0.7" right="0.7" top="0.75" bottom="0.75" header="0.3" footer="0.3"/>
  <pageSetup paperSize="9" scale="74"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B2:H44"/>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352</v>
      </c>
      <c r="E2" s="133"/>
      <c r="F2" s="2"/>
    </row>
    <row r="3" spans="3:8" ht="4.5" customHeight="1" x14ac:dyDescent="0.35">
      <c r="C3" s="3"/>
      <c r="D3" s="133"/>
      <c r="E3" s="133"/>
      <c r="F3" s="4"/>
    </row>
    <row r="4" spans="3:8" ht="13" customHeight="1" x14ac:dyDescent="0.35">
      <c r="C4" s="65" t="s">
        <v>2</v>
      </c>
      <c r="D4" s="1" t="s">
        <v>717</v>
      </c>
      <c r="E4" s="1"/>
      <c r="F4" s="2"/>
    </row>
    <row r="5" spans="3:8" ht="12.5" customHeight="1" x14ac:dyDescent="0.35"/>
    <row r="6" spans="3:8" ht="144.75" customHeight="1" x14ac:dyDescent="0.35">
      <c r="C6" s="66" t="s">
        <v>4</v>
      </c>
      <c r="D6" s="134" t="s">
        <v>718</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886.25199999999995</v>
      </c>
      <c r="E9" s="5">
        <v>-500.12</v>
      </c>
      <c r="F9" s="6">
        <v>386.13199999999995</v>
      </c>
      <c r="H9" s="7">
        <v>7.76</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719</v>
      </c>
      <c r="E17" s="119"/>
      <c r="F17" s="119"/>
      <c r="G17" s="119"/>
      <c r="H17" s="120"/>
    </row>
    <row r="18" spans="2:8" ht="20" customHeight="1" thickBot="1" x14ac:dyDescent="0.4">
      <c r="C18" s="76" t="s">
        <v>18</v>
      </c>
      <c r="D18" s="118" t="s">
        <v>718</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7.76</v>
      </c>
      <c r="D21" s="18">
        <v>445.83199999999999</v>
      </c>
      <c r="E21" s="18">
        <v>440.42</v>
      </c>
      <c r="F21" s="18">
        <v>886.25199999999995</v>
      </c>
      <c r="G21" s="18">
        <v>-500.12</v>
      </c>
      <c r="H21" s="19">
        <v>386.13199999999995</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248</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3:8" ht="20" customHeight="1" thickBot="1" x14ac:dyDescent="0.4">
      <c r="C33" s="17">
        <v>0</v>
      </c>
      <c r="D33" s="20">
        <v>17</v>
      </c>
      <c r="E33" s="20">
        <v>0</v>
      </c>
      <c r="F33" s="20">
        <v>17</v>
      </c>
      <c r="G33" s="20">
        <v>0</v>
      </c>
      <c r="H33" s="21">
        <v>17</v>
      </c>
    </row>
    <row r="34" spans="3:8" ht="13" customHeight="1" thickBot="1" x14ac:dyDescent="0.4"/>
    <row r="35" spans="3:8" ht="18.5" customHeight="1" thickBot="1" x14ac:dyDescent="0.45">
      <c r="C35" s="125" t="s">
        <v>192</v>
      </c>
      <c r="D35" s="126"/>
      <c r="E35" s="126"/>
      <c r="F35" s="126"/>
      <c r="G35" s="126"/>
      <c r="H35" s="127"/>
    </row>
    <row r="36" spans="3:8" ht="19.5" customHeight="1" thickBot="1" x14ac:dyDescent="0.4"/>
    <row r="37" spans="3:8" ht="18.5" customHeight="1" thickBot="1" x14ac:dyDescent="0.45">
      <c r="C37" s="125" t="s">
        <v>158</v>
      </c>
      <c r="D37" s="126"/>
      <c r="E37" s="126"/>
      <c r="F37" s="126"/>
      <c r="G37" s="126"/>
      <c r="H37" s="127"/>
    </row>
    <row r="38" spans="3:8" ht="19.5" customHeight="1" x14ac:dyDescent="0.35"/>
    <row r="39" spans="3:8" ht="12.5" customHeight="1" x14ac:dyDescent="0.35"/>
    <row r="40" spans="3:8" ht="12.5" customHeight="1" x14ac:dyDescent="0.35"/>
    <row r="41" spans="3:8" ht="12.5" customHeight="1" x14ac:dyDescent="0.35"/>
    <row r="42" spans="3:8" ht="12.5" customHeight="1" x14ac:dyDescent="0.35">
      <c r="C42" s="23"/>
      <c r="D42" s="23"/>
      <c r="E42" s="23"/>
      <c r="F42" s="23"/>
      <c r="G42" s="23"/>
      <c r="H42" s="23"/>
    </row>
    <row r="43" spans="3:8" ht="12.5" customHeight="1" x14ac:dyDescent="0.35"/>
    <row r="44" spans="3:8" ht="12.5" customHeight="1" x14ac:dyDescent="0.35"/>
  </sheetData>
  <mergeCells count="15">
    <mergeCell ref="D17:H17"/>
    <mergeCell ref="D2:E2"/>
    <mergeCell ref="D3:E3"/>
    <mergeCell ref="D6:H6"/>
    <mergeCell ref="C14:H14"/>
    <mergeCell ref="D16:H16"/>
    <mergeCell ref="C35:H35"/>
    <mergeCell ref="C37:H37"/>
    <mergeCell ref="D18:H18"/>
    <mergeCell ref="C25:H25"/>
    <mergeCell ref="D27:H27"/>
    <mergeCell ref="D28:H28"/>
    <mergeCell ref="D29:H29"/>
    <mergeCell ref="C30:E30"/>
    <mergeCell ref="F30:H30"/>
  </mergeCells>
  <printOptions horizontalCentered="1"/>
  <pageMargins left="0.7" right="0.7" top="0.75" bottom="0.75" header="0.3" footer="0.3"/>
  <pageSetup paperSize="9" scale="74"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2:H51"/>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352</v>
      </c>
      <c r="E2" s="133"/>
      <c r="F2" s="2"/>
    </row>
    <row r="3" spans="3:8" ht="4.5" customHeight="1" x14ac:dyDescent="0.35">
      <c r="C3" s="3"/>
      <c r="D3" s="133"/>
      <c r="E3" s="133"/>
      <c r="F3" s="4"/>
    </row>
    <row r="4" spans="3:8" ht="13" customHeight="1" x14ac:dyDescent="0.35">
      <c r="C4" s="65" t="s">
        <v>2</v>
      </c>
      <c r="D4" s="1" t="s">
        <v>564</v>
      </c>
      <c r="E4" s="1"/>
      <c r="F4" s="2"/>
    </row>
    <row r="5" spans="3:8" ht="12.5" customHeight="1" x14ac:dyDescent="0.35"/>
    <row r="6" spans="3:8" ht="144.75" customHeight="1" x14ac:dyDescent="0.35">
      <c r="C6" s="66" t="s">
        <v>4</v>
      </c>
      <c r="D6" s="134" t="s">
        <v>565</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8173.8000000000011</v>
      </c>
      <c r="E9" s="5">
        <v>-7291.3</v>
      </c>
      <c r="F9" s="6">
        <v>882.50000000000091</v>
      </c>
      <c r="H9" s="7">
        <v>110.37</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566</v>
      </c>
      <c r="E17" s="119"/>
      <c r="F17" s="119"/>
      <c r="G17" s="119"/>
      <c r="H17" s="120"/>
    </row>
    <row r="18" spans="2:8" ht="100" customHeight="1" thickBot="1" x14ac:dyDescent="0.4">
      <c r="C18" s="76" t="s">
        <v>18</v>
      </c>
      <c r="D18" s="118" t="s">
        <v>567</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29.12</v>
      </c>
      <c r="D21" s="18">
        <v>1259.3</v>
      </c>
      <c r="E21" s="18">
        <v>1135.8</v>
      </c>
      <c r="F21" s="18">
        <v>2395.1</v>
      </c>
      <c r="G21" s="18">
        <v>-2381</v>
      </c>
      <c r="H21" s="19">
        <v>14.099999999999909</v>
      </c>
    </row>
    <row r="22" spans="2:8" ht="13" customHeight="1" thickBot="1" x14ac:dyDescent="0.4"/>
    <row r="23" spans="2:8" ht="20" customHeight="1" thickBot="1" x14ac:dyDescent="0.4">
      <c r="C23" s="75" t="s">
        <v>14</v>
      </c>
      <c r="D23" s="121" t="s">
        <v>26</v>
      </c>
      <c r="E23" s="123"/>
      <c r="F23" s="123"/>
      <c r="G23" s="123"/>
      <c r="H23" s="124"/>
    </row>
    <row r="24" spans="2:8" ht="20" customHeight="1" thickBot="1" x14ac:dyDescent="0.4">
      <c r="C24" s="76" t="s">
        <v>16</v>
      </c>
      <c r="D24" s="118" t="s">
        <v>568</v>
      </c>
      <c r="E24" s="119"/>
      <c r="F24" s="119"/>
      <c r="G24" s="119"/>
      <c r="H24" s="120"/>
    </row>
    <row r="25" spans="2:8" ht="131" customHeight="1" thickBot="1" x14ac:dyDescent="0.4">
      <c r="C25" s="76" t="s">
        <v>18</v>
      </c>
      <c r="D25" s="118" t="s">
        <v>569</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81.25</v>
      </c>
      <c r="D28" s="18">
        <v>3766.8</v>
      </c>
      <c r="E28" s="18">
        <v>2011.9</v>
      </c>
      <c r="F28" s="18">
        <v>5778.7000000000007</v>
      </c>
      <c r="G28" s="18">
        <v>-4910.3</v>
      </c>
      <c r="H28" s="19">
        <v>868.40000000000055</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383</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31</v>
      </c>
      <c r="E40" s="20">
        <v>0</v>
      </c>
      <c r="F40" s="20">
        <v>31</v>
      </c>
      <c r="G40" s="20">
        <v>0</v>
      </c>
      <c r="H40" s="21">
        <v>31</v>
      </c>
    </row>
    <row r="41" spans="2:8" ht="13" customHeight="1" thickBot="1" x14ac:dyDescent="0.4"/>
    <row r="42" spans="2:8" ht="18.5" customHeight="1" thickBot="1" x14ac:dyDescent="0.45">
      <c r="C42" s="125" t="s">
        <v>192</v>
      </c>
      <c r="D42" s="126"/>
      <c r="E42" s="126"/>
      <c r="F42" s="126"/>
      <c r="G42" s="126"/>
      <c r="H42" s="127"/>
    </row>
    <row r="43" spans="2:8" ht="19.5" customHeight="1" thickBot="1" x14ac:dyDescent="0.4"/>
    <row r="44" spans="2:8" ht="18.5" customHeight="1" thickBot="1" x14ac:dyDescent="0.45">
      <c r="C44" s="125" t="s">
        <v>158</v>
      </c>
      <c r="D44" s="126"/>
      <c r="E44" s="126"/>
      <c r="F44" s="126"/>
      <c r="G44" s="126"/>
      <c r="H44" s="127"/>
    </row>
    <row r="45" spans="2:8" ht="19.5" customHeight="1" x14ac:dyDescent="0.35"/>
    <row r="46" spans="2:8" ht="12.5" customHeight="1" x14ac:dyDescent="0.35"/>
    <row r="47" spans="2:8" ht="12.5" customHeight="1" x14ac:dyDescent="0.35"/>
    <row r="48" spans="2:8" ht="12.5" customHeight="1" x14ac:dyDescent="0.35"/>
    <row r="49" spans="3:8" ht="12.5" customHeight="1" x14ac:dyDescent="0.35">
      <c r="C49" s="23"/>
      <c r="D49" s="23"/>
      <c r="E49" s="23"/>
      <c r="F49" s="23"/>
      <c r="G49" s="23"/>
      <c r="H49" s="23"/>
    </row>
    <row r="50" spans="3:8" ht="12.5" customHeight="1" x14ac:dyDescent="0.35"/>
    <row r="51" spans="3:8" ht="12.5" customHeight="1" x14ac:dyDescent="0.35"/>
  </sheetData>
  <mergeCells count="18">
    <mergeCell ref="D17:H17"/>
    <mergeCell ref="D2:E2"/>
    <mergeCell ref="D3:E3"/>
    <mergeCell ref="D6:H6"/>
    <mergeCell ref="C14:H14"/>
    <mergeCell ref="D16:H16"/>
    <mergeCell ref="C44:H44"/>
    <mergeCell ref="D18:H18"/>
    <mergeCell ref="D23:H23"/>
    <mergeCell ref="D24:H24"/>
    <mergeCell ref="D25:H25"/>
    <mergeCell ref="C32:H32"/>
    <mergeCell ref="D34:H34"/>
    <mergeCell ref="D35:H35"/>
    <mergeCell ref="D36:H36"/>
    <mergeCell ref="C37:E37"/>
    <mergeCell ref="F37:H37"/>
    <mergeCell ref="C42:H42"/>
  </mergeCells>
  <printOptions horizontalCentered="1"/>
  <pageMargins left="0.7" right="0.7" top="0.75" bottom="0.75" header="0.3" footer="0.3"/>
  <pageSetup paperSize="9" scale="74"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2:H51"/>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558</v>
      </c>
      <c r="E4" s="1"/>
      <c r="F4" s="2"/>
    </row>
    <row r="5" spans="3:8" ht="12.5" customHeight="1" x14ac:dyDescent="0.35"/>
    <row r="6" spans="3:8" ht="144.75" customHeight="1" x14ac:dyDescent="0.35">
      <c r="C6" s="66" t="s">
        <v>4</v>
      </c>
      <c r="D6" s="134" t="s">
        <v>559</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1410.2</v>
      </c>
      <c r="E9" s="5">
        <v>-1171.9000000000001</v>
      </c>
      <c r="F9" s="6">
        <v>238.29999999999995</v>
      </c>
      <c r="H9" s="7">
        <v>6.4</v>
      </c>
    </row>
    <row r="10" spans="3:8" ht="7.5" customHeight="1" x14ac:dyDescent="0.35">
      <c r="C10" s="73"/>
      <c r="F10" s="8"/>
      <c r="H10" s="9"/>
    </row>
    <row r="11" spans="3:8" ht="12.75" customHeight="1" thickBot="1" x14ac:dyDescent="0.4">
      <c r="C11" s="74" t="s">
        <v>11</v>
      </c>
      <c r="D11" s="10"/>
      <c r="E11" s="11"/>
      <c r="F11" s="12">
        <v>-60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560</v>
      </c>
      <c r="E17" s="119"/>
      <c r="F17" s="119"/>
      <c r="G17" s="119"/>
      <c r="H17" s="120"/>
    </row>
    <row r="18" spans="2:8" ht="100" customHeight="1" thickBot="1" x14ac:dyDescent="0.4">
      <c r="C18" s="76" t="s">
        <v>18</v>
      </c>
      <c r="D18" s="118" t="s">
        <v>561</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6.4</v>
      </c>
      <c r="D21" s="18">
        <v>427.35</v>
      </c>
      <c r="E21" s="18">
        <v>982.85</v>
      </c>
      <c r="F21" s="18">
        <v>1410.2</v>
      </c>
      <c r="G21" s="18">
        <v>-1171.9000000000001</v>
      </c>
      <c r="H21" s="19">
        <v>238.29999999999995</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383</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2:8" ht="20" customHeight="1" thickBot="1" x14ac:dyDescent="0.4">
      <c r="C33" s="17">
        <v>0</v>
      </c>
      <c r="D33" s="20">
        <v>14</v>
      </c>
      <c r="E33" s="20">
        <v>0</v>
      </c>
      <c r="F33" s="20">
        <v>14</v>
      </c>
      <c r="G33" s="20">
        <v>0</v>
      </c>
      <c r="H33" s="21">
        <v>14</v>
      </c>
    </row>
    <row r="34" spans="2:8" ht="13" customHeight="1" thickBot="1" x14ac:dyDescent="0.4"/>
    <row r="35" spans="2:8" ht="18.5" customHeight="1" thickBot="1" x14ac:dyDescent="0.45">
      <c r="C35" s="125" t="s">
        <v>81</v>
      </c>
      <c r="D35" s="126"/>
      <c r="E35" s="126"/>
      <c r="F35" s="126"/>
      <c r="G35" s="126"/>
      <c r="H35" s="127"/>
    </row>
    <row r="36" spans="2:8" ht="19.5" customHeight="1" thickBot="1" x14ac:dyDescent="0.4"/>
    <row r="37" spans="2:8" ht="20" customHeight="1" thickBot="1" x14ac:dyDescent="0.4">
      <c r="C37" s="81" t="s">
        <v>14</v>
      </c>
      <c r="D37" s="121" t="s">
        <v>179</v>
      </c>
      <c r="E37" s="122"/>
      <c r="F37" s="123"/>
      <c r="G37" s="123"/>
      <c r="H37" s="124"/>
    </row>
    <row r="38" spans="2:8" ht="20" customHeight="1" thickBot="1" x14ac:dyDescent="0.4">
      <c r="C38" s="82" t="s">
        <v>16</v>
      </c>
      <c r="D38" s="118" t="s">
        <v>562</v>
      </c>
      <c r="E38" s="119"/>
      <c r="F38" s="119"/>
      <c r="G38" s="119"/>
      <c r="H38" s="120"/>
    </row>
    <row r="39" spans="2:8" ht="40" customHeight="1" thickBot="1" x14ac:dyDescent="0.4">
      <c r="C39" s="82" t="s">
        <v>18</v>
      </c>
      <c r="D39" s="118" t="s">
        <v>563</v>
      </c>
      <c r="E39" s="119"/>
      <c r="F39" s="119"/>
      <c r="G39" s="119"/>
      <c r="H39" s="120"/>
    </row>
    <row r="40" spans="2:8" ht="5.25" customHeight="1" x14ac:dyDescent="0.35">
      <c r="C40" s="14"/>
      <c r="H40" s="15"/>
    </row>
    <row r="41" spans="2:8" ht="25.4" customHeight="1" thickBot="1" x14ac:dyDescent="0.4">
      <c r="B41" s="16"/>
      <c r="C41" s="83" t="s">
        <v>20</v>
      </c>
      <c r="D41" s="84" t="s">
        <v>21</v>
      </c>
      <c r="E41" s="84" t="s">
        <v>22</v>
      </c>
      <c r="F41" s="85" t="s">
        <v>6</v>
      </c>
      <c r="G41" s="84" t="s">
        <v>7</v>
      </c>
      <c r="H41" s="86" t="s">
        <v>8</v>
      </c>
    </row>
    <row r="42" spans="2:8" ht="20" customHeight="1" thickBot="1" x14ac:dyDescent="0.4">
      <c r="C42" s="17">
        <v>0</v>
      </c>
      <c r="D42" s="18">
        <v>-60</v>
      </c>
      <c r="E42" s="18">
        <v>0</v>
      </c>
      <c r="F42" s="18">
        <v>-60</v>
      </c>
      <c r="G42" s="18">
        <v>0</v>
      </c>
      <c r="H42" s="19">
        <v>-60</v>
      </c>
    </row>
    <row r="43" spans="2:8" ht="13" customHeight="1" thickBot="1" x14ac:dyDescent="0.4"/>
    <row r="44" spans="2:8" ht="18.5" customHeight="1" thickBot="1" x14ac:dyDescent="0.45">
      <c r="C44" s="125" t="s">
        <v>158</v>
      </c>
      <c r="D44" s="126"/>
      <c r="E44" s="126"/>
      <c r="F44" s="126"/>
      <c r="G44" s="126"/>
      <c r="H44" s="127"/>
    </row>
    <row r="45" spans="2:8" ht="19.5" customHeight="1" x14ac:dyDescent="0.35"/>
    <row r="46" spans="2:8" ht="12.5" customHeight="1" x14ac:dyDescent="0.35"/>
    <row r="47" spans="2:8" ht="12.5" customHeight="1" x14ac:dyDescent="0.35"/>
    <row r="48" spans="2:8" ht="12.5" customHeight="1" x14ac:dyDescent="0.35"/>
    <row r="49" spans="3:8" ht="12.5" customHeight="1" x14ac:dyDescent="0.35">
      <c r="C49" s="23"/>
      <c r="D49" s="23"/>
      <c r="E49" s="23"/>
      <c r="F49" s="23"/>
      <c r="G49" s="23"/>
      <c r="H49" s="23"/>
    </row>
    <row r="50" spans="3:8" ht="12.5" customHeight="1" x14ac:dyDescent="0.35"/>
    <row r="51" spans="3:8" ht="12.5" customHeight="1" x14ac:dyDescent="0.35"/>
  </sheetData>
  <mergeCells count="18">
    <mergeCell ref="C30:E30"/>
    <mergeCell ref="F30:H30"/>
    <mergeCell ref="D2:E2"/>
    <mergeCell ref="D3:E3"/>
    <mergeCell ref="D6:H6"/>
    <mergeCell ref="C14:H14"/>
    <mergeCell ref="D16:H16"/>
    <mergeCell ref="D17:H17"/>
    <mergeCell ref="D18:H18"/>
    <mergeCell ref="C25:H25"/>
    <mergeCell ref="D27:H27"/>
    <mergeCell ref="D28:H28"/>
    <mergeCell ref="D29:H29"/>
    <mergeCell ref="C35:H35"/>
    <mergeCell ref="D37:H37"/>
    <mergeCell ref="D38:H38"/>
    <mergeCell ref="D39:H39"/>
    <mergeCell ref="C44:H44"/>
  </mergeCells>
  <printOptions horizontalCentered="1"/>
  <pageMargins left="0.7" right="0.7" top="0.75" bottom="0.75" header="0.3" footer="0.3"/>
  <pageSetup paperSize="9" scale="74"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H72"/>
  <sheetViews>
    <sheetView showGridLines="0" showRowColHeaders="0" workbookViewId="0">
      <selection activeCell="F2" sqref="F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538</v>
      </c>
      <c r="E4" s="1"/>
      <c r="F4" s="2"/>
    </row>
    <row r="5" spans="3:8" ht="12.5" customHeight="1" x14ac:dyDescent="0.35"/>
    <row r="6" spans="3:8" ht="144.75" customHeight="1" x14ac:dyDescent="0.35">
      <c r="C6" s="66" t="s">
        <v>4</v>
      </c>
      <c r="D6" s="134" t="s">
        <v>539</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6032.5</v>
      </c>
      <c r="E9" s="5">
        <v>-5116.7</v>
      </c>
      <c r="F9" s="6">
        <v>915.80000000000018</v>
      </c>
      <c r="H9" s="7">
        <v>86.55</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540</v>
      </c>
      <c r="E17" s="119"/>
      <c r="F17" s="119"/>
      <c r="G17" s="119"/>
      <c r="H17" s="120"/>
    </row>
    <row r="18" spans="2:8" ht="40" customHeight="1" thickBot="1" x14ac:dyDescent="0.4">
      <c r="C18" s="76" t="s">
        <v>18</v>
      </c>
      <c r="D18" s="118" t="s">
        <v>541</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20.309999999999999</v>
      </c>
      <c r="D21" s="18">
        <v>734.8</v>
      </c>
      <c r="E21" s="18">
        <v>667.8</v>
      </c>
      <c r="F21" s="18">
        <v>1402.6</v>
      </c>
      <c r="G21" s="18">
        <v>-1386.6</v>
      </c>
      <c r="H21" s="19">
        <v>16</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542</v>
      </c>
      <c r="E24" s="119"/>
      <c r="F24" s="119"/>
      <c r="G24" s="119"/>
      <c r="H24" s="120"/>
    </row>
    <row r="25" spans="2:8" ht="60" customHeight="1" thickBot="1" x14ac:dyDescent="0.4">
      <c r="C25" s="76" t="s">
        <v>18</v>
      </c>
      <c r="D25" s="118" t="s">
        <v>543</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5.17</v>
      </c>
      <c r="D28" s="18">
        <v>103.3</v>
      </c>
      <c r="E28" s="18">
        <v>87.7</v>
      </c>
      <c r="F28" s="18">
        <v>191</v>
      </c>
      <c r="G28" s="18">
        <v>-191</v>
      </c>
      <c r="H28" s="19">
        <v>0</v>
      </c>
    </row>
    <row r="29" spans="2:8" ht="13" customHeight="1" thickBot="1" x14ac:dyDescent="0.4"/>
    <row r="30" spans="2:8" ht="20" customHeight="1" thickBot="1" x14ac:dyDescent="0.4">
      <c r="C30" s="75" t="s">
        <v>14</v>
      </c>
      <c r="D30" s="121" t="s">
        <v>29</v>
      </c>
      <c r="E30" s="123"/>
      <c r="F30" s="123"/>
      <c r="G30" s="123"/>
      <c r="H30" s="124"/>
    </row>
    <row r="31" spans="2:8" ht="20" customHeight="1" thickBot="1" x14ac:dyDescent="0.4">
      <c r="C31" s="76" t="s">
        <v>16</v>
      </c>
      <c r="D31" s="118" t="s">
        <v>544</v>
      </c>
      <c r="E31" s="119"/>
      <c r="F31" s="119"/>
      <c r="G31" s="119"/>
      <c r="H31" s="120"/>
    </row>
    <row r="32" spans="2:8" ht="60" customHeight="1" thickBot="1" x14ac:dyDescent="0.4">
      <c r="C32" s="76" t="s">
        <v>18</v>
      </c>
      <c r="D32" s="118" t="s">
        <v>545</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4</v>
      </c>
      <c r="D35" s="18">
        <v>188.7</v>
      </c>
      <c r="E35" s="18">
        <v>0.3</v>
      </c>
      <c r="F35" s="18">
        <v>189</v>
      </c>
      <c r="G35" s="18">
        <v>-189</v>
      </c>
      <c r="H35" s="19">
        <v>0</v>
      </c>
    </row>
    <row r="36" spans="2:8" ht="13" customHeight="1" thickBot="1" x14ac:dyDescent="0.4"/>
    <row r="37" spans="2:8" ht="20" customHeight="1" thickBot="1" x14ac:dyDescent="0.4">
      <c r="C37" s="75" t="s">
        <v>14</v>
      </c>
      <c r="D37" s="121" t="s">
        <v>105</v>
      </c>
      <c r="E37" s="123"/>
      <c r="F37" s="123"/>
      <c r="G37" s="123"/>
      <c r="H37" s="124"/>
    </row>
    <row r="38" spans="2:8" ht="20" customHeight="1" thickBot="1" x14ac:dyDescent="0.4">
      <c r="C38" s="76" t="s">
        <v>16</v>
      </c>
      <c r="D38" s="118" t="s">
        <v>546</v>
      </c>
      <c r="E38" s="119"/>
      <c r="F38" s="119"/>
      <c r="G38" s="119"/>
      <c r="H38" s="120"/>
    </row>
    <row r="39" spans="2:8" ht="100" customHeight="1" thickBot="1" x14ac:dyDescent="0.4">
      <c r="C39" s="76" t="s">
        <v>18</v>
      </c>
      <c r="D39" s="118" t="s">
        <v>547</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46.26</v>
      </c>
      <c r="D42" s="18">
        <v>2325.1</v>
      </c>
      <c r="E42" s="18">
        <v>180.2</v>
      </c>
      <c r="F42" s="18">
        <v>2505.2999999999997</v>
      </c>
      <c r="G42" s="18">
        <v>-1607.5</v>
      </c>
      <c r="H42" s="19">
        <v>897.79999999999973</v>
      </c>
    </row>
    <row r="43" spans="2:8" ht="13" customHeight="1" thickBot="1" x14ac:dyDescent="0.4"/>
    <row r="44" spans="2:8" ht="20" customHeight="1" thickBot="1" x14ac:dyDescent="0.4">
      <c r="C44" s="75" t="s">
        <v>14</v>
      </c>
      <c r="D44" s="121" t="s">
        <v>32</v>
      </c>
      <c r="E44" s="123"/>
      <c r="F44" s="123"/>
      <c r="G44" s="123"/>
      <c r="H44" s="124"/>
    </row>
    <row r="45" spans="2:8" ht="20" customHeight="1" thickBot="1" x14ac:dyDescent="0.4">
      <c r="C45" s="76" t="s">
        <v>16</v>
      </c>
      <c r="D45" s="118" t="s">
        <v>548</v>
      </c>
      <c r="E45" s="119"/>
      <c r="F45" s="119"/>
      <c r="G45" s="119"/>
      <c r="H45" s="120"/>
    </row>
    <row r="46" spans="2:8" ht="60" customHeight="1" thickBot="1" x14ac:dyDescent="0.4">
      <c r="C46" s="76" t="s">
        <v>18</v>
      </c>
      <c r="D46" s="118" t="s">
        <v>549</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10.81</v>
      </c>
      <c r="D49" s="18">
        <v>604</v>
      </c>
      <c r="E49" s="18">
        <v>1140.5999999999999</v>
      </c>
      <c r="F49" s="18">
        <v>1744.6</v>
      </c>
      <c r="G49" s="18">
        <v>-1742.6</v>
      </c>
      <c r="H49" s="19">
        <v>2</v>
      </c>
    </row>
    <row r="50" spans="2:8" ht="12.5" customHeight="1" x14ac:dyDescent="0.35"/>
    <row r="51" spans="2:8" ht="12.5" customHeight="1" x14ac:dyDescent="0.35"/>
    <row r="52" spans="2:8" ht="8.25" customHeight="1" x14ac:dyDescent="0.35"/>
    <row r="53" spans="2:8" ht="18" customHeight="1" x14ac:dyDescent="0.4">
      <c r="C53" s="132" t="s">
        <v>59</v>
      </c>
      <c r="D53" s="132"/>
      <c r="E53" s="132"/>
      <c r="F53" s="132"/>
      <c r="G53" s="132"/>
      <c r="H53" s="132"/>
    </row>
    <row r="54" spans="2:8" ht="18.75" customHeight="1" thickBot="1" x14ac:dyDescent="0.4"/>
    <row r="55" spans="2:8" ht="20" customHeight="1" thickBot="1" x14ac:dyDescent="0.4">
      <c r="C55" s="87" t="s">
        <v>14</v>
      </c>
      <c r="D55" s="121" t="s">
        <v>60</v>
      </c>
      <c r="E55" s="122"/>
      <c r="F55" s="123"/>
      <c r="G55" s="123"/>
      <c r="H55" s="124"/>
    </row>
    <row r="56" spans="2:8" ht="20" customHeight="1" thickBot="1" x14ac:dyDescent="0.4">
      <c r="C56" s="88" t="s">
        <v>16</v>
      </c>
      <c r="D56" s="118" t="s">
        <v>61</v>
      </c>
      <c r="E56" s="119"/>
      <c r="F56" s="119"/>
      <c r="G56" s="119"/>
      <c r="H56" s="120"/>
    </row>
    <row r="57" spans="2:8" ht="20" customHeight="1" thickBot="1" x14ac:dyDescent="0.4">
      <c r="C57" s="88" t="s">
        <v>18</v>
      </c>
      <c r="D57" s="118" t="s">
        <v>383</v>
      </c>
      <c r="E57" s="119"/>
      <c r="F57" s="119"/>
      <c r="G57" s="119"/>
      <c r="H57" s="120"/>
    </row>
    <row r="58" spans="2:8" ht="12.5" customHeight="1" x14ac:dyDescent="0.35">
      <c r="C58" s="128"/>
      <c r="D58" s="129"/>
      <c r="E58" s="129"/>
      <c r="F58" s="130"/>
      <c r="G58" s="130"/>
      <c r="H58" s="131"/>
    </row>
    <row r="59" spans="2:8" ht="5.25" customHeight="1" x14ac:dyDescent="0.35">
      <c r="C59" s="14"/>
      <c r="H59" s="15"/>
    </row>
    <row r="60" spans="2:8" ht="25.4" customHeight="1" thickBot="1" x14ac:dyDescent="0.4">
      <c r="B60" s="16"/>
      <c r="C60" s="89" t="s">
        <v>20</v>
      </c>
      <c r="D60" s="90" t="s">
        <v>21</v>
      </c>
      <c r="E60" s="90" t="s">
        <v>22</v>
      </c>
      <c r="F60" s="91" t="s">
        <v>6</v>
      </c>
      <c r="G60" s="90" t="s">
        <v>7</v>
      </c>
      <c r="H60" s="92" t="s">
        <v>8</v>
      </c>
    </row>
    <row r="61" spans="2:8" ht="20" customHeight="1" thickBot="1" x14ac:dyDescent="0.4">
      <c r="C61" s="17">
        <v>0</v>
      </c>
      <c r="D61" s="20">
        <v>68</v>
      </c>
      <c r="E61" s="20">
        <v>0</v>
      </c>
      <c r="F61" s="20">
        <v>68</v>
      </c>
      <c r="G61" s="20">
        <v>0</v>
      </c>
      <c r="H61" s="21">
        <v>68</v>
      </c>
    </row>
    <row r="62" spans="2:8" ht="13" customHeight="1" thickBot="1" x14ac:dyDescent="0.4"/>
    <row r="63" spans="2:8" ht="18.5" customHeight="1" thickBot="1" x14ac:dyDescent="0.45">
      <c r="C63" s="125" t="s">
        <v>192</v>
      </c>
      <c r="D63" s="126"/>
      <c r="E63" s="126"/>
      <c r="F63" s="126"/>
      <c r="G63" s="126"/>
      <c r="H63" s="127"/>
    </row>
    <row r="64" spans="2:8" ht="19.5" customHeight="1" thickBot="1" x14ac:dyDescent="0.4"/>
    <row r="65" spans="3:8" ht="18.5" customHeight="1" thickBot="1" x14ac:dyDescent="0.45">
      <c r="C65" s="125" t="s">
        <v>158</v>
      </c>
      <c r="D65" s="126"/>
      <c r="E65" s="126"/>
      <c r="F65" s="126"/>
      <c r="G65" s="126"/>
      <c r="H65" s="127"/>
    </row>
    <row r="66" spans="3:8" ht="19.5" customHeight="1" x14ac:dyDescent="0.35"/>
    <row r="67" spans="3:8" ht="12.5" customHeight="1" x14ac:dyDescent="0.35"/>
    <row r="68" spans="3:8" ht="12.5" customHeight="1" x14ac:dyDescent="0.35"/>
    <row r="69" spans="3:8" ht="12.5" customHeight="1" x14ac:dyDescent="0.35"/>
    <row r="70" spans="3:8" ht="12.5" customHeight="1" x14ac:dyDescent="0.35">
      <c r="C70" s="23"/>
      <c r="D70" s="23"/>
      <c r="E70" s="23"/>
      <c r="F70" s="23"/>
      <c r="G70" s="23"/>
      <c r="H70" s="23"/>
    </row>
    <row r="71" spans="3:8" ht="12.5" customHeight="1" x14ac:dyDescent="0.35"/>
    <row r="72" spans="3:8" ht="12.5" customHeight="1" x14ac:dyDescent="0.35"/>
  </sheetData>
  <mergeCells count="27">
    <mergeCell ref="D17:H17"/>
    <mergeCell ref="D2:E2"/>
    <mergeCell ref="D3:E3"/>
    <mergeCell ref="D6:H6"/>
    <mergeCell ref="C14:H14"/>
    <mergeCell ref="D16:H16"/>
    <mergeCell ref="D45:H45"/>
    <mergeCell ref="D18:H18"/>
    <mergeCell ref="D23:H23"/>
    <mergeCell ref="D24:H24"/>
    <mergeCell ref="D25:H25"/>
    <mergeCell ref="D30:H30"/>
    <mergeCell ref="D31:H31"/>
    <mergeCell ref="D32:H32"/>
    <mergeCell ref="D37:H37"/>
    <mergeCell ref="D38:H38"/>
    <mergeCell ref="D39:H39"/>
    <mergeCell ref="D44:H44"/>
    <mergeCell ref="C63:H63"/>
    <mergeCell ref="C65:H65"/>
    <mergeCell ref="D46:H46"/>
    <mergeCell ref="C53:H53"/>
    <mergeCell ref="D55:H55"/>
    <mergeCell ref="D56:H56"/>
    <mergeCell ref="D57:H57"/>
    <mergeCell ref="C58:E58"/>
    <mergeCell ref="F58:H58"/>
  </mergeCells>
  <printOptions horizontalCentered="1"/>
  <pageMargins left="0.7" right="0.7" top="0.75" bottom="0.75" header="0.3" footer="0.3"/>
  <pageSetup paperSize="9" scale="74"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H79"/>
  <sheetViews>
    <sheetView showGridLines="0" showRowColHeaders="0" workbookViewId="0">
      <selection activeCell="F2" sqref="F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384</v>
      </c>
      <c r="E4" s="1"/>
      <c r="F4" s="2"/>
    </row>
    <row r="5" spans="3:8" ht="12.5" customHeight="1" x14ac:dyDescent="0.35"/>
    <row r="6" spans="3:8" ht="144.75" customHeight="1" x14ac:dyDescent="0.35">
      <c r="C6" s="66" t="s">
        <v>4</v>
      </c>
      <c r="D6" s="134" t="s">
        <v>385</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2561.5</v>
      </c>
      <c r="E9" s="5">
        <v>-2847.3999999999996</v>
      </c>
      <c r="F9" s="6">
        <v>-285.89999999999964</v>
      </c>
      <c r="H9" s="7">
        <v>20.7</v>
      </c>
    </row>
    <row r="10" spans="3:8" ht="7.5" customHeight="1" x14ac:dyDescent="0.35">
      <c r="C10" s="73"/>
      <c r="F10" s="8"/>
      <c r="H10" s="9"/>
    </row>
    <row r="11" spans="3:8" ht="12.75" customHeight="1" thickBot="1" x14ac:dyDescent="0.4">
      <c r="C11" s="74" t="s">
        <v>11</v>
      </c>
      <c r="D11" s="10"/>
      <c r="E11" s="11"/>
      <c r="F11" s="12">
        <v>-130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386</v>
      </c>
      <c r="E17" s="119"/>
      <c r="F17" s="119"/>
      <c r="G17" s="119"/>
      <c r="H17" s="120"/>
    </row>
    <row r="18" spans="2:8" ht="60" customHeight="1" thickBot="1" x14ac:dyDescent="0.4">
      <c r="C18" s="76" t="s">
        <v>18</v>
      </c>
      <c r="D18" s="118" t="s">
        <v>387</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20.7</v>
      </c>
      <c r="D21" s="18">
        <v>1156.5999999999999</v>
      </c>
      <c r="E21" s="18">
        <v>1134.2</v>
      </c>
      <c r="F21" s="18">
        <v>2290.8000000000002</v>
      </c>
      <c r="G21" s="18">
        <v>-2396.1999999999998</v>
      </c>
      <c r="H21" s="19">
        <v>-105.39999999999964</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388</v>
      </c>
      <c r="E24" s="119"/>
      <c r="F24" s="119"/>
      <c r="G24" s="119"/>
      <c r="H24" s="120"/>
    </row>
    <row r="25" spans="2:8" ht="80" customHeight="1" thickBot="1" x14ac:dyDescent="0.4">
      <c r="C25" s="76" t="s">
        <v>18</v>
      </c>
      <c r="D25" s="118" t="s">
        <v>389</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0</v>
      </c>
      <c r="D28" s="18"/>
      <c r="E28" s="18">
        <v>270.7</v>
      </c>
      <c r="F28" s="18">
        <v>270.7</v>
      </c>
      <c r="G28" s="18">
        <v>-451.2</v>
      </c>
      <c r="H28" s="19">
        <v>-180.5</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383</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21</v>
      </c>
      <c r="E40" s="20">
        <v>0</v>
      </c>
      <c r="F40" s="20">
        <v>21</v>
      </c>
      <c r="G40" s="20">
        <v>0</v>
      </c>
      <c r="H40" s="21">
        <v>21</v>
      </c>
    </row>
    <row r="41" spans="2:8" ht="13" customHeight="1" thickBot="1" x14ac:dyDescent="0.4"/>
    <row r="42" spans="2:8" ht="18.5" customHeight="1" thickBot="1" x14ac:dyDescent="0.45">
      <c r="C42" s="125" t="s">
        <v>81</v>
      </c>
      <c r="D42" s="126"/>
      <c r="E42" s="126"/>
      <c r="F42" s="126"/>
      <c r="G42" s="126"/>
      <c r="H42" s="127"/>
    </row>
    <row r="43" spans="2:8" ht="19.5" customHeight="1" thickBot="1" x14ac:dyDescent="0.4"/>
    <row r="44" spans="2:8" ht="20" customHeight="1" thickBot="1" x14ac:dyDescent="0.4">
      <c r="C44" s="81" t="s">
        <v>14</v>
      </c>
      <c r="D44" s="121" t="s">
        <v>82</v>
      </c>
      <c r="E44" s="122"/>
      <c r="F44" s="123"/>
      <c r="G44" s="123"/>
      <c r="H44" s="124"/>
    </row>
    <row r="45" spans="2:8" ht="20" customHeight="1" thickBot="1" x14ac:dyDescent="0.4">
      <c r="C45" s="82" t="s">
        <v>16</v>
      </c>
      <c r="D45" s="118" t="s">
        <v>390</v>
      </c>
      <c r="E45" s="119"/>
      <c r="F45" s="119"/>
      <c r="G45" s="119"/>
      <c r="H45" s="120"/>
    </row>
    <row r="46" spans="2:8" ht="20" customHeight="1" thickBot="1" x14ac:dyDescent="0.4">
      <c r="C46" s="82" t="s">
        <v>18</v>
      </c>
      <c r="D46" s="118" t="s">
        <v>391</v>
      </c>
      <c r="E46" s="119"/>
      <c r="F46" s="119"/>
      <c r="G46" s="119"/>
      <c r="H46" s="120"/>
    </row>
    <row r="47" spans="2:8" ht="5.25" customHeight="1" x14ac:dyDescent="0.35">
      <c r="C47" s="14"/>
      <c r="H47" s="15"/>
    </row>
    <row r="48" spans="2:8" ht="25.4" customHeight="1" thickBot="1" x14ac:dyDescent="0.4">
      <c r="B48" s="16"/>
      <c r="C48" s="83" t="s">
        <v>20</v>
      </c>
      <c r="D48" s="84" t="s">
        <v>21</v>
      </c>
      <c r="E48" s="84" t="s">
        <v>22</v>
      </c>
      <c r="F48" s="85" t="s">
        <v>6</v>
      </c>
      <c r="G48" s="84" t="s">
        <v>7</v>
      </c>
      <c r="H48" s="86" t="s">
        <v>8</v>
      </c>
    </row>
    <row r="49" spans="2:8" ht="20" customHeight="1" thickBot="1" x14ac:dyDescent="0.4">
      <c r="C49" s="17">
        <v>0</v>
      </c>
      <c r="D49" s="18">
        <v>0</v>
      </c>
      <c r="E49" s="18">
        <v>-50</v>
      </c>
      <c r="F49" s="18">
        <v>-50</v>
      </c>
      <c r="G49" s="18">
        <v>0</v>
      </c>
      <c r="H49" s="19">
        <v>-50</v>
      </c>
    </row>
    <row r="50" spans="2:8" ht="13" customHeight="1" thickBot="1" x14ac:dyDescent="0.4"/>
    <row r="51" spans="2:8" ht="18.5" customHeight="1" thickBot="1" x14ac:dyDescent="0.45">
      <c r="C51" s="125" t="s">
        <v>85</v>
      </c>
      <c r="D51" s="126"/>
      <c r="E51" s="126"/>
      <c r="F51" s="126"/>
      <c r="G51" s="126"/>
      <c r="H51" s="127"/>
    </row>
    <row r="52" spans="2:8" ht="19.5" customHeight="1" thickBot="1" x14ac:dyDescent="0.4"/>
    <row r="53" spans="2:8" ht="20" customHeight="1" thickBot="1" x14ac:dyDescent="0.4">
      <c r="C53" s="81" t="s">
        <v>14</v>
      </c>
      <c r="D53" s="121" t="s">
        <v>86</v>
      </c>
      <c r="E53" s="122"/>
      <c r="F53" s="123"/>
      <c r="G53" s="123"/>
      <c r="H53" s="124"/>
    </row>
    <row r="54" spans="2:8" ht="20" customHeight="1" thickBot="1" x14ac:dyDescent="0.4">
      <c r="C54" s="82" t="s">
        <v>16</v>
      </c>
      <c r="D54" s="118" t="s">
        <v>392</v>
      </c>
      <c r="E54" s="119"/>
      <c r="F54" s="119"/>
      <c r="G54" s="119"/>
      <c r="H54" s="120"/>
    </row>
    <row r="55" spans="2:8" ht="40" customHeight="1" thickBot="1" x14ac:dyDescent="0.4">
      <c r="C55" s="82" t="s">
        <v>18</v>
      </c>
      <c r="D55" s="118" t="s">
        <v>393</v>
      </c>
      <c r="E55" s="119"/>
      <c r="F55" s="119"/>
      <c r="G55" s="119"/>
      <c r="H55" s="120"/>
    </row>
    <row r="56" spans="2:8" ht="5.25" customHeight="1" x14ac:dyDescent="0.35">
      <c r="C56" s="14"/>
      <c r="H56" s="15"/>
    </row>
    <row r="57" spans="2:8" ht="25.4" customHeight="1" thickBot="1" x14ac:dyDescent="0.4">
      <c r="B57" s="16"/>
      <c r="C57" s="83" t="s">
        <v>20</v>
      </c>
      <c r="D57" s="84" t="s">
        <v>21</v>
      </c>
      <c r="E57" s="84" t="s">
        <v>22</v>
      </c>
      <c r="F57" s="85" t="s">
        <v>6</v>
      </c>
      <c r="G57" s="84" t="s">
        <v>7</v>
      </c>
      <c r="H57" s="86" t="s">
        <v>8</v>
      </c>
    </row>
    <row r="58" spans="2:8" ht="20" customHeight="1" thickBot="1" x14ac:dyDescent="0.4">
      <c r="C58" s="17">
        <v>0</v>
      </c>
      <c r="D58" s="18">
        <v>0</v>
      </c>
      <c r="E58" s="18">
        <v>0</v>
      </c>
      <c r="F58" s="18">
        <v>0</v>
      </c>
      <c r="G58" s="18">
        <v>-20</v>
      </c>
      <c r="H58" s="19">
        <v>-20</v>
      </c>
    </row>
    <row r="59" spans="2:8" ht="13" customHeight="1" thickBot="1" x14ac:dyDescent="0.4"/>
    <row r="60" spans="2:8" ht="20" customHeight="1" thickBot="1" x14ac:dyDescent="0.4">
      <c r="C60" s="81" t="s">
        <v>14</v>
      </c>
      <c r="D60" s="121" t="s">
        <v>89</v>
      </c>
      <c r="E60" s="122"/>
      <c r="F60" s="123"/>
      <c r="G60" s="123"/>
      <c r="H60" s="124"/>
    </row>
    <row r="61" spans="2:8" ht="20" customHeight="1" thickBot="1" x14ac:dyDescent="0.4">
      <c r="C61" s="82" t="s">
        <v>16</v>
      </c>
      <c r="D61" s="118" t="s">
        <v>394</v>
      </c>
      <c r="E61" s="119"/>
      <c r="F61" s="119"/>
      <c r="G61" s="119"/>
      <c r="H61" s="120"/>
    </row>
    <row r="62" spans="2:8" ht="40" customHeight="1" thickBot="1" x14ac:dyDescent="0.4">
      <c r="C62" s="82" t="s">
        <v>18</v>
      </c>
      <c r="D62" s="118" t="s">
        <v>395</v>
      </c>
      <c r="E62" s="119"/>
      <c r="F62" s="119"/>
      <c r="G62" s="119"/>
      <c r="H62" s="120"/>
    </row>
    <row r="63" spans="2:8" ht="5.25" customHeight="1" x14ac:dyDescent="0.35">
      <c r="C63" s="14"/>
      <c r="H63" s="15"/>
    </row>
    <row r="64" spans="2:8" ht="25.4" customHeight="1" thickBot="1" x14ac:dyDescent="0.4">
      <c r="B64" s="16"/>
      <c r="C64" s="83" t="s">
        <v>20</v>
      </c>
      <c r="D64" s="84" t="s">
        <v>21</v>
      </c>
      <c r="E64" s="84" t="s">
        <v>22</v>
      </c>
      <c r="F64" s="85" t="s">
        <v>6</v>
      </c>
      <c r="G64" s="84" t="s">
        <v>7</v>
      </c>
      <c r="H64" s="86" t="s">
        <v>8</v>
      </c>
    </row>
    <row r="65" spans="2:8" ht="20" customHeight="1" thickBot="1" x14ac:dyDescent="0.4">
      <c r="C65" s="17">
        <v>0</v>
      </c>
      <c r="D65" s="18">
        <v>0</v>
      </c>
      <c r="E65" s="18">
        <v>0</v>
      </c>
      <c r="F65" s="18">
        <v>0</v>
      </c>
      <c r="G65" s="18">
        <v>-20</v>
      </c>
      <c r="H65" s="19">
        <v>-20</v>
      </c>
    </row>
    <row r="66" spans="2:8" ht="13" customHeight="1" thickBot="1" x14ac:dyDescent="0.4"/>
    <row r="67" spans="2:8" ht="20" customHeight="1" thickBot="1" x14ac:dyDescent="0.4">
      <c r="C67" s="81" t="s">
        <v>14</v>
      </c>
      <c r="D67" s="121" t="s">
        <v>92</v>
      </c>
      <c r="E67" s="122"/>
      <c r="F67" s="123"/>
      <c r="G67" s="123"/>
      <c r="H67" s="124"/>
    </row>
    <row r="68" spans="2:8" ht="20" customHeight="1" thickBot="1" x14ac:dyDescent="0.4">
      <c r="C68" s="82" t="s">
        <v>16</v>
      </c>
      <c r="D68" s="118" t="s">
        <v>396</v>
      </c>
      <c r="E68" s="119"/>
      <c r="F68" s="119"/>
      <c r="G68" s="119"/>
      <c r="H68" s="120"/>
    </row>
    <row r="69" spans="2:8" ht="40" customHeight="1" thickBot="1" x14ac:dyDescent="0.4">
      <c r="C69" s="82" t="s">
        <v>18</v>
      </c>
      <c r="D69" s="118" t="s">
        <v>397</v>
      </c>
      <c r="E69" s="119"/>
      <c r="F69" s="119"/>
      <c r="G69" s="119"/>
      <c r="H69" s="120"/>
    </row>
    <row r="70" spans="2:8" ht="5.25" customHeight="1" x14ac:dyDescent="0.35">
      <c r="C70" s="14"/>
      <c r="H70" s="15"/>
    </row>
    <row r="71" spans="2:8" ht="25.4" customHeight="1" thickBot="1" x14ac:dyDescent="0.4">
      <c r="B71" s="16"/>
      <c r="C71" s="83" t="s">
        <v>20</v>
      </c>
      <c r="D71" s="84" t="s">
        <v>21</v>
      </c>
      <c r="E71" s="84" t="s">
        <v>22</v>
      </c>
      <c r="F71" s="85" t="s">
        <v>6</v>
      </c>
      <c r="G71" s="84" t="s">
        <v>7</v>
      </c>
      <c r="H71" s="86" t="s">
        <v>8</v>
      </c>
    </row>
    <row r="72" spans="2:8" ht="20" customHeight="1" thickBot="1" x14ac:dyDescent="0.4">
      <c r="C72" s="17">
        <v>0</v>
      </c>
      <c r="D72" s="18">
        <v>0</v>
      </c>
      <c r="E72" s="18">
        <v>0</v>
      </c>
      <c r="F72" s="18">
        <v>0</v>
      </c>
      <c r="G72" s="18">
        <v>-40</v>
      </c>
      <c r="H72" s="19">
        <v>-40</v>
      </c>
    </row>
    <row r="73" spans="2:8" ht="12.5" customHeight="1" x14ac:dyDescent="0.35"/>
    <row r="74" spans="2:8" ht="12.5" customHeight="1" x14ac:dyDescent="0.35"/>
    <row r="75" spans="2:8" ht="12.5" customHeight="1" x14ac:dyDescent="0.35"/>
    <row r="76" spans="2:8" ht="12.5" customHeight="1" x14ac:dyDescent="0.35"/>
    <row r="77" spans="2:8" ht="12.5" customHeight="1" x14ac:dyDescent="0.35">
      <c r="C77" s="23"/>
      <c r="D77" s="23"/>
      <c r="E77" s="23"/>
      <c r="F77" s="23"/>
      <c r="G77" s="23"/>
      <c r="H77" s="23"/>
    </row>
    <row r="78" spans="2:8" ht="12.5" customHeight="1" x14ac:dyDescent="0.35"/>
    <row r="79" spans="2:8" ht="12.5" customHeight="1" x14ac:dyDescent="0.35"/>
  </sheetData>
  <mergeCells count="30">
    <mergeCell ref="D17:H17"/>
    <mergeCell ref="D2:E2"/>
    <mergeCell ref="D3:E3"/>
    <mergeCell ref="D6:H6"/>
    <mergeCell ref="C14:H14"/>
    <mergeCell ref="D16:H16"/>
    <mergeCell ref="D44:H44"/>
    <mergeCell ref="D18:H18"/>
    <mergeCell ref="D23:H23"/>
    <mergeCell ref="D24:H24"/>
    <mergeCell ref="D25:H25"/>
    <mergeCell ref="C32:H32"/>
    <mergeCell ref="D34:H34"/>
    <mergeCell ref="D35:H35"/>
    <mergeCell ref="D36:H36"/>
    <mergeCell ref="C37:E37"/>
    <mergeCell ref="F37:H37"/>
    <mergeCell ref="C42:H42"/>
    <mergeCell ref="D69:H69"/>
    <mergeCell ref="D45:H45"/>
    <mergeCell ref="D46:H46"/>
    <mergeCell ref="C51:H51"/>
    <mergeCell ref="D53:H53"/>
    <mergeCell ref="D54:H54"/>
    <mergeCell ref="D55:H55"/>
    <mergeCell ref="D60:H60"/>
    <mergeCell ref="D61:H61"/>
    <mergeCell ref="D62:H62"/>
    <mergeCell ref="D67:H67"/>
    <mergeCell ref="D68:H68"/>
  </mergeCells>
  <printOptions horizontalCentered="1"/>
  <pageMargins left="0.7" right="0.7" top="0.75" bottom="0.75" header="0.3" footer="0.3"/>
  <pageSetup paperSize="9" scale="74"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2:H51"/>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478</v>
      </c>
      <c r="E4" s="1"/>
      <c r="F4" s="2"/>
    </row>
    <row r="5" spans="3:8" ht="12.5" customHeight="1" x14ac:dyDescent="0.35"/>
    <row r="6" spans="3:8" ht="144.75" customHeight="1" x14ac:dyDescent="0.35">
      <c r="C6" s="66" t="s">
        <v>4</v>
      </c>
      <c r="D6" s="134" t="s">
        <v>479</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4950</v>
      </c>
      <c r="E9" s="5">
        <v>-1600</v>
      </c>
      <c r="F9" s="6">
        <v>3350</v>
      </c>
      <c r="H9" s="7">
        <v>133.19999999999999</v>
      </c>
    </row>
    <row r="10" spans="3:8" ht="7.5" customHeight="1" x14ac:dyDescent="0.35">
      <c r="C10" s="73"/>
      <c r="F10" s="8"/>
      <c r="H10" s="9"/>
    </row>
    <row r="11" spans="3:8" ht="12.75" customHeight="1" thickBot="1" x14ac:dyDescent="0.4">
      <c r="C11" s="74" t="s">
        <v>11</v>
      </c>
      <c r="D11" s="10"/>
      <c r="E11" s="11"/>
      <c r="F11" s="12">
        <v>-200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480</v>
      </c>
      <c r="E17" s="119"/>
      <c r="F17" s="119"/>
      <c r="G17" s="119"/>
      <c r="H17" s="120"/>
    </row>
    <row r="18" spans="2:8" ht="40" customHeight="1" thickBot="1" x14ac:dyDescent="0.4">
      <c r="C18" s="76" t="s">
        <v>18</v>
      </c>
      <c r="D18" s="118" t="s">
        <v>481</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133.19999999999999</v>
      </c>
      <c r="D21" s="18">
        <v>4933.1000000000004</v>
      </c>
      <c r="E21" s="18">
        <v>16.899999999999999</v>
      </c>
      <c r="F21" s="18">
        <v>4950</v>
      </c>
      <c r="G21" s="18">
        <v>-1600</v>
      </c>
      <c r="H21" s="19">
        <v>3350</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406</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2:8" ht="20" customHeight="1" thickBot="1" x14ac:dyDescent="0.4">
      <c r="C33" s="17">
        <v>0</v>
      </c>
      <c r="D33" s="20">
        <v>189</v>
      </c>
      <c r="E33" s="20">
        <v>0</v>
      </c>
      <c r="F33" s="20">
        <v>189</v>
      </c>
      <c r="G33" s="20">
        <v>0</v>
      </c>
      <c r="H33" s="21">
        <v>189</v>
      </c>
    </row>
    <row r="34" spans="2:8" ht="13" customHeight="1" thickBot="1" x14ac:dyDescent="0.4"/>
    <row r="35" spans="2:8" ht="18.5" customHeight="1" thickBot="1" x14ac:dyDescent="0.45">
      <c r="C35" s="125" t="s">
        <v>81</v>
      </c>
      <c r="D35" s="126"/>
      <c r="E35" s="126"/>
      <c r="F35" s="126"/>
      <c r="G35" s="126"/>
      <c r="H35" s="127"/>
    </row>
    <row r="36" spans="2:8" ht="19.5" customHeight="1" thickBot="1" x14ac:dyDescent="0.4"/>
    <row r="37" spans="2:8" ht="20" customHeight="1" thickBot="1" x14ac:dyDescent="0.4">
      <c r="C37" s="81" t="s">
        <v>14</v>
      </c>
      <c r="D37" s="121" t="s">
        <v>179</v>
      </c>
      <c r="E37" s="122"/>
      <c r="F37" s="123"/>
      <c r="G37" s="123"/>
      <c r="H37" s="124"/>
    </row>
    <row r="38" spans="2:8" ht="20" customHeight="1" thickBot="1" x14ac:dyDescent="0.4">
      <c r="C38" s="82" t="s">
        <v>16</v>
      </c>
      <c r="D38" s="118" t="s">
        <v>482</v>
      </c>
      <c r="E38" s="119"/>
      <c r="F38" s="119"/>
      <c r="G38" s="119"/>
      <c r="H38" s="120"/>
    </row>
    <row r="39" spans="2:8" ht="60" customHeight="1" thickBot="1" x14ac:dyDescent="0.4">
      <c r="C39" s="82" t="s">
        <v>18</v>
      </c>
      <c r="D39" s="118" t="s">
        <v>483</v>
      </c>
      <c r="E39" s="119"/>
      <c r="F39" s="119"/>
      <c r="G39" s="119"/>
      <c r="H39" s="120"/>
    </row>
    <row r="40" spans="2:8" ht="5.25" customHeight="1" x14ac:dyDescent="0.35">
      <c r="C40" s="14"/>
      <c r="H40" s="15"/>
    </row>
    <row r="41" spans="2:8" ht="25.4" customHeight="1" thickBot="1" x14ac:dyDescent="0.4">
      <c r="B41" s="16"/>
      <c r="C41" s="83" t="s">
        <v>20</v>
      </c>
      <c r="D41" s="84" t="s">
        <v>21</v>
      </c>
      <c r="E41" s="84" t="s">
        <v>22</v>
      </c>
      <c r="F41" s="85" t="s">
        <v>6</v>
      </c>
      <c r="G41" s="84" t="s">
        <v>7</v>
      </c>
      <c r="H41" s="86" t="s">
        <v>8</v>
      </c>
    </row>
    <row r="42" spans="2:8" ht="20" customHeight="1" thickBot="1" x14ac:dyDescent="0.4">
      <c r="C42" s="17">
        <v>0</v>
      </c>
      <c r="D42" s="18">
        <v>-200</v>
      </c>
      <c r="E42" s="18">
        <v>0</v>
      </c>
      <c r="F42" s="18">
        <v>-200</v>
      </c>
      <c r="G42" s="18">
        <v>0</v>
      </c>
      <c r="H42" s="19">
        <v>-200</v>
      </c>
    </row>
    <row r="43" spans="2:8" ht="13" customHeight="1" thickBot="1" x14ac:dyDescent="0.4"/>
    <row r="44" spans="2:8" ht="18.5" customHeight="1" thickBot="1" x14ac:dyDescent="0.45">
      <c r="C44" s="125" t="s">
        <v>158</v>
      </c>
      <c r="D44" s="126"/>
      <c r="E44" s="126"/>
      <c r="F44" s="126"/>
      <c r="G44" s="126"/>
      <c r="H44" s="127"/>
    </row>
    <row r="45" spans="2:8" ht="19.5" customHeight="1" x14ac:dyDescent="0.35"/>
    <row r="46" spans="2:8" ht="12.5" customHeight="1" x14ac:dyDescent="0.35"/>
    <row r="47" spans="2:8" ht="12.5" customHeight="1" x14ac:dyDescent="0.35"/>
    <row r="48" spans="2:8" ht="12.5" customHeight="1" x14ac:dyDescent="0.35"/>
    <row r="49" spans="3:8" ht="12.5" customHeight="1" x14ac:dyDescent="0.35">
      <c r="C49" s="23"/>
      <c r="D49" s="23"/>
      <c r="E49" s="23"/>
      <c r="F49" s="23"/>
      <c r="G49" s="23"/>
      <c r="H49" s="23"/>
    </row>
    <row r="50" spans="3:8" ht="12.5" customHeight="1" x14ac:dyDescent="0.35"/>
    <row r="51" spans="3:8" ht="12.5" customHeight="1" x14ac:dyDescent="0.35"/>
  </sheetData>
  <mergeCells count="18">
    <mergeCell ref="C30:E30"/>
    <mergeCell ref="F30:H30"/>
    <mergeCell ref="D2:E2"/>
    <mergeCell ref="D3:E3"/>
    <mergeCell ref="D6:H6"/>
    <mergeCell ref="C14:H14"/>
    <mergeCell ref="D16:H16"/>
    <mergeCell ref="D17:H17"/>
    <mergeCell ref="D18:H18"/>
    <mergeCell ref="C25:H25"/>
    <mergeCell ref="D27:H27"/>
    <mergeCell ref="D28:H28"/>
    <mergeCell ref="D29:H29"/>
    <mergeCell ref="C35:H35"/>
    <mergeCell ref="D37:H37"/>
    <mergeCell ref="D38:H38"/>
    <mergeCell ref="D39:H39"/>
    <mergeCell ref="C44:H44"/>
  </mergeCells>
  <printOptions horizontalCentered="1"/>
  <pageMargins left="0.7" right="0.7" top="0.75" bottom="0.75" header="0.3" footer="0.3"/>
  <pageSetup paperSize="9" scale="74"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2:H52"/>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484</v>
      </c>
      <c r="E4" s="1"/>
      <c r="F4" s="2"/>
    </row>
    <row r="5" spans="3:8" ht="12.5" customHeight="1" x14ac:dyDescent="0.35"/>
    <row r="6" spans="3:8" ht="144.75" customHeight="1" x14ac:dyDescent="0.35">
      <c r="C6" s="66" t="s">
        <v>4</v>
      </c>
      <c r="D6" s="134" t="s">
        <v>485</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1483</v>
      </c>
      <c r="E9" s="5">
        <v>0</v>
      </c>
      <c r="F9" s="6">
        <v>1483</v>
      </c>
      <c r="H9" s="7">
        <v>7</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486</v>
      </c>
      <c r="E17" s="119"/>
      <c r="F17" s="119"/>
      <c r="G17" s="119"/>
      <c r="H17" s="120"/>
    </row>
    <row r="18" spans="2:8" ht="60" customHeight="1" thickBot="1" x14ac:dyDescent="0.4">
      <c r="C18" s="76" t="s">
        <v>18</v>
      </c>
      <c r="D18" s="118" t="s">
        <v>487</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7</v>
      </c>
      <c r="D21" s="18">
        <v>759.4</v>
      </c>
      <c r="E21" s="18">
        <v>723.6</v>
      </c>
      <c r="F21" s="18">
        <v>1483</v>
      </c>
      <c r="G21" s="18">
        <v>0</v>
      </c>
      <c r="H21" s="19">
        <v>1483</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406</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2:8" ht="20" customHeight="1" thickBot="1" x14ac:dyDescent="0.4">
      <c r="C33" s="17">
        <v>0</v>
      </c>
      <c r="D33" s="20">
        <v>29</v>
      </c>
      <c r="E33" s="20">
        <v>0</v>
      </c>
      <c r="F33" s="20">
        <v>29</v>
      </c>
      <c r="G33" s="20">
        <v>0</v>
      </c>
      <c r="H33" s="21">
        <v>29</v>
      </c>
    </row>
    <row r="34" spans="2:8" ht="13" customHeight="1" thickBot="1" x14ac:dyDescent="0.4"/>
    <row r="35" spans="2:8" ht="20" customHeight="1" thickBot="1" x14ac:dyDescent="0.4">
      <c r="C35" s="87" t="s">
        <v>14</v>
      </c>
      <c r="D35" s="121" t="s">
        <v>63</v>
      </c>
      <c r="E35" s="122"/>
      <c r="F35" s="123"/>
      <c r="G35" s="123"/>
      <c r="H35" s="124"/>
    </row>
    <row r="36" spans="2:8" ht="20" customHeight="1" thickBot="1" x14ac:dyDescent="0.4">
      <c r="C36" s="88" t="s">
        <v>16</v>
      </c>
      <c r="D36" s="118" t="s">
        <v>61</v>
      </c>
      <c r="E36" s="119"/>
      <c r="F36" s="119"/>
      <c r="G36" s="119"/>
      <c r="H36" s="120"/>
    </row>
    <row r="37" spans="2:8" ht="20" customHeight="1" thickBot="1" x14ac:dyDescent="0.4">
      <c r="C37" s="88" t="s">
        <v>18</v>
      </c>
      <c r="D37" s="118" t="s">
        <v>488</v>
      </c>
      <c r="E37" s="119"/>
      <c r="F37" s="119"/>
      <c r="G37" s="119"/>
      <c r="H37" s="120"/>
    </row>
    <row r="38" spans="2:8" ht="12.5" customHeight="1" x14ac:dyDescent="0.35">
      <c r="C38" s="128"/>
      <c r="D38" s="129"/>
      <c r="E38" s="129"/>
      <c r="F38" s="130"/>
      <c r="G38" s="130"/>
      <c r="H38" s="131"/>
    </row>
    <row r="39" spans="2:8" ht="5.25" customHeight="1" x14ac:dyDescent="0.35">
      <c r="C39" s="14"/>
      <c r="H39" s="15"/>
    </row>
    <row r="40" spans="2:8" ht="25.4" customHeight="1" x14ac:dyDescent="0.35">
      <c r="B40" s="16"/>
      <c r="C40" s="89" t="s">
        <v>20</v>
      </c>
      <c r="D40" s="90" t="s">
        <v>21</v>
      </c>
      <c r="E40" s="90" t="s">
        <v>22</v>
      </c>
      <c r="F40" s="91" t="s">
        <v>6</v>
      </c>
      <c r="G40" s="90" t="s">
        <v>7</v>
      </c>
      <c r="H40" s="92" t="s">
        <v>8</v>
      </c>
    </row>
    <row r="41" spans="2:8" ht="20" customHeight="1" thickBot="1" x14ac:dyDescent="0.4">
      <c r="C41" s="22"/>
      <c r="D41" s="20">
        <v>0</v>
      </c>
      <c r="E41" s="20">
        <v>219</v>
      </c>
      <c r="F41" s="20">
        <v>219</v>
      </c>
      <c r="G41" s="20">
        <v>0</v>
      </c>
      <c r="H41" s="21">
        <v>219</v>
      </c>
    </row>
    <row r="42" spans="2:8" ht="13" customHeight="1" thickBot="1" x14ac:dyDescent="0.4"/>
    <row r="43" spans="2:8" ht="18.5" customHeight="1" thickBot="1" x14ac:dyDescent="0.45">
      <c r="C43" s="125" t="s">
        <v>192</v>
      </c>
      <c r="D43" s="126"/>
      <c r="E43" s="126"/>
      <c r="F43" s="126"/>
      <c r="G43" s="126"/>
      <c r="H43" s="127"/>
    </row>
    <row r="44" spans="2:8" ht="19.5" customHeight="1" thickBot="1" x14ac:dyDescent="0.4"/>
    <row r="45" spans="2:8" ht="18.5" customHeight="1" thickBot="1" x14ac:dyDescent="0.45">
      <c r="C45" s="125" t="s">
        <v>158</v>
      </c>
      <c r="D45" s="126"/>
      <c r="E45" s="126"/>
      <c r="F45" s="126"/>
      <c r="G45" s="126"/>
      <c r="H45" s="127"/>
    </row>
    <row r="46" spans="2:8" ht="19.5" customHeight="1" x14ac:dyDescent="0.35"/>
    <row r="47" spans="2:8" ht="12.5" customHeight="1" x14ac:dyDescent="0.35"/>
    <row r="48" spans="2:8" ht="12.5" customHeight="1" x14ac:dyDescent="0.35"/>
    <row r="49" spans="3:8" ht="12.5" customHeight="1" x14ac:dyDescent="0.35"/>
    <row r="50" spans="3:8" ht="12.5" customHeight="1" x14ac:dyDescent="0.35">
      <c r="C50" s="23"/>
      <c r="D50" s="23"/>
      <c r="E50" s="23"/>
      <c r="F50" s="23"/>
      <c r="G50" s="23"/>
      <c r="H50" s="23"/>
    </row>
    <row r="51" spans="3:8" ht="12.5" customHeight="1" x14ac:dyDescent="0.35"/>
    <row r="52" spans="3:8" ht="12.5" customHeight="1" x14ac:dyDescent="0.35"/>
  </sheetData>
  <mergeCells count="20">
    <mergeCell ref="C30:E30"/>
    <mergeCell ref="F30:H30"/>
    <mergeCell ref="D2:E2"/>
    <mergeCell ref="D3:E3"/>
    <mergeCell ref="D6:H6"/>
    <mergeCell ref="C14:H14"/>
    <mergeCell ref="D16:H16"/>
    <mergeCell ref="D17:H17"/>
    <mergeCell ref="D18:H18"/>
    <mergeCell ref="C25:H25"/>
    <mergeCell ref="D27:H27"/>
    <mergeCell ref="D28:H28"/>
    <mergeCell ref="D29:H29"/>
    <mergeCell ref="C45:H45"/>
    <mergeCell ref="D35:H35"/>
    <mergeCell ref="D36:H36"/>
    <mergeCell ref="D37:H37"/>
    <mergeCell ref="C38:E38"/>
    <mergeCell ref="F38:H38"/>
    <mergeCell ref="C43:H43"/>
  </mergeCells>
  <printOptions horizontalCentered="1"/>
  <pageMargins left="0.7" right="0.7" top="0.75" bottom="0.75" header="0.3" footer="0.3"/>
  <pageSetup paperSize="9" scale="74"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2:H67"/>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430</v>
      </c>
      <c r="E4" s="1"/>
      <c r="F4" s="2"/>
    </row>
    <row r="5" spans="3:8" ht="12.5" customHeight="1" x14ac:dyDescent="0.35"/>
    <row r="6" spans="3:8" ht="144.75" customHeight="1" x14ac:dyDescent="0.35">
      <c r="C6" s="66" t="s">
        <v>4</v>
      </c>
      <c r="D6" s="134" t="s">
        <v>431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8805.2000000000007</v>
      </c>
      <c r="E9" s="5">
        <v>-480</v>
      </c>
      <c r="F9" s="6">
        <v>8325.2000000000007</v>
      </c>
      <c r="H9" s="7">
        <v>39.5</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432</v>
      </c>
      <c r="E17" s="119"/>
      <c r="F17" s="119"/>
      <c r="G17" s="119"/>
      <c r="H17" s="120"/>
    </row>
    <row r="18" spans="2:8" ht="40" customHeight="1" thickBot="1" x14ac:dyDescent="0.4">
      <c r="C18" s="76" t="s">
        <v>18</v>
      </c>
      <c r="D18" s="118" t="s">
        <v>433</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39.5</v>
      </c>
      <c r="D21" s="18">
        <v>2255.5</v>
      </c>
      <c r="E21" s="18">
        <v>1562.2</v>
      </c>
      <c r="F21" s="18">
        <v>3817.7</v>
      </c>
      <c r="G21" s="18">
        <v>0</v>
      </c>
      <c r="H21" s="19">
        <v>3817.7</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434</v>
      </c>
      <c r="E24" s="119"/>
      <c r="F24" s="119"/>
      <c r="G24" s="119"/>
      <c r="H24" s="120"/>
    </row>
    <row r="25" spans="2:8" ht="92.75" customHeight="1" thickBot="1" x14ac:dyDescent="0.4">
      <c r="C25" s="76" t="s">
        <v>18</v>
      </c>
      <c r="D25" s="118" t="s">
        <v>435</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0</v>
      </c>
      <c r="D28" s="18">
        <v>0.5</v>
      </c>
      <c r="E28" s="18">
        <v>4987</v>
      </c>
      <c r="F28" s="18">
        <v>4987.5</v>
      </c>
      <c r="G28" s="18">
        <v>-480</v>
      </c>
      <c r="H28" s="19">
        <v>4507.5</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406</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104</v>
      </c>
      <c r="E40" s="20">
        <v>0</v>
      </c>
      <c r="F40" s="20">
        <v>104</v>
      </c>
      <c r="G40" s="20">
        <v>0</v>
      </c>
      <c r="H40" s="21">
        <v>104</v>
      </c>
    </row>
    <row r="41" spans="2:8" ht="13" customHeight="1" thickBot="1" x14ac:dyDescent="0.4"/>
    <row r="42" spans="2:8" ht="20" customHeight="1" thickBot="1" x14ac:dyDescent="0.4">
      <c r="C42" s="87" t="s">
        <v>14</v>
      </c>
      <c r="D42" s="121" t="s">
        <v>63</v>
      </c>
      <c r="E42" s="122"/>
      <c r="F42" s="123"/>
      <c r="G42" s="123"/>
      <c r="H42" s="124"/>
    </row>
    <row r="43" spans="2:8" ht="20" customHeight="1" thickBot="1" x14ac:dyDescent="0.4">
      <c r="C43" s="88" t="s">
        <v>16</v>
      </c>
      <c r="D43" s="118" t="s">
        <v>61</v>
      </c>
      <c r="E43" s="119"/>
      <c r="F43" s="119"/>
      <c r="G43" s="119"/>
      <c r="H43" s="120"/>
    </row>
    <row r="44" spans="2:8" ht="20" customHeight="1" thickBot="1" x14ac:dyDescent="0.4">
      <c r="C44" s="88" t="s">
        <v>18</v>
      </c>
      <c r="D44" s="118" t="s">
        <v>436</v>
      </c>
      <c r="E44" s="119"/>
      <c r="F44" s="119"/>
      <c r="G44" s="119"/>
      <c r="H44" s="120"/>
    </row>
    <row r="45" spans="2:8" ht="12.5" customHeight="1" x14ac:dyDescent="0.35">
      <c r="C45" s="128"/>
      <c r="D45" s="129"/>
      <c r="E45" s="129"/>
      <c r="F45" s="130"/>
      <c r="G45" s="130"/>
      <c r="H45" s="131"/>
    </row>
    <row r="46" spans="2:8" ht="5.25" customHeight="1" x14ac:dyDescent="0.35">
      <c r="C46" s="14"/>
      <c r="H46" s="15"/>
    </row>
    <row r="47" spans="2:8" ht="25.4" customHeight="1" x14ac:dyDescent="0.35">
      <c r="B47" s="16"/>
      <c r="C47" s="89" t="s">
        <v>20</v>
      </c>
      <c r="D47" s="90" t="s">
        <v>21</v>
      </c>
      <c r="E47" s="90" t="s">
        <v>22</v>
      </c>
      <c r="F47" s="91" t="s">
        <v>6</v>
      </c>
      <c r="G47" s="90" t="s">
        <v>7</v>
      </c>
      <c r="H47" s="92" t="s">
        <v>8</v>
      </c>
    </row>
    <row r="48" spans="2:8" ht="20" customHeight="1" thickBot="1" x14ac:dyDescent="0.4">
      <c r="C48" s="22"/>
      <c r="D48" s="20">
        <v>0</v>
      </c>
      <c r="E48" s="20">
        <v>250</v>
      </c>
      <c r="F48" s="20">
        <v>250</v>
      </c>
      <c r="G48" s="20">
        <v>0</v>
      </c>
      <c r="H48" s="21">
        <v>250</v>
      </c>
    </row>
    <row r="49" spans="2:8" ht="13" customHeight="1" thickBot="1" x14ac:dyDescent="0.4"/>
    <row r="50" spans="2:8" ht="20" customHeight="1" thickBot="1" x14ac:dyDescent="0.4">
      <c r="C50" s="87" t="s">
        <v>14</v>
      </c>
      <c r="D50" s="121" t="s">
        <v>65</v>
      </c>
      <c r="E50" s="122"/>
      <c r="F50" s="123"/>
      <c r="G50" s="123"/>
      <c r="H50" s="124"/>
    </row>
    <row r="51" spans="2:8" ht="20" customHeight="1" thickBot="1" x14ac:dyDescent="0.4">
      <c r="C51" s="88" t="s">
        <v>16</v>
      </c>
      <c r="D51" s="118" t="s">
        <v>66</v>
      </c>
      <c r="E51" s="119"/>
      <c r="F51" s="119"/>
      <c r="G51" s="119"/>
      <c r="H51" s="120"/>
    </row>
    <row r="52" spans="2:8" ht="20" customHeight="1" thickBot="1" x14ac:dyDescent="0.4">
      <c r="C52" s="88" t="s">
        <v>18</v>
      </c>
      <c r="D52" s="118" t="s">
        <v>437</v>
      </c>
      <c r="E52" s="119"/>
      <c r="F52" s="119"/>
      <c r="G52" s="119"/>
      <c r="H52" s="120"/>
    </row>
    <row r="53" spans="2:8" ht="12.5" customHeight="1" x14ac:dyDescent="0.35">
      <c r="C53" s="128"/>
      <c r="D53" s="129"/>
      <c r="E53" s="129"/>
      <c r="F53" s="130"/>
      <c r="G53" s="130"/>
      <c r="H53" s="131"/>
    </row>
    <row r="54" spans="2:8" ht="5.25" customHeight="1" x14ac:dyDescent="0.35">
      <c r="C54" s="14"/>
      <c r="H54" s="15"/>
    </row>
    <row r="55" spans="2:8" ht="25.4" customHeight="1" thickBot="1" x14ac:dyDescent="0.4">
      <c r="B55" s="16"/>
      <c r="C55" s="89" t="s">
        <v>20</v>
      </c>
      <c r="D55" s="90" t="s">
        <v>21</v>
      </c>
      <c r="E55" s="90" t="s">
        <v>22</v>
      </c>
      <c r="F55" s="91" t="s">
        <v>6</v>
      </c>
      <c r="G55" s="90" t="s">
        <v>7</v>
      </c>
      <c r="H55" s="92" t="s">
        <v>8</v>
      </c>
    </row>
    <row r="56" spans="2:8" ht="20" customHeight="1" thickBot="1" x14ac:dyDescent="0.4">
      <c r="C56" s="17"/>
      <c r="D56" s="20">
        <v>0</v>
      </c>
      <c r="E56" s="20">
        <v>250</v>
      </c>
      <c r="F56" s="20">
        <v>250</v>
      </c>
      <c r="G56" s="20">
        <v>0</v>
      </c>
      <c r="H56" s="21">
        <v>250</v>
      </c>
    </row>
    <row r="57" spans="2:8" ht="13" customHeight="1" thickBot="1" x14ac:dyDescent="0.4"/>
    <row r="58" spans="2:8" ht="18.5" customHeight="1" thickBot="1" x14ac:dyDescent="0.45">
      <c r="C58" s="125" t="s">
        <v>192</v>
      </c>
      <c r="D58" s="126"/>
      <c r="E58" s="126"/>
      <c r="F58" s="126"/>
      <c r="G58" s="126"/>
      <c r="H58" s="127"/>
    </row>
    <row r="59" spans="2:8" ht="19.5" customHeight="1" thickBot="1" x14ac:dyDescent="0.4"/>
    <row r="60" spans="2:8" ht="18.5" customHeight="1" thickBot="1" x14ac:dyDescent="0.45">
      <c r="C60" s="125" t="s">
        <v>158</v>
      </c>
      <c r="D60" s="126"/>
      <c r="E60" s="126"/>
      <c r="F60" s="126"/>
      <c r="G60" s="126"/>
      <c r="H60" s="127"/>
    </row>
    <row r="61" spans="2:8" ht="19.5" customHeight="1" x14ac:dyDescent="0.35"/>
    <row r="62" spans="2:8" ht="12.5" customHeight="1" x14ac:dyDescent="0.35"/>
    <row r="63" spans="2:8" ht="12.5" customHeight="1" x14ac:dyDescent="0.35"/>
    <row r="64" spans="2:8" ht="12.5" customHeight="1" x14ac:dyDescent="0.35"/>
    <row r="65" spans="3:8" ht="12.5" customHeight="1" x14ac:dyDescent="0.35">
      <c r="C65" s="23"/>
      <c r="D65" s="23"/>
      <c r="E65" s="23"/>
      <c r="F65" s="23"/>
      <c r="G65" s="23"/>
      <c r="H65" s="23"/>
    </row>
    <row r="66" spans="3:8" ht="12.5" customHeight="1" x14ac:dyDescent="0.35"/>
    <row r="67" spans="3:8" ht="12.5" customHeight="1" x14ac:dyDescent="0.35"/>
  </sheetData>
  <mergeCells count="28">
    <mergeCell ref="D17:H17"/>
    <mergeCell ref="D2:E2"/>
    <mergeCell ref="D3:E3"/>
    <mergeCell ref="D6:H6"/>
    <mergeCell ref="C14:H14"/>
    <mergeCell ref="D16:H16"/>
    <mergeCell ref="D43:H43"/>
    <mergeCell ref="D18:H18"/>
    <mergeCell ref="D23:H23"/>
    <mergeCell ref="D24:H24"/>
    <mergeCell ref="D25:H25"/>
    <mergeCell ref="C32:H32"/>
    <mergeCell ref="D34:H34"/>
    <mergeCell ref="D35:H35"/>
    <mergeCell ref="D36:H36"/>
    <mergeCell ref="C37:E37"/>
    <mergeCell ref="F37:H37"/>
    <mergeCell ref="D42:H42"/>
    <mergeCell ref="C53:E53"/>
    <mergeCell ref="F53:H53"/>
    <mergeCell ref="C58:H58"/>
    <mergeCell ref="C60:H60"/>
    <mergeCell ref="D44:H44"/>
    <mergeCell ref="C45:E45"/>
    <mergeCell ref="F45:H45"/>
    <mergeCell ref="D50:H50"/>
    <mergeCell ref="D51:H51"/>
    <mergeCell ref="D52:H52"/>
  </mergeCells>
  <printOptions horizontalCentered="1"/>
  <pageMargins left="0.7" right="0.7" top="0.75" bottom="0.75" header="0.3" footer="0.3"/>
  <pageSetup paperSize="9" scale="74"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H63"/>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502</v>
      </c>
      <c r="E4" s="1"/>
      <c r="F4" s="2"/>
    </row>
    <row r="5" spans="3:8" ht="12.5" customHeight="1" x14ac:dyDescent="0.35"/>
    <row r="6" spans="3:8" ht="144.75" customHeight="1" x14ac:dyDescent="0.35">
      <c r="C6" s="66" t="s">
        <v>4</v>
      </c>
      <c r="D6" s="134" t="s">
        <v>503</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15873.699999999999</v>
      </c>
      <c r="E9" s="5">
        <v>-15197.699999999999</v>
      </c>
      <c r="F9" s="6">
        <v>676</v>
      </c>
      <c r="H9" s="7">
        <v>5.72</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504</v>
      </c>
      <c r="E17" s="119"/>
      <c r="F17" s="119"/>
      <c r="G17" s="119"/>
      <c r="H17" s="120"/>
    </row>
    <row r="18" spans="2:8" ht="40" customHeight="1" thickBot="1" x14ac:dyDescent="0.4">
      <c r="C18" s="76" t="s">
        <v>18</v>
      </c>
      <c r="D18" s="118" t="s">
        <v>505</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c r="E21" s="18">
        <v>650</v>
      </c>
      <c r="F21" s="18">
        <v>650</v>
      </c>
      <c r="G21" s="18"/>
      <c r="H21" s="19">
        <v>650</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506</v>
      </c>
      <c r="E24" s="119"/>
      <c r="F24" s="119"/>
      <c r="G24" s="119"/>
      <c r="H24" s="120"/>
    </row>
    <row r="25" spans="2:8" ht="52.75" customHeight="1" thickBot="1" x14ac:dyDescent="0.4">
      <c r="C25" s="76" t="s">
        <v>18</v>
      </c>
      <c r="D25" s="118" t="s">
        <v>507</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0</v>
      </c>
      <c r="D28" s="18"/>
      <c r="E28" s="18">
        <v>224.3</v>
      </c>
      <c r="F28" s="18">
        <v>224.3</v>
      </c>
      <c r="G28" s="18">
        <v>-224.3</v>
      </c>
      <c r="H28" s="19">
        <v>0</v>
      </c>
    </row>
    <row r="29" spans="2:8" ht="13" customHeight="1" thickBot="1" x14ac:dyDescent="0.4"/>
    <row r="30" spans="2:8" ht="20" customHeight="1" thickBot="1" x14ac:dyDescent="0.4">
      <c r="C30" s="75" t="s">
        <v>14</v>
      </c>
      <c r="D30" s="121" t="s">
        <v>29</v>
      </c>
      <c r="E30" s="123"/>
      <c r="F30" s="123"/>
      <c r="G30" s="123"/>
      <c r="H30" s="124"/>
    </row>
    <row r="31" spans="2:8" ht="20" customHeight="1" thickBot="1" x14ac:dyDescent="0.4">
      <c r="C31" s="76" t="s">
        <v>16</v>
      </c>
      <c r="D31" s="118" t="s">
        <v>508</v>
      </c>
      <c r="E31" s="119"/>
      <c r="F31" s="119"/>
      <c r="G31" s="119"/>
      <c r="H31" s="120"/>
    </row>
    <row r="32" spans="2:8" ht="231" customHeight="1" thickBot="1" x14ac:dyDescent="0.4">
      <c r="C32" s="76" t="s">
        <v>18</v>
      </c>
      <c r="D32" s="118" t="s">
        <v>509</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0</v>
      </c>
      <c r="D35" s="18"/>
      <c r="E35" s="18">
        <v>13480.8</v>
      </c>
      <c r="F35" s="18">
        <v>13480.8</v>
      </c>
      <c r="G35" s="18">
        <v>-13480.8</v>
      </c>
      <c r="H35" s="19">
        <v>0</v>
      </c>
    </row>
    <row r="36" spans="2:8" ht="13" customHeight="1" thickBot="1" x14ac:dyDescent="0.4"/>
    <row r="37" spans="2:8" ht="20" customHeight="1" thickBot="1" x14ac:dyDescent="0.4">
      <c r="C37" s="75" t="s">
        <v>14</v>
      </c>
      <c r="D37" s="121" t="s">
        <v>105</v>
      </c>
      <c r="E37" s="123"/>
      <c r="F37" s="123"/>
      <c r="G37" s="123"/>
      <c r="H37" s="124"/>
    </row>
    <row r="38" spans="2:8" ht="20" customHeight="1" thickBot="1" x14ac:dyDescent="0.4">
      <c r="C38" s="76" t="s">
        <v>16</v>
      </c>
      <c r="D38" s="118" t="s">
        <v>510</v>
      </c>
      <c r="E38" s="119"/>
      <c r="F38" s="119"/>
      <c r="G38" s="119"/>
      <c r="H38" s="120"/>
    </row>
    <row r="39" spans="2:8" ht="40" customHeight="1" thickBot="1" x14ac:dyDescent="0.4">
      <c r="C39" s="76" t="s">
        <v>18</v>
      </c>
      <c r="D39" s="118" t="s">
        <v>511</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0</v>
      </c>
      <c r="D42" s="18"/>
      <c r="E42" s="18">
        <v>50</v>
      </c>
      <c r="F42" s="18">
        <v>50</v>
      </c>
      <c r="G42" s="18">
        <v>-50</v>
      </c>
      <c r="H42" s="19">
        <v>0</v>
      </c>
    </row>
    <row r="43" spans="2:8" ht="13" customHeight="1" thickBot="1" x14ac:dyDescent="0.4"/>
    <row r="44" spans="2:8" ht="20" customHeight="1" thickBot="1" x14ac:dyDescent="0.4">
      <c r="C44" s="75" t="s">
        <v>14</v>
      </c>
      <c r="D44" s="121" t="s">
        <v>32</v>
      </c>
      <c r="E44" s="123"/>
      <c r="F44" s="123"/>
      <c r="G44" s="123"/>
      <c r="H44" s="124"/>
    </row>
    <row r="45" spans="2:8" ht="20" customHeight="1" thickBot="1" x14ac:dyDescent="0.4">
      <c r="C45" s="76" t="s">
        <v>16</v>
      </c>
      <c r="D45" s="118" t="s">
        <v>512</v>
      </c>
      <c r="E45" s="119"/>
      <c r="F45" s="119"/>
      <c r="G45" s="119"/>
      <c r="H45" s="120"/>
    </row>
    <row r="46" spans="2:8" ht="132.75" customHeight="1" thickBot="1" x14ac:dyDescent="0.4">
      <c r="C46" s="76" t="s">
        <v>18</v>
      </c>
      <c r="D46" s="118" t="s">
        <v>513</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3:8" ht="20" customHeight="1" thickBot="1" x14ac:dyDescent="0.4">
      <c r="C49" s="17">
        <v>5.72</v>
      </c>
      <c r="D49" s="18">
        <v>464.9</v>
      </c>
      <c r="E49" s="18">
        <v>1003.7</v>
      </c>
      <c r="F49" s="18">
        <v>1468.6</v>
      </c>
      <c r="G49" s="18">
        <v>-1442.6</v>
      </c>
      <c r="H49" s="19">
        <v>26</v>
      </c>
    </row>
    <row r="50" spans="3:8" ht="12.5" customHeight="1" x14ac:dyDescent="0.35"/>
    <row r="51" spans="3:8" ht="12.5" customHeight="1" x14ac:dyDescent="0.35"/>
    <row r="52" spans="3:8" ht="18" customHeight="1" x14ac:dyDescent="0.4">
      <c r="C52" s="132" t="s">
        <v>351</v>
      </c>
      <c r="D52" s="132"/>
      <c r="E52" s="132"/>
      <c r="F52" s="132"/>
      <c r="G52" s="132"/>
      <c r="H52" s="132"/>
    </row>
    <row r="53" spans="3:8" ht="18.75" customHeight="1" thickBot="1" x14ac:dyDescent="0.4"/>
    <row r="54" spans="3:8" ht="18.5" customHeight="1" thickBot="1" x14ac:dyDescent="0.45">
      <c r="C54" s="125" t="s">
        <v>192</v>
      </c>
      <c r="D54" s="126"/>
      <c r="E54" s="126"/>
      <c r="F54" s="126"/>
      <c r="G54" s="126"/>
      <c r="H54" s="127"/>
    </row>
    <row r="55" spans="3:8" ht="19.5" customHeight="1" thickBot="1" x14ac:dyDescent="0.4"/>
    <row r="56" spans="3:8" ht="18.5" customHeight="1" thickBot="1" x14ac:dyDescent="0.45">
      <c r="C56" s="125" t="s">
        <v>158</v>
      </c>
      <c r="D56" s="126"/>
      <c r="E56" s="126"/>
      <c r="F56" s="126"/>
      <c r="G56" s="126"/>
      <c r="H56" s="127"/>
    </row>
    <row r="57" spans="3:8" ht="19.5" customHeight="1" x14ac:dyDescent="0.35"/>
    <row r="58" spans="3:8" ht="12.5" customHeight="1" x14ac:dyDescent="0.35"/>
    <row r="59" spans="3:8" ht="12.5" customHeight="1" x14ac:dyDescent="0.35"/>
    <row r="60" spans="3:8" ht="12.5" customHeight="1" x14ac:dyDescent="0.35"/>
    <row r="61" spans="3:8" ht="12.5" customHeight="1" x14ac:dyDescent="0.35">
      <c r="C61" s="23"/>
      <c r="D61" s="23"/>
      <c r="E61" s="23"/>
      <c r="F61" s="23"/>
      <c r="G61" s="23"/>
      <c r="H61" s="23"/>
    </row>
    <row r="62" spans="3:8" ht="12.5" customHeight="1" x14ac:dyDescent="0.35"/>
    <row r="63" spans="3:8" ht="12.5" customHeight="1" x14ac:dyDescent="0.35"/>
  </sheetData>
  <mergeCells count="22">
    <mergeCell ref="D31:H31"/>
    <mergeCell ref="D2:E2"/>
    <mergeCell ref="D3:E3"/>
    <mergeCell ref="D6:H6"/>
    <mergeCell ref="C14:H14"/>
    <mergeCell ref="D16:H16"/>
    <mergeCell ref="D17:H17"/>
    <mergeCell ref="D18:H18"/>
    <mergeCell ref="D23:H23"/>
    <mergeCell ref="D24:H24"/>
    <mergeCell ref="D25:H25"/>
    <mergeCell ref="D30:H30"/>
    <mergeCell ref="D46:H46"/>
    <mergeCell ref="C52:H52"/>
    <mergeCell ref="C54:H54"/>
    <mergeCell ref="C56:H56"/>
    <mergeCell ref="D32:H32"/>
    <mergeCell ref="D37:H37"/>
    <mergeCell ref="D38:H38"/>
    <mergeCell ref="D39:H39"/>
    <mergeCell ref="D44:H44"/>
    <mergeCell ref="D45:H45"/>
  </mergeCells>
  <printOptions horizontalCentered="1"/>
  <pageMargins left="0.7" right="0.7" top="0.75" bottom="0.75" header="0.3" footer="0.3"/>
  <pageSetup paperSize="9" scale="7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H171"/>
  <sheetViews>
    <sheetView showGridLines="0" showRowColHeaders="0" topLeftCell="A2" workbookViewId="0">
      <selection activeCell="C2" sqref="C2:H17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1</v>
      </c>
      <c r="E2" s="133"/>
      <c r="F2" s="2"/>
    </row>
    <row r="3" spans="3:8" ht="4.5" customHeight="1" x14ac:dyDescent="0.35">
      <c r="C3" s="3"/>
      <c r="D3" s="133"/>
      <c r="E3" s="133"/>
      <c r="F3" s="4"/>
    </row>
    <row r="4" spans="3:8" ht="13" customHeight="1" x14ac:dyDescent="0.35">
      <c r="C4" s="65" t="s">
        <v>2</v>
      </c>
      <c r="D4" s="1" t="s">
        <v>159</v>
      </c>
      <c r="E4" s="1"/>
      <c r="F4" s="2"/>
    </row>
    <row r="5" spans="3:8" ht="12.5" customHeight="1" x14ac:dyDescent="0.35"/>
    <row r="6" spans="3:8" ht="144.75" customHeight="1" x14ac:dyDescent="0.35">
      <c r="C6" s="66" t="s">
        <v>4</v>
      </c>
      <c r="D6" s="134" t="s">
        <v>160</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26510.832000000002</v>
      </c>
      <c r="E9" s="5">
        <v>-8283.4000000000015</v>
      </c>
      <c r="F9" s="6">
        <v>18227.432000000001</v>
      </c>
      <c r="H9" s="7">
        <v>122.15</v>
      </c>
    </row>
    <row r="10" spans="3:8" ht="7.5" customHeight="1" x14ac:dyDescent="0.35">
      <c r="C10" s="73"/>
      <c r="F10" s="8"/>
      <c r="H10" s="9"/>
    </row>
    <row r="11" spans="3:8" ht="12.75" customHeight="1" thickBot="1" x14ac:dyDescent="0.4">
      <c r="C11" s="74" t="s">
        <v>11</v>
      </c>
      <c r="D11" s="10"/>
      <c r="E11" s="11"/>
      <c r="F11" s="12">
        <v>-1955</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161</v>
      </c>
      <c r="E17" s="119"/>
      <c r="F17" s="119"/>
      <c r="G17" s="119"/>
      <c r="H17" s="120"/>
    </row>
    <row r="18" spans="2:8" ht="20" customHeight="1" thickBot="1" x14ac:dyDescent="0.4">
      <c r="C18" s="76" t="s">
        <v>18</v>
      </c>
      <c r="D18" s="118" t="s">
        <v>162</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3</v>
      </c>
      <c r="D21" s="18">
        <v>220</v>
      </c>
      <c r="E21" s="18"/>
      <c r="F21" s="18">
        <v>220</v>
      </c>
      <c r="G21" s="18"/>
      <c r="H21" s="19">
        <v>220</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163</v>
      </c>
      <c r="E24" s="119"/>
      <c r="F24" s="119"/>
      <c r="G24" s="119"/>
      <c r="H24" s="120"/>
    </row>
    <row r="25" spans="2:8" ht="80" customHeight="1" thickBot="1" x14ac:dyDescent="0.4">
      <c r="C25" s="76" t="s">
        <v>18</v>
      </c>
      <c r="D25" s="118" t="s">
        <v>164</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65.59</v>
      </c>
      <c r="D28" s="18">
        <v>3293.7</v>
      </c>
      <c r="E28" s="18">
        <v>81.599999999999994</v>
      </c>
      <c r="F28" s="18">
        <v>3375.2999999999997</v>
      </c>
      <c r="G28" s="18">
        <v>-155</v>
      </c>
      <c r="H28" s="19">
        <v>3220.2999999999997</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165</v>
      </c>
      <c r="E31" s="119"/>
      <c r="F31" s="119"/>
      <c r="G31" s="119"/>
      <c r="H31" s="120"/>
    </row>
    <row r="32" spans="2:8" ht="20" customHeight="1" thickBot="1" x14ac:dyDescent="0.4">
      <c r="C32" s="76" t="s">
        <v>18</v>
      </c>
      <c r="D32" s="118" t="s">
        <v>166</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24.48</v>
      </c>
      <c r="D35" s="18">
        <v>1687.4</v>
      </c>
      <c r="E35" s="18">
        <v>137</v>
      </c>
      <c r="F35" s="18">
        <v>1824.4</v>
      </c>
      <c r="G35" s="18">
        <v>0</v>
      </c>
      <c r="H35" s="19">
        <v>1824.4</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167</v>
      </c>
      <c r="E38" s="119"/>
      <c r="F38" s="119"/>
      <c r="G38" s="119"/>
      <c r="H38" s="120"/>
    </row>
    <row r="39" spans="2:8" ht="20" customHeight="1" thickBot="1" x14ac:dyDescent="0.4">
      <c r="C39" s="76" t="s">
        <v>18</v>
      </c>
      <c r="D39" s="118" t="s">
        <v>58</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0</v>
      </c>
      <c r="D42" s="18">
        <v>0</v>
      </c>
      <c r="E42" s="18">
        <v>656.4</v>
      </c>
      <c r="F42" s="18">
        <v>656.4</v>
      </c>
      <c r="G42" s="18">
        <v>-494.1</v>
      </c>
      <c r="H42" s="19">
        <v>162.29999999999995</v>
      </c>
    </row>
    <row r="43" spans="2:8" ht="13" customHeight="1" thickBot="1" x14ac:dyDescent="0.4"/>
    <row r="44" spans="2:8" ht="20" customHeight="1" thickBot="1" x14ac:dyDescent="0.4">
      <c r="C44" s="75" t="s">
        <v>14</v>
      </c>
      <c r="D44" s="121" t="s">
        <v>105</v>
      </c>
      <c r="E44" s="123"/>
      <c r="F44" s="123"/>
      <c r="G44" s="123"/>
      <c r="H44" s="124"/>
    </row>
    <row r="45" spans="2:8" ht="20" customHeight="1" thickBot="1" x14ac:dyDescent="0.4">
      <c r="C45" s="76" t="s">
        <v>16</v>
      </c>
      <c r="D45" s="118" t="s">
        <v>168</v>
      </c>
      <c r="E45" s="119"/>
      <c r="F45" s="119"/>
      <c r="G45" s="119"/>
      <c r="H45" s="120"/>
    </row>
    <row r="46" spans="2:8" ht="80" customHeight="1" thickBot="1" x14ac:dyDescent="0.4">
      <c r="C46" s="76" t="s">
        <v>18</v>
      </c>
      <c r="D46" s="118" t="s">
        <v>169</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0</v>
      </c>
      <c r="D49" s="18">
        <v>0</v>
      </c>
      <c r="E49" s="18">
        <v>17140.832000000002</v>
      </c>
      <c r="F49" s="18">
        <v>17140.832000000002</v>
      </c>
      <c r="G49" s="18">
        <v>-7579.6</v>
      </c>
      <c r="H49" s="19">
        <v>9561.2320000000018</v>
      </c>
    </row>
    <row r="50" spans="2:8" ht="13" customHeight="1" thickBot="1" x14ac:dyDescent="0.4"/>
    <row r="51" spans="2:8" ht="20" customHeight="1" thickBot="1" x14ac:dyDescent="0.4">
      <c r="C51" s="75" t="s">
        <v>14</v>
      </c>
      <c r="D51" s="121" t="s">
        <v>32</v>
      </c>
      <c r="E51" s="123"/>
      <c r="F51" s="123"/>
      <c r="G51" s="123"/>
      <c r="H51" s="124"/>
    </row>
    <row r="52" spans="2:8" ht="20" customHeight="1" thickBot="1" x14ac:dyDescent="0.4">
      <c r="C52" s="76" t="s">
        <v>16</v>
      </c>
      <c r="D52" s="118" t="s">
        <v>170</v>
      </c>
      <c r="E52" s="119"/>
      <c r="F52" s="119"/>
      <c r="G52" s="119"/>
      <c r="H52" s="120"/>
    </row>
    <row r="53" spans="2:8" ht="60" customHeight="1" thickBot="1" x14ac:dyDescent="0.4">
      <c r="C53" s="76" t="s">
        <v>18</v>
      </c>
      <c r="D53" s="118" t="s">
        <v>171</v>
      </c>
      <c r="E53" s="119"/>
      <c r="F53" s="119"/>
      <c r="G53" s="119"/>
      <c r="H53" s="120"/>
    </row>
    <row r="54" spans="2:8" ht="5.25" customHeight="1" x14ac:dyDescent="0.35">
      <c r="C54" s="14"/>
      <c r="H54" s="15"/>
    </row>
    <row r="55" spans="2:8" ht="25.4" customHeight="1" thickBot="1" x14ac:dyDescent="0.4">
      <c r="B55" s="16"/>
      <c r="C55" s="77" t="s">
        <v>20</v>
      </c>
      <c r="D55" s="78" t="s">
        <v>21</v>
      </c>
      <c r="E55" s="78" t="s">
        <v>22</v>
      </c>
      <c r="F55" s="79" t="s">
        <v>6</v>
      </c>
      <c r="G55" s="78" t="s">
        <v>7</v>
      </c>
      <c r="H55" s="80" t="s">
        <v>8</v>
      </c>
    </row>
    <row r="56" spans="2:8" ht="20" customHeight="1" thickBot="1" x14ac:dyDescent="0.4">
      <c r="C56" s="17">
        <v>29.08</v>
      </c>
      <c r="D56" s="18">
        <v>2804.5</v>
      </c>
      <c r="E56" s="18">
        <v>489.4</v>
      </c>
      <c r="F56" s="18">
        <v>3293.9</v>
      </c>
      <c r="G56" s="18">
        <v>-54.7</v>
      </c>
      <c r="H56" s="19">
        <v>3239.2000000000003</v>
      </c>
    </row>
    <row r="57" spans="2:8" ht="12.5" customHeight="1" x14ac:dyDescent="0.35"/>
    <row r="58" spans="2:8" ht="12.5" customHeight="1" x14ac:dyDescent="0.35"/>
    <row r="59" spans="2:8" ht="8.25" customHeight="1" x14ac:dyDescent="0.35"/>
    <row r="60" spans="2:8" ht="18" customHeight="1" x14ac:dyDescent="0.4">
      <c r="C60" s="132" t="s">
        <v>59</v>
      </c>
      <c r="D60" s="132"/>
      <c r="E60" s="132"/>
      <c r="F60" s="132"/>
      <c r="G60" s="132"/>
      <c r="H60" s="132"/>
    </row>
    <row r="61" spans="2:8" ht="18.75" customHeight="1" thickBot="1" x14ac:dyDescent="0.4"/>
    <row r="62" spans="2:8" ht="20" customHeight="1" thickBot="1" x14ac:dyDescent="0.4">
      <c r="C62" s="87" t="s">
        <v>14</v>
      </c>
      <c r="D62" s="121" t="s">
        <v>60</v>
      </c>
      <c r="E62" s="122"/>
      <c r="F62" s="123"/>
      <c r="G62" s="123"/>
      <c r="H62" s="124"/>
    </row>
    <row r="63" spans="2:8" ht="20" customHeight="1" thickBot="1" x14ac:dyDescent="0.4">
      <c r="C63" s="88" t="s">
        <v>16</v>
      </c>
      <c r="D63" s="118" t="s">
        <v>61</v>
      </c>
      <c r="E63" s="119"/>
      <c r="F63" s="119"/>
      <c r="G63" s="119"/>
      <c r="H63" s="120"/>
    </row>
    <row r="64" spans="2:8" ht="20" customHeight="1" thickBot="1" x14ac:dyDescent="0.4">
      <c r="C64" s="88" t="s">
        <v>18</v>
      </c>
      <c r="D64" s="118" t="s">
        <v>62</v>
      </c>
      <c r="E64" s="119"/>
      <c r="F64" s="119"/>
      <c r="G64" s="119"/>
      <c r="H64" s="120"/>
    </row>
    <row r="65" spans="2:8" ht="12.5" customHeight="1" x14ac:dyDescent="0.35">
      <c r="C65" s="128"/>
      <c r="D65" s="129"/>
      <c r="E65" s="129"/>
      <c r="F65" s="130"/>
      <c r="G65" s="130"/>
      <c r="H65" s="131"/>
    </row>
    <row r="66" spans="2:8" ht="5.25" customHeight="1" x14ac:dyDescent="0.35">
      <c r="C66" s="14"/>
      <c r="H66" s="15"/>
    </row>
    <row r="67" spans="2:8" ht="25.4" customHeight="1" thickBot="1" x14ac:dyDescent="0.4">
      <c r="B67" s="16"/>
      <c r="C67" s="89" t="s">
        <v>20</v>
      </c>
      <c r="D67" s="90" t="s">
        <v>21</v>
      </c>
      <c r="E67" s="90" t="s">
        <v>22</v>
      </c>
      <c r="F67" s="91" t="s">
        <v>6</v>
      </c>
      <c r="G67" s="90" t="s">
        <v>7</v>
      </c>
      <c r="H67" s="92" t="s">
        <v>8</v>
      </c>
    </row>
    <row r="68" spans="2:8" ht="20" customHeight="1" thickBot="1" x14ac:dyDescent="0.4">
      <c r="C68" s="17">
        <v>0</v>
      </c>
      <c r="D68" s="20">
        <v>0</v>
      </c>
      <c r="E68" s="20">
        <v>1352</v>
      </c>
      <c r="F68" s="20">
        <v>1352</v>
      </c>
      <c r="G68" s="20">
        <v>0</v>
      </c>
      <c r="H68" s="21">
        <v>1352</v>
      </c>
    </row>
    <row r="69" spans="2:8" ht="13" customHeight="1" thickBot="1" x14ac:dyDescent="0.4"/>
    <row r="70" spans="2:8" ht="20" customHeight="1" thickBot="1" x14ac:dyDescent="0.4">
      <c r="C70" s="87" t="s">
        <v>14</v>
      </c>
      <c r="D70" s="121" t="s">
        <v>63</v>
      </c>
      <c r="E70" s="122"/>
      <c r="F70" s="123"/>
      <c r="G70" s="123"/>
      <c r="H70" s="124"/>
    </row>
    <row r="71" spans="2:8" ht="20" customHeight="1" thickBot="1" x14ac:dyDescent="0.4">
      <c r="C71" s="88" t="s">
        <v>16</v>
      </c>
      <c r="D71" s="118" t="s">
        <v>61</v>
      </c>
      <c r="E71" s="119"/>
      <c r="F71" s="119"/>
      <c r="G71" s="119"/>
      <c r="H71" s="120"/>
    </row>
    <row r="72" spans="2:8" ht="20" customHeight="1" thickBot="1" x14ac:dyDescent="0.4">
      <c r="C72" s="88" t="s">
        <v>18</v>
      </c>
      <c r="D72" s="118" t="s">
        <v>172</v>
      </c>
      <c r="E72" s="119"/>
      <c r="F72" s="119"/>
      <c r="G72" s="119"/>
      <c r="H72" s="120"/>
    </row>
    <row r="73" spans="2:8" ht="12.5" customHeight="1" x14ac:dyDescent="0.35">
      <c r="C73" s="128"/>
      <c r="D73" s="129"/>
      <c r="E73" s="129"/>
      <c r="F73" s="130"/>
      <c r="G73" s="130"/>
      <c r="H73" s="131"/>
    </row>
    <row r="74" spans="2:8" ht="5.25" customHeight="1" x14ac:dyDescent="0.35">
      <c r="C74" s="14"/>
      <c r="H74" s="15"/>
    </row>
    <row r="75" spans="2:8" ht="25.4" customHeight="1" x14ac:dyDescent="0.35">
      <c r="B75" s="16"/>
      <c r="C75" s="89" t="s">
        <v>20</v>
      </c>
      <c r="D75" s="90" t="s">
        <v>21</v>
      </c>
      <c r="E75" s="90" t="s">
        <v>22</v>
      </c>
      <c r="F75" s="91" t="s">
        <v>6</v>
      </c>
      <c r="G75" s="90" t="s">
        <v>7</v>
      </c>
      <c r="H75" s="92" t="s">
        <v>8</v>
      </c>
    </row>
    <row r="76" spans="2:8" ht="20" customHeight="1" thickBot="1" x14ac:dyDescent="0.4">
      <c r="C76" s="22"/>
      <c r="D76" s="20">
        <v>316</v>
      </c>
      <c r="E76" s="20">
        <v>0</v>
      </c>
      <c r="F76" s="20">
        <v>316</v>
      </c>
      <c r="G76" s="20">
        <v>0</v>
      </c>
      <c r="H76" s="21">
        <v>316</v>
      </c>
    </row>
    <row r="77" spans="2:8" ht="13" customHeight="1" thickBot="1" x14ac:dyDescent="0.4"/>
    <row r="78" spans="2:8" ht="20" customHeight="1" thickBot="1" x14ac:dyDescent="0.4">
      <c r="C78" s="87" t="s">
        <v>14</v>
      </c>
      <c r="D78" s="121" t="s">
        <v>65</v>
      </c>
      <c r="E78" s="122"/>
      <c r="F78" s="123"/>
      <c r="G78" s="123"/>
      <c r="H78" s="124"/>
    </row>
    <row r="79" spans="2:8" ht="20" customHeight="1" thickBot="1" x14ac:dyDescent="0.4">
      <c r="C79" s="88" t="s">
        <v>16</v>
      </c>
      <c r="D79" s="118" t="s">
        <v>71</v>
      </c>
      <c r="E79" s="119"/>
      <c r="F79" s="119"/>
      <c r="G79" s="119"/>
      <c r="H79" s="120"/>
    </row>
    <row r="80" spans="2:8" ht="20" customHeight="1" thickBot="1" x14ac:dyDescent="0.4">
      <c r="C80" s="88" t="s">
        <v>18</v>
      </c>
      <c r="D80" s="118" t="s">
        <v>173</v>
      </c>
      <c r="E80" s="119"/>
      <c r="F80" s="119"/>
      <c r="G80" s="119"/>
      <c r="H80" s="120"/>
    </row>
    <row r="81" spans="2:8" ht="12.5" customHeight="1" x14ac:dyDescent="0.35">
      <c r="C81" s="128"/>
      <c r="D81" s="129"/>
      <c r="E81" s="129"/>
      <c r="F81" s="130"/>
      <c r="G81" s="130"/>
      <c r="H81" s="131"/>
    </row>
    <row r="82" spans="2:8" ht="5.25" customHeight="1" x14ac:dyDescent="0.35">
      <c r="C82" s="14"/>
      <c r="H82" s="15"/>
    </row>
    <row r="83" spans="2:8" ht="25.4" customHeight="1" thickBot="1" x14ac:dyDescent="0.4">
      <c r="B83" s="16"/>
      <c r="C83" s="89" t="s">
        <v>20</v>
      </c>
      <c r="D83" s="90" t="s">
        <v>21</v>
      </c>
      <c r="E83" s="90" t="s">
        <v>22</v>
      </c>
      <c r="F83" s="91" t="s">
        <v>6</v>
      </c>
      <c r="G83" s="90" t="s">
        <v>7</v>
      </c>
      <c r="H83" s="92" t="s">
        <v>8</v>
      </c>
    </row>
    <row r="84" spans="2:8" ht="20" customHeight="1" thickBot="1" x14ac:dyDescent="0.4">
      <c r="C84" s="17"/>
      <c r="D84" s="20">
        <v>0</v>
      </c>
      <c r="E84" s="20">
        <v>0</v>
      </c>
      <c r="F84" s="20">
        <v>0</v>
      </c>
      <c r="G84" s="20">
        <v>50</v>
      </c>
      <c r="H84" s="21">
        <v>50</v>
      </c>
    </row>
    <row r="85" spans="2:8" ht="13" customHeight="1" thickBot="1" x14ac:dyDescent="0.4"/>
    <row r="86" spans="2:8" ht="20" customHeight="1" thickBot="1" x14ac:dyDescent="0.4">
      <c r="C86" s="87" t="s">
        <v>14</v>
      </c>
      <c r="D86" s="121" t="s">
        <v>68</v>
      </c>
      <c r="E86" s="122"/>
      <c r="F86" s="123"/>
      <c r="G86" s="123"/>
      <c r="H86" s="124"/>
    </row>
    <row r="87" spans="2:8" ht="20" customHeight="1" thickBot="1" x14ac:dyDescent="0.4">
      <c r="C87" s="88" t="s">
        <v>16</v>
      </c>
      <c r="D87" s="118" t="s">
        <v>66</v>
      </c>
      <c r="E87" s="119"/>
      <c r="F87" s="119"/>
      <c r="G87" s="119"/>
      <c r="H87" s="120"/>
    </row>
    <row r="88" spans="2:8" ht="20" customHeight="1" thickBot="1" x14ac:dyDescent="0.4">
      <c r="C88" s="88" t="s">
        <v>18</v>
      </c>
      <c r="D88" s="118" t="s">
        <v>174</v>
      </c>
      <c r="E88" s="119"/>
      <c r="F88" s="119"/>
      <c r="G88" s="119"/>
      <c r="H88" s="120"/>
    </row>
    <row r="89" spans="2:8" ht="12.5" customHeight="1" x14ac:dyDescent="0.35">
      <c r="C89" s="128"/>
      <c r="D89" s="129"/>
      <c r="E89" s="129"/>
      <c r="F89" s="130"/>
      <c r="G89" s="130"/>
      <c r="H89" s="131"/>
    </row>
    <row r="90" spans="2:8" ht="5.25" customHeight="1" x14ac:dyDescent="0.35">
      <c r="C90" s="14"/>
      <c r="H90" s="15"/>
    </row>
    <row r="91" spans="2:8" ht="25.4" customHeight="1" thickBot="1" x14ac:dyDescent="0.4">
      <c r="B91" s="16"/>
      <c r="C91" s="89" t="s">
        <v>20</v>
      </c>
      <c r="D91" s="90" t="s">
        <v>21</v>
      </c>
      <c r="E91" s="90" t="s">
        <v>22</v>
      </c>
      <c r="F91" s="91" t="s">
        <v>6</v>
      </c>
      <c r="G91" s="90" t="s">
        <v>7</v>
      </c>
      <c r="H91" s="92" t="s">
        <v>8</v>
      </c>
    </row>
    <row r="92" spans="2:8" ht="20" customHeight="1" thickBot="1" x14ac:dyDescent="0.4">
      <c r="C92" s="17"/>
      <c r="D92" s="20">
        <v>400</v>
      </c>
      <c r="E92" s="20">
        <v>0</v>
      </c>
      <c r="F92" s="20">
        <v>400</v>
      </c>
      <c r="G92" s="20">
        <v>0</v>
      </c>
      <c r="H92" s="21">
        <v>400</v>
      </c>
    </row>
    <row r="93" spans="2:8" ht="13" customHeight="1" thickBot="1" x14ac:dyDescent="0.4"/>
    <row r="94" spans="2:8" ht="20" customHeight="1" thickBot="1" x14ac:dyDescent="0.4">
      <c r="C94" s="87" t="s">
        <v>14</v>
      </c>
      <c r="D94" s="121" t="s">
        <v>70</v>
      </c>
      <c r="E94" s="122"/>
      <c r="F94" s="123"/>
      <c r="G94" s="123"/>
      <c r="H94" s="124"/>
    </row>
    <row r="95" spans="2:8" ht="20" customHeight="1" thickBot="1" x14ac:dyDescent="0.4">
      <c r="C95" s="88" t="s">
        <v>16</v>
      </c>
      <c r="D95" s="118" t="s">
        <v>66</v>
      </c>
      <c r="E95" s="119"/>
      <c r="F95" s="119"/>
      <c r="G95" s="119"/>
      <c r="H95" s="120"/>
    </row>
    <row r="96" spans="2:8" ht="20" customHeight="1" thickBot="1" x14ac:dyDescent="0.4">
      <c r="C96" s="88" t="s">
        <v>18</v>
      </c>
      <c r="D96" s="118" t="s">
        <v>175</v>
      </c>
      <c r="E96" s="119"/>
      <c r="F96" s="119"/>
      <c r="G96" s="119"/>
      <c r="H96" s="120"/>
    </row>
    <row r="97" spans="2:8" ht="12.5" customHeight="1" x14ac:dyDescent="0.35">
      <c r="C97" s="128"/>
      <c r="D97" s="129"/>
      <c r="E97" s="129"/>
      <c r="F97" s="130"/>
      <c r="G97" s="130"/>
      <c r="H97" s="131"/>
    </row>
    <row r="98" spans="2:8" ht="5.25" customHeight="1" x14ac:dyDescent="0.35">
      <c r="C98" s="14"/>
      <c r="H98" s="15"/>
    </row>
    <row r="99" spans="2:8" ht="25.4" customHeight="1" thickBot="1" x14ac:dyDescent="0.4">
      <c r="B99" s="16"/>
      <c r="C99" s="89" t="s">
        <v>20</v>
      </c>
      <c r="D99" s="90" t="s">
        <v>21</v>
      </c>
      <c r="E99" s="90" t="s">
        <v>22</v>
      </c>
      <c r="F99" s="91" t="s">
        <v>6</v>
      </c>
      <c r="G99" s="90" t="s">
        <v>7</v>
      </c>
      <c r="H99" s="92" t="s">
        <v>8</v>
      </c>
    </row>
    <row r="100" spans="2:8" ht="20" customHeight="1" thickBot="1" x14ac:dyDescent="0.4">
      <c r="C100" s="17">
        <v>0</v>
      </c>
      <c r="D100" s="20">
        <v>327</v>
      </c>
      <c r="E100" s="20">
        <v>0</v>
      </c>
      <c r="F100" s="20">
        <v>327</v>
      </c>
      <c r="G100" s="20">
        <v>0</v>
      </c>
      <c r="H100" s="21">
        <v>327</v>
      </c>
    </row>
    <row r="101" spans="2:8" ht="13" customHeight="1" thickBot="1" x14ac:dyDescent="0.4"/>
    <row r="102" spans="2:8" ht="20" customHeight="1" thickBot="1" x14ac:dyDescent="0.4">
      <c r="C102" s="87" t="s">
        <v>14</v>
      </c>
      <c r="D102" s="121" t="s">
        <v>73</v>
      </c>
      <c r="E102" s="122"/>
      <c r="F102" s="123"/>
      <c r="G102" s="123"/>
      <c r="H102" s="124"/>
    </row>
    <row r="103" spans="2:8" ht="20" customHeight="1" thickBot="1" x14ac:dyDescent="0.4">
      <c r="C103" s="88" t="s">
        <v>16</v>
      </c>
      <c r="D103" s="118" t="s">
        <v>66</v>
      </c>
      <c r="E103" s="119"/>
      <c r="F103" s="119"/>
      <c r="G103" s="119"/>
      <c r="H103" s="120"/>
    </row>
    <row r="104" spans="2:8" ht="20" customHeight="1" thickBot="1" x14ac:dyDescent="0.4">
      <c r="C104" s="88" t="s">
        <v>18</v>
      </c>
      <c r="D104" s="118" t="s">
        <v>176</v>
      </c>
      <c r="E104" s="119"/>
      <c r="F104" s="119"/>
      <c r="G104" s="119"/>
      <c r="H104" s="120"/>
    </row>
    <row r="105" spans="2:8" ht="12.5" customHeight="1" x14ac:dyDescent="0.35">
      <c r="C105" s="128"/>
      <c r="D105" s="129"/>
      <c r="E105" s="129"/>
      <c r="F105" s="130"/>
      <c r="G105" s="130"/>
      <c r="H105" s="131"/>
    </row>
    <row r="106" spans="2:8" ht="5.25" customHeight="1" x14ac:dyDescent="0.35">
      <c r="C106" s="14"/>
      <c r="H106" s="15"/>
    </row>
    <row r="107" spans="2:8" ht="25.4" customHeight="1" thickBot="1" x14ac:dyDescent="0.4">
      <c r="B107" s="16"/>
      <c r="C107" s="89" t="s">
        <v>20</v>
      </c>
      <c r="D107" s="90" t="s">
        <v>21</v>
      </c>
      <c r="E107" s="90" t="s">
        <v>22</v>
      </c>
      <c r="F107" s="91" t="s">
        <v>6</v>
      </c>
      <c r="G107" s="90" t="s">
        <v>7</v>
      </c>
      <c r="H107" s="92" t="s">
        <v>8</v>
      </c>
    </row>
    <row r="108" spans="2:8" ht="20" customHeight="1" thickBot="1" x14ac:dyDescent="0.4">
      <c r="C108" s="17"/>
      <c r="D108" s="20">
        <v>270</v>
      </c>
      <c r="E108" s="20">
        <v>0</v>
      </c>
      <c r="F108" s="20">
        <v>270</v>
      </c>
      <c r="G108" s="20">
        <v>0</v>
      </c>
      <c r="H108" s="21">
        <v>270</v>
      </c>
    </row>
    <row r="109" spans="2:8" ht="13" customHeight="1" thickBot="1" x14ac:dyDescent="0.4"/>
    <row r="110" spans="2:8" ht="20" customHeight="1" thickBot="1" x14ac:dyDescent="0.4">
      <c r="C110" s="87" t="s">
        <v>14</v>
      </c>
      <c r="D110" s="121" t="s">
        <v>75</v>
      </c>
      <c r="E110" s="122"/>
      <c r="F110" s="123"/>
      <c r="G110" s="123"/>
      <c r="H110" s="124"/>
    </row>
    <row r="111" spans="2:8" ht="20" customHeight="1" thickBot="1" x14ac:dyDescent="0.4">
      <c r="C111" s="88" t="s">
        <v>16</v>
      </c>
      <c r="D111" s="118" t="s">
        <v>66</v>
      </c>
      <c r="E111" s="119"/>
      <c r="F111" s="119"/>
      <c r="G111" s="119"/>
      <c r="H111" s="120"/>
    </row>
    <row r="112" spans="2:8" ht="20" customHeight="1" thickBot="1" x14ac:dyDescent="0.4">
      <c r="C112" s="88" t="s">
        <v>18</v>
      </c>
      <c r="D112" s="118" t="s">
        <v>69</v>
      </c>
      <c r="E112" s="119"/>
      <c r="F112" s="119"/>
      <c r="G112" s="119"/>
      <c r="H112" s="120"/>
    </row>
    <row r="113" spans="2:8" ht="12.5" customHeight="1" x14ac:dyDescent="0.35">
      <c r="C113" s="128"/>
      <c r="D113" s="129"/>
      <c r="E113" s="129"/>
      <c r="F113" s="130"/>
      <c r="G113" s="130"/>
      <c r="H113" s="131"/>
    </row>
    <row r="114" spans="2:8" ht="5.25" customHeight="1" x14ac:dyDescent="0.35">
      <c r="C114" s="14"/>
      <c r="H114" s="15"/>
    </row>
    <row r="115" spans="2:8" ht="25.4" customHeight="1" thickBot="1" x14ac:dyDescent="0.4">
      <c r="B115" s="16"/>
      <c r="C115" s="89" t="s">
        <v>20</v>
      </c>
      <c r="D115" s="90" t="s">
        <v>21</v>
      </c>
      <c r="E115" s="90" t="s">
        <v>22</v>
      </c>
      <c r="F115" s="91" t="s">
        <v>6</v>
      </c>
      <c r="G115" s="90" t="s">
        <v>7</v>
      </c>
      <c r="H115" s="92" t="s">
        <v>8</v>
      </c>
    </row>
    <row r="116" spans="2:8" ht="20" customHeight="1" thickBot="1" x14ac:dyDescent="0.4">
      <c r="C116" s="17"/>
      <c r="D116" s="20">
        <v>0</v>
      </c>
      <c r="E116" s="20">
        <v>818</v>
      </c>
      <c r="F116" s="20">
        <v>818</v>
      </c>
      <c r="G116" s="20">
        <v>0</v>
      </c>
      <c r="H116" s="21">
        <v>818</v>
      </c>
    </row>
    <row r="117" spans="2:8" ht="13" customHeight="1" thickBot="1" x14ac:dyDescent="0.4"/>
    <row r="118" spans="2:8" ht="20" customHeight="1" thickBot="1" x14ac:dyDescent="0.4">
      <c r="C118" s="87" t="s">
        <v>14</v>
      </c>
      <c r="D118" s="121" t="s">
        <v>77</v>
      </c>
      <c r="E118" s="122"/>
      <c r="F118" s="123"/>
      <c r="G118" s="123"/>
      <c r="H118" s="124"/>
    </row>
    <row r="119" spans="2:8" ht="20" customHeight="1" thickBot="1" x14ac:dyDescent="0.4">
      <c r="C119" s="88" t="s">
        <v>16</v>
      </c>
      <c r="D119" s="118" t="s">
        <v>71</v>
      </c>
      <c r="E119" s="119"/>
      <c r="F119" s="119"/>
      <c r="G119" s="119"/>
      <c r="H119" s="120"/>
    </row>
    <row r="120" spans="2:8" ht="20" customHeight="1" thickBot="1" x14ac:dyDescent="0.4">
      <c r="C120" s="88" t="s">
        <v>18</v>
      </c>
      <c r="D120" s="118" t="s">
        <v>177</v>
      </c>
      <c r="E120" s="119"/>
      <c r="F120" s="119"/>
      <c r="G120" s="119"/>
      <c r="H120" s="120"/>
    </row>
    <row r="121" spans="2:8" ht="12.5" customHeight="1" x14ac:dyDescent="0.35">
      <c r="C121" s="128"/>
      <c r="D121" s="129"/>
      <c r="E121" s="129"/>
      <c r="F121" s="130"/>
      <c r="G121" s="130"/>
      <c r="H121" s="131"/>
    </row>
    <row r="122" spans="2:8" ht="5.25" customHeight="1" x14ac:dyDescent="0.35">
      <c r="C122" s="14"/>
      <c r="H122" s="15"/>
    </row>
    <row r="123" spans="2:8" ht="25.4" customHeight="1" thickBot="1" x14ac:dyDescent="0.4">
      <c r="B123" s="16"/>
      <c r="C123" s="89" t="s">
        <v>20</v>
      </c>
      <c r="D123" s="90" t="s">
        <v>21</v>
      </c>
      <c r="E123" s="90" t="s">
        <v>22</v>
      </c>
      <c r="F123" s="91" t="s">
        <v>6</v>
      </c>
      <c r="G123" s="90" t="s">
        <v>7</v>
      </c>
      <c r="H123" s="92" t="s">
        <v>8</v>
      </c>
    </row>
    <row r="124" spans="2:8" ht="20" customHeight="1" thickBot="1" x14ac:dyDescent="0.4">
      <c r="C124" s="17"/>
      <c r="D124" s="20">
        <v>0</v>
      </c>
      <c r="E124" s="20">
        <v>0</v>
      </c>
      <c r="F124" s="20">
        <v>0</v>
      </c>
      <c r="G124" s="20">
        <v>253</v>
      </c>
      <c r="H124" s="21">
        <v>253</v>
      </c>
    </row>
    <row r="125" spans="2:8" ht="13" customHeight="1" thickBot="1" x14ac:dyDescent="0.4"/>
    <row r="126" spans="2:8" ht="20" customHeight="1" thickBot="1" x14ac:dyDescent="0.4">
      <c r="C126" s="87" t="s">
        <v>14</v>
      </c>
      <c r="D126" s="121" t="s">
        <v>79</v>
      </c>
      <c r="E126" s="122"/>
      <c r="F126" s="123"/>
      <c r="G126" s="123"/>
      <c r="H126" s="124"/>
    </row>
    <row r="127" spans="2:8" ht="20" customHeight="1" thickBot="1" x14ac:dyDescent="0.4">
      <c r="C127" s="88" t="s">
        <v>16</v>
      </c>
      <c r="D127" s="118" t="s">
        <v>66</v>
      </c>
      <c r="E127" s="119"/>
      <c r="F127" s="119"/>
      <c r="G127" s="119"/>
      <c r="H127" s="120"/>
    </row>
    <row r="128" spans="2:8" ht="20" customHeight="1" thickBot="1" x14ac:dyDescent="0.4">
      <c r="C128" s="88" t="s">
        <v>18</v>
      </c>
      <c r="D128" s="118" t="s">
        <v>178</v>
      </c>
      <c r="E128" s="119"/>
      <c r="F128" s="119"/>
      <c r="G128" s="119"/>
      <c r="H128" s="120"/>
    </row>
    <row r="129" spans="2:8" ht="12.5" customHeight="1" x14ac:dyDescent="0.35">
      <c r="C129" s="128"/>
      <c r="D129" s="129"/>
      <c r="E129" s="129"/>
      <c r="F129" s="130"/>
      <c r="G129" s="130"/>
      <c r="H129" s="131"/>
    </row>
    <row r="130" spans="2:8" ht="5.25" customHeight="1" x14ac:dyDescent="0.35">
      <c r="C130" s="14"/>
      <c r="H130" s="15"/>
    </row>
    <row r="131" spans="2:8" ht="25.4" customHeight="1" thickBot="1" x14ac:dyDescent="0.4">
      <c r="B131" s="16"/>
      <c r="C131" s="89" t="s">
        <v>20</v>
      </c>
      <c r="D131" s="90" t="s">
        <v>21</v>
      </c>
      <c r="E131" s="90" t="s">
        <v>22</v>
      </c>
      <c r="F131" s="91" t="s">
        <v>6</v>
      </c>
      <c r="G131" s="90" t="s">
        <v>7</v>
      </c>
      <c r="H131" s="92" t="s">
        <v>8</v>
      </c>
    </row>
    <row r="132" spans="2:8" ht="20" customHeight="1" thickBot="1" x14ac:dyDescent="0.4">
      <c r="C132" s="17">
        <v>0</v>
      </c>
      <c r="D132" s="20">
        <v>68</v>
      </c>
      <c r="E132" s="20">
        <v>0</v>
      </c>
      <c r="F132" s="20">
        <v>68</v>
      </c>
      <c r="G132" s="20">
        <v>0</v>
      </c>
      <c r="H132" s="21">
        <v>68</v>
      </c>
    </row>
    <row r="133" spans="2:8" ht="13" customHeight="1" thickBot="1" x14ac:dyDescent="0.4"/>
    <row r="134" spans="2:8" ht="18.5" customHeight="1" thickBot="1" x14ac:dyDescent="0.45">
      <c r="C134" s="125" t="s">
        <v>81</v>
      </c>
      <c r="D134" s="126"/>
      <c r="E134" s="126"/>
      <c r="F134" s="126"/>
      <c r="G134" s="126"/>
      <c r="H134" s="127"/>
    </row>
    <row r="135" spans="2:8" ht="19.5" customHeight="1" thickBot="1" x14ac:dyDescent="0.4"/>
    <row r="136" spans="2:8" ht="20" customHeight="1" thickBot="1" x14ac:dyDescent="0.4">
      <c r="C136" s="81" t="s">
        <v>14</v>
      </c>
      <c r="D136" s="121" t="s">
        <v>179</v>
      </c>
      <c r="E136" s="122"/>
      <c r="F136" s="123"/>
      <c r="G136" s="123"/>
      <c r="H136" s="124"/>
    </row>
    <row r="137" spans="2:8" ht="20" customHeight="1" thickBot="1" x14ac:dyDescent="0.4">
      <c r="C137" s="82" t="s">
        <v>16</v>
      </c>
      <c r="D137" s="118" t="s">
        <v>180</v>
      </c>
      <c r="E137" s="119"/>
      <c r="F137" s="119"/>
      <c r="G137" s="119"/>
      <c r="H137" s="120"/>
    </row>
    <row r="138" spans="2:8" ht="20" customHeight="1" thickBot="1" x14ac:dyDescent="0.4">
      <c r="C138" s="82" t="s">
        <v>18</v>
      </c>
      <c r="D138" s="118" t="s">
        <v>181</v>
      </c>
      <c r="E138" s="119"/>
      <c r="F138" s="119"/>
      <c r="G138" s="119"/>
      <c r="H138" s="120"/>
    </row>
    <row r="139" spans="2:8" ht="5.25" customHeight="1" x14ac:dyDescent="0.35">
      <c r="C139" s="14"/>
      <c r="H139" s="15"/>
    </row>
    <row r="140" spans="2:8" ht="25.4" customHeight="1" thickBot="1" x14ac:dyDescent="0.4">
      <c r="B140" s="16"/>
      <c r="C140" s="83" t="s">
        <v>20</v>
      </c>
      <c r="D140" s="84" t="s">
        <v>21</v>
      </c>
      <c r="E140" s="84" t="s">
        <v>22</v>
      </c>
      <c r="F140" s="85" t="s">
        <v>6</v>
      </c>
      <c r="G140" s="84" t="s">
        <v>7</v>
      </c>
      <c r="H140" s="86" t="s">
        <v>8</v>
      </c>
    </row>
    <row r="141" spans="2:8" ht="20" customHeight="1" thickBot="1" x14ac:dyDescent="0.4">
      <c r="C141" s="17">
        <v>0</v>
      </c>
      <c r="D141" s="18">
        <v>0</v>
      </c>
      <c r="E141" s="18">
        <v>-387</v>
      </c>
      <c r="F141" s="18">
        <v>-387</v>
      </c>
      <c r="G141" s="18">
        <v>0</v>
      </c>
      <c r="H141" s="19">
        <v>-387</v>
      </c>
    </row>
    <row r="142" spans="2:8" ht="13" customHeight="1" thickBot="1" x14ac:dyDescent="0.4"/>
    <row r="143" spans="2:8" ht="20" customHeight="1" thickBot="1" x14ac:dyDescent="0.4">
      <c r="C143" s="81" t="s">
        <v>14</v>
      </c>
      <c r="D143" s="121" t="s">
        <v>82</v>
      </c>
      <c r="E143" s="122"/>
      <c r="F143" s="123"/>
      <c r="G143" s="123"/>
      <c r="H143" s="124"/>
    </row>
    <row r="144" spans="2:8" ht="20" customHeight="1" thickBot="1" x14ac:dyDescent="0.4">
      <c r="C144" s="82" t="s">
        <v>16</v>
      </c>
      <c r="D144" s="118" t="s">
        <v>180</v>
      </c>
      <c r="E144" s="119"/>
      <c r="F144" s="119"/>
      <c r="G144" s="119"/>
      <c r="H144" s="120"/>
    </row>
    <row r="145" spans="2:8" ht="20" customHeight="1" thickBot="1" x14ac:dyDescent="0.4">
      <c r="C145" s="82" t="s">
        <v>18</v>
      </c>
      <c r="D145" s="118" t="s">
        <v>182</v>
      </c>
      <c r="E145" s="119"/>
      <c r="F145" s="119"/>
      <c r="G145" s="119"/>
      <c r="H145" s="120"/>
    </row>
    <row r="146" spans="2:8" ht="5.25" customHeight="1" x14ac:dyDescent="0.35">
      <c r="C146" s="14"/>
      <c r="H146" s="15"/>
    </row>
    <row r="147" spans="2:8" ht="25.4" customHeight="1" thickBot="1" x14ac:dyDescent="0.4">
      <c r="B147" s="16"/>
      <c r="C147" s="83" t="s">
        <v>20</v>
      </c>
      <c r="D147" s="84" t="s">
        <v>21</v>
      </c>
      <c r="E147" s="84" t="s">
        <v>22</v>
      </c>
      <c r="F147" s="85" t="s">
        <v>6</v>
      </c>
      <c r="G147" s="84" t="s">
        <v>7</v>
      </c>
      <c r="H147" s="86" t="s">
        <v>8</v>
      </c>
    </row>
    <row r="148" spans="2:8" ht="20" customHeight="1" thickBot="1" x14ac:dyDescent="0.4">
      <c r="C148" s="17">
        <v>0</v>
      </c>
      <c r="D148" s="18">
        <v>0</v>
      </c>
      <c r="E148" s="18">
        <v>-156</v>
      </c>
      <c r="F148" s="18">
        <v>-156</v>
      </c>
      <c r="G148" s="18">
        <v>0</v>
      </c>
      <c r="H148" s="19">
        <v>-156</v>
      </c>
    </row>
    <row r="149" spans="2:8" ht="13" customHeight="1" thickBot="1" x14ac:dyDescent="0.4"/>
    <row r="150" spans="2:8" ht="20" customHeight="1" thickBot="1" x14ac:dyDescent="0.4">
      <c r="C150" s="81" t="s">
        <v>14</v>
      </c>
      <c r="D150" s="121" t="s">
        <v>183</v>
      </c>
      <c r="E150" s="122"/>
      <c r="F150" s="123"/>
      <c r="G150" s="123"/>
      <c r="H150" s="124"/>
    </row>
    <row r="151" spans="2:8" ht="20" customHeight="1" thickBot="1" x14ac:dyDescent="0.4">
      <c r="C151" s="82" t="s">
        <v>16</v>
      </c>
      <c r="D151" s="118" t="s">
        <v>184</v>
      </c>
      <c r="E151" s="119"/>
      <c r="F151" s="119"/>
      <c r="G151" s="119"/>
      <c r="H151" s="120"/>
    </row>
    <row r="152" spans="2:8" ht="20" customHeight="1" thickBot="1" x14ac:dyDescent="0.4">
      <c r="C152" s="82" t="s">
        <v>18</v>
      </c>
      <c r="D152" s="118" t="s">
        <v>185</v>
      </c>
      <c r="E152" s="119"/>
      <c r="F152" s="119"/>
      <c r="G152" s="119"/>
      <c r="H152" s="120"/>
    </row>
    <row r="153" spans="2:8" ht="5.25" customHeight="1" x14ac:dyDescent="0.35">
      <c r="C153" s="14"/>
      <c r="H153" s="15"/>
    </row>
    <row r="154" spans="2:8" ht="25.4" customHeight="1" thickBot="1" x14ac:dyDescent="0.4">
      <c r="B154" s="16"/>
      <c r="C154" s="83" t="s">
        <v>20</v>
      </c>
      <c r="D154" s="84" t="s">
        <v>21</v>
      </c>
      <c r="E154" s="84" t="s">
        <v>22</v>
      </c>
      <c r="F154" s="85" t="s">
        <v>6</v>
      </c>
      <c r="G154" s="84" t="s">
        <v>7</v>
      </c>
      <c r="H154" s="86" t="s">
        <v>8</v>
      </c>
    </row>
    <row r="155" spans="2:8" ht="20" customHeight="1" thickBot="1" x14ac:dyDescent="0.4">
      <c r="C155" s="17">
        <v>0</v>
      </c>
      <c r="D155" s="18">
        <v>0</v>
      </c>
      <c r="E155" s="18">
        <v>-500</v>
      </c>
      <c r="F155" s="18">
        <v>-500</v>
      </c>
      <c r="G155" s="18">
        <v>0</v>
      </c>
      <c r="H155" s="19">
        <v>-500</v>
      </c>
    </row>
    <row r="156" spans="2:8" ht="13" customHeight="1" thickBot="1" x14ac:dyDescent="0.4"/>
    <row r="157" spans="2:8" ht="18.5" customHeight="1" thickBot="1" x14ac:dyDescent="0.45">
      <c r="C157" s="125" t="s">
        <v>85</v>
      </c>
      <c r="D157" s="126"/>
      <c r="E157" s="126"/>
      <c r="F157" s="126"/>
      <c r="G157" s="126"/>
      <c r="H157" s="127"/>
    </row>
    <row r="158" spans="2:8" ht="19.5" customHeight="1" thickBot="1" x14ac:dyDescent="0.4"/>
    <row r="159" spans="2:8" ht="20" customHeight="1" thickBot="1" x14ac:dyDescent="0.4">
      <c r="C159" s="81" t="s">
        <v>14</v>
      </c>
      <c r="D159" s="121" t="s">
        <v>86</v>
      </c>
      <c r="E159" s="122"/>
      <c r="F159" s="123"/>
      <c r="G159" s="123"/>
      <c r="H159" s="124"/>
    </row>
    <row r="160" spans="2:8" ht="20" customHeight="1" thickBot="1" x14ac:dyDescent="0.4">
      <c r="C160" s="82" t="s">
        <v>16</v>
      </c>
      <c r="D160" s="118" t="s">
        <v>137</v>
      </c>
      <c r="E160" s="119"/>
      <c r="F160" s="119"/>
      <c r="G160" s="119"/>
      <c r="H160" s="120"/>
    </row>
    <row r="161" spans="2:8" ht="20" customHeight="1" thickBot="1" x14ac:dyDescent="0.4">
      <c r="C161" s="82" t="s">
        <v>18</v>
      </c>
      <c r="D161" s="118" t="s">
        <v>91</v>
      </c>
      <c r="E161" s="119"/>
      <c r="F161" s="119"/>
      <c r="G161" s="119"/>
      <c r="H161" s="120"/>
    </row>
    <row r="162" spans="2:8" ht="5.25" customHeight="1" x14ac:dyDescent="0.35">
      <c r="C162" s="14"/>
      <c r="H162" s="15"/>
    </row>
    <row r="163" spans="2:8" ht="25.4" customHeight="1" thickBot="1" x14ac:dyDescent="0.4">
      <c r="B163" s="16"/>
      <c r="C163" s="83" t="s">
        <v>20</v>
      </c>
      <c r="D163" s="84" t="s">
        <v>21</v>
      </c>
      <c r="E163" s="84" t="s">
        <v>22</v>
      </c>
      <c r="F163" s="85" t="s">
        <v>6</v>
      </c>
      <c r="G163" s="84" t="s">
        <v>7</v>
      </c>
      <c r="H163" s="86" t="s">
        <v>8</v>
      </c>
    </row>
    <row r="164" spans="2:8" ht="20" customHeight="1" thickBot="1" x14ac:dyDescent="0.4">
      <c r="C164" s="17">
        <v>0</v>
      </c>
      <c r="D164" s="18">
        <v>0</v>
      </c>
      <c r="E164" s="18">
        <v>0</v>
      </c>
      <c r="F164" s="18">
        <v>0</v>
      </c>
      <c r="G164" s="18">
        <v>-912</v>
      </c>
      <c r="H164" s="19">
        <v>-912</v>
      </c>
    </row>
    <row r="165" spans="2:8" ht="12.5" customHeight="1" x14ac:dyDescent="0.35"/>
    <row r="166" spans="2:8" ht="12.5" customHeight="1" x14ac:dyDescent="0.35"/>
    <row r="167" spans="2:8" ht="12.5" customHeight="1" x14ac:dyDescent="0.35"/>
    <row r="168" spans="2:8" ht="12.5" customHeight="1" x14ac:dyDescent="0.35"/>
    <row r="169" spans="2:8" ht="12.5" customHeight="1" x14ac:dyDescent="0.35">
      <c r="C169" s="23"/>
      <c r="D169" s="23"/>
      <c r="E169" s="23"/>
      <c r="F169" s="23"/>
      <c r="G169" s="23"/>
      <c r="H169" s="23"/>
    </row>
    <row r="170" spans="2:8" ht="12.5" customHeight="1" x14ac:dyDescent="0.35"/>
    <row r="171" spans="2:8" ht="12.5" customHeight="1" x14ac:dyDescent="0.35"/>
  </sheetData>
  <mergeCells count="82">
    <mergeCell ref="D31:H31"/>
    <mergeCell ref="D2:E2"/>
    <mergeCell ref="D3:E3"/>
    <mergeCell ref="D6:H6"/>
    <mergeCell ref="C14:H14"/>
    <mergeCell ref="D16:H16"/>
    <mergeCell ref="D17:H17"/>
    <mergeCell ref="D18:H18"/>
    <mergeCell ref="D23:H23"/>
    <mergeCell ref="D24:H24"/>
    <mergeCell ref="D25:H25"/>
    <mergeCell ref="D30:H30"/>
    <mergeCell ref="D62:H62"/>
    <mergeCell ref="D32:H32"/>
    <mergeCell ref="D37:H37"/>
    <mergeCell ref="D38:H38"/>
    <mergeCell ref="D39:H39"/>
    <mergeCell ref="D44:H44"/>
    <mergeCell ref="D45:H45"/>
    <mergeCell ref="D46:H46"/>
    <mergeCell ref="D51:H51"/>
    <mergeCell ref="D52:H52"/>
    <mergeCell ref="D53:H53"/>
    <mergeCell ref="C60:H60"/>
    <mergeCell ref="D80:H80"/>
    <mergeCell ref="D63:H63"/>
    <mergeCell ref="D64:H64"/>
    <mergeCell ref="C65:E65"/>
    <mergeCell ref="F65:H65"/>
    <mergeCell ref="D70:H70"/>
    <mergeCell ref="D71:H71"/>
    <mergeCell ref="D72:H72"/>
    <mergeCell ref="C73:E73"/>
    <mergeCell ref="F73:H73"/>
    <mergeCell ref="D78:H78"/>
    <mergeCell ref="D79:H79"/>
    <mergeCell ref="D102:H102"/>
    <mergeCell ref="C81:E81"/>
    <mergeCell ref="F81:H81"/>
    <mergeCell ref="D86:H86"/>
    <mergeCell ref="D87:H87"/>
    <mergeCell ref="D88:H88"/>
    <mergeCell ref="C89:E89"/>
    <mergeCell ref="F89:H89"/>
    <mergeCell ref="D94:H94"/>
    <mergeCell ref="D95:H95"/>
    <mergeCell ref="D96:H96"/>
    <mergeCell ref="C97:E97"/>
    <mergeCell ref="F97:H97"/>
    <mergeCell ref="D120:H120"/>
    <mergeCell ref="D103:H103"/>
    <mergeCell ref="D104:H104"/>
    <mergeCell ref="C105:E105"/>
    <mergeCell ref="F105:H105"/>
    <mergeCell ref="D110:H110"/>
    <mergeCell ref="D111:H111"/>
    <mergeCell ref="D112:H112"/>
    <mergeCell ref="C113:E113"/>
    <mergeCell ref="F113:H113"/>
    <mergeCell ref="D118:H118"/>
    <mergeCell ref="D119:H119"/>
    <mergeCell ref="D144:H144"/>
    <mergeCell ref="C121:E121"/>
    <mergeCell ref="F121:H121"/>
    <mergeCell ref="D126:H126"/>
    <mergeCell ref="D127:H127"/>
    <mergeCell ref="D128:H128"/>
    <mergeCell ref="C129:E129"/>
    <mergeCell ref="F129:H129"/>
    <mergeCell ref="C134:H134"/>
    <mergeCell ref="D136:H136"/>
    <mergeCell ref="D137:H137"/>
    <mergeCell ref="D138:H138"/>
    <mergeCell ref="D143:H143"/>
    <mergeCell ref="D160:H160"/>
    <mergeCell ref="D161:H161"/>
    <mergeCell ref="D145:H145"/>
    <mergeCell ref="D150:H150"/>
    <mergeCell ref="D151:H151"/>
    <mergeCell ref="D152:H152"/>
    <mergeCell ref="C157:H157"/>
    <mergeCell ref="D159:H159"/>
  </mergeCells>
  <printOptions horizontalCentered="1"/>
  <pageMargins left="0.7" right="0.7" top="0.75" bottom="0.75" header="0.3" footer="0.3"/>
  <pageSetup paperSize="9" scale="74"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2:H51"/>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495</v>
      </c>
      <c r="E4" s="1"/>
      <c r="F4" s="2"/>
    </row>
    <row r="5" spans="3:8" ht="12.5" customHeight="1" x14ac:dyDescent="0.35"/>
    <row r="6" spans="3:8" ht="144.75" customHeight="1" x14ac:dyDescent="0.35">
      <c r="C6" s="66" t="s">
        <v>4</v>
      </c>
      <c r="D6" s="134" t="s">
        <v>496</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15174.963</v>
      </c>
      <c r="E9" s="5">
        <v>-6087.9629999999997</v>
      </c>
      <c r="F9" s="6">
        <v>9087</v>
      </c>
      <c r="H9" s="7">
        <v>226.2</v>
      </c>
    </row>
    <row r="10" spans="3:8" ht="7.5" customHeight="1" x14ac:dyDescent="0.35">
      <c r="C10" s="73"/>
      <c r="F10" s="8"/>
      <c r="H10" s="9"/>
    </row>
    <row r="11" spans="3:8" ht="12.75" customHeight="1" thickBot="1" x14ac:dyDescent="0.4">
      <c r="C11" s="74" t="s">
        <v>11</v>
      </c>
      <c r="D11" s="10"/>
      <c r="E11" s="11"/>
      <c r="F11" s="12">
        <v>-65</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497</v>
      </c>
      <c r="E17" s="119"/>
      <c r="F17" s="119"/>
      <c r="G17" s="119"/>
      <c r="H17" s="120"/>
    </row>
    <row r="18" spans="2:8" ht="302" customHeight="1" thickBot="1" x14ac:dyDescent="0.4">
      <c r="C18" s="76" t="s">
        <v>18</v>
      </c>
      <c r="D18" s="118" t="s">
        <v>498</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226.2</v>
      </c>
      <c r="D21" s="18">
        <v>13748.726000000001</v>
      </c>
      <c r="E21" s="18">
        <v>1426.2370000000001</v>
      </c>
      <c r="F21" s="18">
        <v>15174.963</v>
      </c>
      <c r="G21" s="18">
        <v>-6087.9629999999997</v>
      </c>
      <c r="H21" s="19">
        <v>9087</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499</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2:8" ht="20" customHeight="1" thickBot="1" x14ac:dyDescent="0.4">
      <c r="C33" s="17">
        <v>0</v>
      </c>
      <c r="D33" s="20">
        <v>447</v>
      </c>
      <c r="E33" s="20">
        <v>0</v>
      </c>
      <c r="F33" s="20">
        <v>447</v>
      </c>
      <c r="G33" s="20">
        <v>0</v>
      </c>
      <c r="H33" s="21">
        <v>447</v>
      </c>
    </row>
    <row r="34" spans="2:8" ht="13" customHeight="1" thickBot="1" x14ac:dyDescent="0.4"/>
    <row r="35" spans="2:8" ht="18.5" customHeight="1" thickBot="1" x14ac:dyDescent="0.45">
      <c r="C35" s="125" t="s">
        <v>81</v>
      </c>
      <c r="D35" s="126"/>
      <c r="E35" s="126"/>
      <c r="F35" s="126"/>
      <c r="G35" s="126"/>
      <c r="H35" s="127"/>
    </row>
    <row r="36" spans="2:8" ht="19.5" customHeight="1" thickBot="1" x14ac:dyDescent="0.4"/>
    <row r="37" spans="2:8" ht="20" customHeight="1" thickBot="1" x14ac:dyDescent="0.4">
      <c r="C37" s="81" t="s">
        <v>14</v>
      </c>
      <c r="D37" s="121" t="s">
        <v>179</v>
      </c>
      <c r="E37" s="122"/>
      <c r="F37" s="123"/>
      <c r="G37" s="123"/>
      <c r="H37" s="124"/>
    </row>
    <row r="38" spans="2:8" ht="20" customHeight="1" thickBot="1" x14ac:dyDescent="0.4">
      <c r="C38" s="82" t="s">
        <v>16</v>
      </c>
      <c r="D38" s="118" t="s">
        <v>500</v>
      </c>
      <c r="E38" s="119"/>
      <c r="F38" s="119"/>
      <c r="G38" s="119"/>
      <c r="H38" s="120"/>
    </row>
    <row r="39" spans="2:8" ht="20" customHeight="1" thickBot="1" x14ac:dyDescent="0.4">
      <c r="C39" s="82" t="s">
        <v>18</v>
      </c>
      <c r="D39" s="118" t="s">
        <v>501</v>
      </c>
      <c r="E39" s="119"/>
      <c r="F39" s="119"/>
      <c r="G39" s="119"/>
      <c r="H39" s="120"/>
    </row>
    <row r="40" spans="2:8" ht="5.25" customHeight="1" x14ac:dyDescent="0.35">
      <c r="C40" s="14"/>
      <c r="H40" s="15"/>
    </row>
    <row r="41" spans="2:8" ht="25.4" customHeight="1" thickBot="1" x14ac:dyDescent="0.4">
      <c r="B41" s="16"/>
      <c r="C41" s="83" t="s">
        <v>20</v>
      </c>
      <c r="D41" s="84" t="s">
        <v>21</v>
      </c>
      <c r="E41" s="84" t="s">
        <v>22</v>
      </c>
      <c r="F41" s="85" t="s">
        <v>6</v>
      </c>
      <c r="G41" s="84" t="s">
        <v>7</v>
      </c>
      <c r="H41" s="86" t="s">
        <v>8</v>
      </c>
    </row>
    <row r="42" spans="2:8" ht="20" customHeight="1" thickBot="1" x14ac:dyDescent="0.4">
      <c r="C42" s="17">
        <v>0</v>
      </c>
      <c r="D42" s="18">
        <v>0</v>
      </c>
      <c r="E42" s="18">
        <v>-65</v>
      </c>
      <c r="F42" s="18">
        <v>-65</v>
      </c>
      <c r="G42" s="18">
        <v>0</v>
      </c>
      <c r="H42" s="19">
        <v>-65</v>
      </c>
    </row>
    <row r="43" spans="2:8" ht="13" customHeight="1" thickBot="1" x14ac:dyDescent="0.4"/>
    <row r="44" spans="2:8" ht="18.5" customHeight="1" thickBot="1" x14ac:dyDescent="0.45">
      <c r="C44" s="125" t="s">
        <v>158</v>
      </c>
      <c r="D44" s="126"/>
      <c r="E44" s="126"/>
      <c r="F44" s="126"/>
      <c r="G44" s="126"/>
      <c r="H44" s="127"/>
    </row>
    <row r="45" spans="2:8" ht="19.5" customHeight="1" x14ac:dyDescent="0.35"/>
    <row r="46" spans="2:8" ht="12.5" customHeight="1" x14ac:dyDescent="0.35"/>
    <row r="47" spans="2:8" ht="12.5" customHeight="1" x14ac:dyDescent="0.35"/>
    <row r="48" spans="2:8" ht="12.5" customHeight="1" x14ac:dyDescent="0.35"/>
    <row r="49" spans="3:8" ht="12.5" customHeight="1" x14ac:dyDescent="0.35">
      <c r="C49" s="23"/>
      <c r="D49" s="23"/>
      <c r="E49" s="23"/>
      <c r="F49" s="23"/>
      <c r="G49" s="23"/>
      <c r="H49" s="23"/>
    </row>
    <row r="50" spans="3:8" ht="12.5" customHeight="1" x14ac:dyDescent="0.35"/>
    <row r="51" spans="3:8" ht="12.5" customHeight="1" x14ac:dyDescent="0.35"/>
  </sheetData>
  <mergeCells count="18">
    <mergeCell ref="C30:E30"/>
    <mergeCell ref="F30:H30"/>
    <mergeCell ref="D2:E2"/>
    <mergeCell ref="D3:E3"/>
    <mergeCell ref="D6:H6"/>
    <mergeCell ref="C14:H14"/>
    <mergeCell ref="D16:H16"/>
    <mergeCell ref="D17:H17"/>
    <mergeCell ref="D18:H18"/>
    <mergeCell ref="C25:H25"/>
    <mergeCell ref="D27:H27"/>
    <mergeCell ref="D28:H28"/>
    <mergeCell ref="D29:H29"/>
    <mergeCell ref="C35:H35"/>
    <mergeCell ref="D37:H37"/>
    <mergeCell ref="D38:H38"/>
    <mergeCell ref="D39:H39"/>
    <mergeCell ref="C44:H44"/>
  </mergeCells>
  <printOptions horizontalCentered="1"/>
  <pageMargins left="0.7" right="0.7" top="0.75" bottom="0.75" header="0.3" footer="0.3"/>
  <pageSetup paperSize="9" scale="74"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2:H58"/>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402</v>
      </c>
      <c r="E4" s="1"/>
      <c r="F4" s="2"/>
    </row>
    <row r="5" spans="3:8" ht="12.5" customHeight="1" x14ac:dyDescent="0.35"/>
    <row r="6" spans="3:8" ht="144.75" customHeight="1" x14ac:dyDescent="0.35">
      <c r="C6" s="66" t="s">
        <v>4</v>
      </c>
      <c r="D6" s="134" t="s">
        <v>403</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495.7</v>
      </c>
      <c r="E9" s="5">
        <v>-2320.1</v>
      </c>
      <c r="F9" s="6">
        <v>-1824.3999999999999</v>
      </c>
      <c r="H9" s="7">
        <v>4</v>
      </c>
    </row>
    <row r="10" spans="3:8" ht="7.5" customHeight="1" x14ac:dyDescent="0.35">
      <c r="C10" s="73"/>
      <c r="F10" s="8"/>
      <c r="H10" s="9"/>
    </row>
    <row r="11" spans="3:8" ht="12.75" customHeight="1" thickBot="1" x14ac:dyDescent="0.4">
      <c r="C11" s="74" t="s">
        <v>11</v>
      </c>
      <c r="D11" s="10"/>
      <c r="E11" s="11"/>
      <c r="F11" s="12">
        <v>-2076</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404</v>
      </c>
      <c r="E17" s="119"/>
      <c r="F17" s="119"/>
      <c r="G17" s="119"/>
      <c r="H17" s="120"/>
    </row>
    <row r="18" spans="2:8" ht="20" customHeight="1" thickBot="1" x14ac:dyDescent="0.4">
      <c r="C18" s="76" t="s">
        <v>18</v>
      </c>
      <c r="D18" s="118" t="s">
        <v>405</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4</v>
      </c>
      <c r="D21" s="18">
        <v>487.2</v>
      </c>
      <c r="E21" s="18">
        <v>8.5</v>
      </c>
      <c r="F21" s="18">
        <v>495.7</v>
      </c>
      <c r="G21" s="18">
        <v>-2320.1</v>
      </c>
      <c r="H21" s="19">
        <v>-1824.3999999999999</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406</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2:8" ht="20" customHeight="1" thickBot="1" x14ac:dyDescent="0.4">
      <c r="C33" s="17">
        <v>0</v>
      </c>
      <c r="D33" s="20">
        <v>13</v>
      </c>
      <c r="E33" s="20">
        <v>0</v>
      </c>
      <c r="F33" s="20">
        <v>13</v>
      </c>
      <c r="G33" s="20">
        <v>0</v>
      </c>
      <c r="H33" s="21">
        <v>13</v>
      </c>
    </row>
    <row r="34" spans="2:8" ht="13" customHeight="1" thickBot="1" x14ac:dyDescent="0.4"/>
    <row r="35" spans="2:8" ht="18.5" customHeight="1" thickBot="1" x14ac:dyDescent="0.45">
      <c r="C35" s="125" t="s">
        <v>192</v>
      </c>
      <c r="D35" s="126"/>
      <c r="E35" s="126"/>
      <c r="F35" s="126"/>
      <c r="G35" s="126"/>
      <c r="H35" s="127"/>
    </row>
    <row r="36" spans="2:8" ht="19.5" customHeight="1" thickBot="1" x14ac:dyDescent="0.4"/>
    <row r="37" spans="2:8" ht="18.5" customHeight="1" thickBot="1" x14ac:dyDescent="0.45">
      <c r="C37" s="125" t="s">
        <v>85</v>
      </c>
      <c r="D37" s="126"/>
      <c r="E37" s="126"/>
      <c r="F37" s="126"/>
      <c r="G37" s="126"/>
      <c r="H37" s="127"/>
    </row>
    <row r="38" spans="2:8" ht="19.5" customHeight="1" thickBot="1" x14ac:dyDescent="0.4"/>
    <row r="39" spans="2:8" ht="20" customHeight="1" thickBot="1" x14ac:dyDescent="0.4">
      <c r="C39" s="81" t="s">
        <v>14</v>
      </c>
      <c r="D39" s="121" t="s">
        <v>86</v>
      </c>
      <c r="E39" s="122"/>
      <c r="F39" s="123"/>
      <c r="G39" s="123"/>
      <c r="H39" s="124"/>
    </row>
    <row r="40" spans="2:8" ht="20" customHeight="1" thickBot="1" x14ac:dyDescent="0.4">
      <c r="C40" s="82" t="s">
        <v>16</v>
      </c>
      <c r="D40" s="118" t="s">
        <v>407</v>
      </c>
      <c r="E40" s="119"/>
      <c r="F40" s="119"/>
      <c r="G40" s="119"/>
      <c r="H40" s="120"/>
    </row>
    <row r="41" spans="2:8" ht="196.5" customHeight="1" thickBot="1" x14ac:dyDescent="0.4">
      <c r="C41" s="82" t="s">
        <v>18</v>
      </c>
      <c r="D41" s="118" t="s">
        <v>408</v>
      </c>
      <c r="E41" s="119"/>
      <c r="F41" s="119"/>
      <c r="G41" s="119"/>
      <c r="H41" s="120"/>
    </row>
    <row r="42" spans="2:8" ht="5.25" customHeight="1" x14ac:dyDescent="0.35">
      <c r="C42" s="14"/>
      <c r="H42" s="15"/>
    </row>
    <row r="43" spans="2:8" ht="25.4" customHeight="1" thickBot="1" x14ac:dyDescent="0.4">
      <c r="B43" s="16"/>
      <c r="C43" s="83" t="s">
        <v>20</v>
      </c>
      <c r="D43" s="84" t="s">
        <v>21</v>
      </c>
      <c r="E43" s="84" t="s">
        <v>22</v>
      </c>
      <c r="F43" s="85" t="s">
        <v>6</v>
      </c>
      <c r="G43" s="84" t="s">
        <v>7</v>
      </c>
      <c r="H43" s="86" t="s">
        <v>8</v>
      </c>
    </row>
    <row r="44" spans="2:8" ht="20" customHeight="1" thickBot="1" x14ac:dyDescent="0.4">
      <c r="C44" s="17">
        <v>0</v>
      </c>
      <c r="D44" s="18">
        <v>0</v>
      </c>
      <c r="E44" s="18">
        <v>0</v>
      </c>
      <c r="F44" s="18">
        <v>0</v>
      </c>
      <c r="G44" s="18">
        <v>-1076</v>
      </c>
      <c r="H44" s="19">
        <v>-1076</v>
      </c>
    </row>
    <row r="45" spans="2:8" ht="13" customHeight="1" thickBot="1" x14ac:dyDescent="0.4"/>
    <row r="46" spans="2:8" ht="20" customHeight="1" thickBot="1" x14ac:dyDescent="0.4">
      <c r="C46" s="81" t="s">
        <v>14</v>
      </c>
      <c r="D46" s="121" t="s">
        <v>89</v>
      </c>
      <c r="E46" s="122"/>
      <c r="F46" s="123"/>
      <c r="G46" s="123"/>
      <c r="H46" s="124"/>
    </row>
    <row r="47" spans="2:8" ht="20" customHeight="1" thickBot="1" x14ac:dyDescent="0.4">
      <c r="C47" s="82" t="s">
        <v>16</v>
      </c>
      <c r="D47" s="118" t="s">
        <v>409</v>
      </c>
      <c r="E47" s="119"/>
      <c r="F47" s="119"/>
      <c r="G47" s="119"/>
      <c r="H47" s="120"/>
    </row>
    <row r="48" spans="2:8" ht="60" customHeight="1" thickBot="1" x14ac:dyDescent="0.4">
      <c r="C48" s="82" t="s">
        <v>18</v>
      </c>
      <c r="D48" s="118" t="s">
        <v>410</v>
      </c>
      <c r="E48" s="119"/>
      <c r="F48" s="119"/>
      <c r="G48" s="119"/>
      <c r="H48" s="120"/>
    </row>
    <row r="49" spans="2:8" ht="5.25" customHeight="1" x14ac:dyDescent="0.35">
      <c r="C49" s="14"/>
      <c r="H49" s="15"/>
    </row>
    <row r="50" spans="2:8" ht="25.4" customHeight="1" thickBot="1" x14ac:dyDescent="0.4">
      <c r="B50" s="16"/>
      <c r="C50" s="83" t="s">
        <v>20</v>
      </c>
      <c r="D50" s="84" t="s">
        <v>21</v>
      </c>
      <c r="E50" s="84" t="s">
        <v>22</v>
      </c>
      <c r="F50" s="85" t="s">
        <v>6</v>
      </c>
      <c r="G50" s="84" t="s">
        <v>7</v>
      </c>
      <c r="H50" s="86" t="s">
        <v>8</v>
      </c>
    </row>
    <row r="51" spans="2:8" ht="20" customHeight="1" thickBot="1" x14ac:dyDescent="0.4">
      <c r="C51" s="17">
        <v>0</v>
      </c>
      <c r="D51" s="18">
        <v>0</v>
      </c>
      <c r="E51" s="18">
        <v>0</v>
      </c>
      <c r="F51" s="18">
        <v>0</v>
      </c>
      <c r="G51" s="18">
        <v>-1000</v>
      </c>
      <c r="H51" s="19">
        <v>-1000</v>
      </c>
    </row>
    <row r="52" spans="2:8" ht="12.5" customHeight="1" x14ac:dyDescent="0.35"/>
    <row r="53" spans="2:8" ht="12.5" customHeight="1" x14ac:dyDescent="0.35"/>
    <row r="54" spans="2:8" ht="12.5" customHeight="1" x14ac:dyDescent="0.35"/>
    <row r="55" spans="2:8" ht="12.5" customHeight="1" x14ac:dyDescent="0.35"/>
    <row r="56" spans="2:8" ht="12.5" customHeight="1" x14ac:dyDescent="0.35">
      <c r="C56" s="23"/>
      <c r="D56" s="23"/>
      <c r="E56" s="23"/>
      <c r="F56" s="23"/>
      <c r="G56" s="23"/>
      <c r="H56" s="23"/>
    </row>
    <row r="57" spans="2:8" ht="12.5" customHeight="1" x14ac:dyDescent="0.35"/>
    <row r="58" spans="2:8" ht="12.5" customHeight="1" x14ac:dyDescent="0.35"/>
  </sheetData>
  <mergeCells count="21">
    <mergeCell ref="C30:E30"/>
    <mergeCell ref="F30:H30"/>
    <mergeCell ref="D2:E2"/>
    <mergeCell ref="D3:E3"/>
    <mergeCell ref="D6:H6"/>
    <mergeCell ref="C14:H14"/>
    <mergeCell ref="D16:H16"/>
    <mergeCell ref="D17:H17"/>
    <mergeCell ref="D18:H18"/>
    <mergeCell ref="C25:H25"/>
    <mergeCell ref="D27:H27"/>
    <mergeCell ref="D28:H28"/>
    <mergeCell ref="D29:H29"/>
    <mergeCell ref="D47:H47"/>
    <mergeCell ref="D48:H48"/>
    <mergeCell ref="C35:H35"/>
    <mergeCell ref="C37:H37"/>
    <mergeCell ref="D39:H39"/>
    <mergeCell ref="D40:H40"/>
    <mergeCell ref="D41:H41"/>
    <mergeCell ref="D46:H46"/>
  </mergeCells>
  <printOptions horizontalCentered="1"/>
  <pageMargins left="0.7" right="0.7" top="0.75" bottom="0.75" header="0.3" footer="0.3"/>
  <pageSetup paperSize="9" scale="74"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2:H72"/>
  <sheetViews>
    <sheetView showGridLines="0" showRowColHeaders="0" workbookViewId="0">
      <selection activeCell="F2" sqref="F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459</v>
      </c>
      <c r="E4" s="1"/>
      <c r="F4" s="2"/>
    </row>
    <row r="5" spans="3:8" ht="12.5" customHeight="1" x14ac:dyDescent="0.35"/>
    <row r="6" spans="3:8" ht="144.75" customHeight="1" x14ac:dyDescent="0.35">
      <c r="C6" s="66" t="s">
        <v>4</v>
      </c>
      <c r="D6" s="134" t="s">
        <v>460</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12167.599999999999</v>
      </c>
      <c r="E9" s="5">
        <v>-319.79999999999995</v>
      </c>
      <c r="F9" s="6">
        <v>11847.8</v>
      </c>
      <c r="H9" s="7">
        <v>170.3</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461</v>
      </c>
      <c r="E17" s="119"/>
      <c r="F17" s="119"/>
      <c r="G17" s="119"/>
      <c r="H17" s="120"/>
    </row>
    <row r="18" spans="2:8" ht="200" customHeight="1" thickBot="1" x14ac:dyDescent="0.4">
      <c r="C18" s="76" t="s">
        <v>18</v>
      </c>
      <c r="D18" s="118" t="s">
        <v>462</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22.1</v>
      </c>
      <c r="D21" s="18">
        <v>1232.749</v>
      </c>
      <c r="E21" s="18">
        <v>651.55100000000004</v>
      </c>
      <c r="F21" s="18">
        <v>1884.3000000000002</v>
      </c>
      <c r="G21" s="18">
        <v>-124</v>
      </c>
      <c r="H21" s="19">
        <v>1760.3000000000002</v>
      </c>
    </row>
    <row r="22" spans="2:8" ht="13" customHeight="1" thickBot="1" x14ac:dyDescent="0.4"/>
    <row r="23" spans="2:8" ht="20" customHeight="1" thickBot="1" x14ac:dyDescent="0.4">
      <c r="C23" s="75" t="s">
        <v>14</v>
      </c>
      <c r="D23" s="121" t="s">
        <v>26</v>
      </c>
      <c r="E23" s="123"/>
      <c r="F23" s="123"/>
      <c r="G23" s="123"/>
      <c r="H23" s="124"/>
    </row>
    <row r="24" spans="2:8" ht="20" customHeight="1" thickBot="1" x14ac:dyDescent="0.4">
      <c r="C24" s="76" t="s">
        <v>16</v>
      </c>
      <c r="D24" s="118" t="s">
        <v>463</v>
      </c>
      <c r="E24" s="119"/>
      <c r="F24" s="119"/>
      <c r="G24" s="119"/>
      <c r="H24" s="120"/>
    </row>
    <row r="25" spans="2:8" ht="160" customHeight="1" thickBot="1" x14ac:dyDescent="0.4">
      <c r="C25" s="76" t="s">
        <v>18</v>
      </c>
      <c r="D25" s="118" t="s">
        <v>464</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59.7</v>
      </c>
      <c r="D28" s="18">
        <v>3677.4</v>
      </c>
      <c r="E28" s="18">
        <v>210.1</v>
      </c>
      <c r="F28" s="18">
        <v>3887.5</v>
      </c>
      <c r="G28" s="18">
        <v>0</v>
      </c>
      <c r="H28" s="19">
        <v>3887.5</v>
      </c>
    </row>
    <row r="29" spans="2:8" ht="13" customHeight="1" thickBot="1" x14ac:dyDescent="0.4"/>
    <row r="30" spans="2:8" ht="20" customHeight="1" thickBot="1" x14ac:dyDescent="0.4">
      <c r="C30" s="75" t="s">
        <v>14</v>
      </c>
      <c r="D30" s="121" t="s">
        <v>29</v>
      </c>
      <c r="E30" s="123"/>
      <c r="F30" s="123"/>
      <c r="G30" s="123"/>
      <c r="H30" s="124"/>
    </row>
    <row r="31" spans="2:8" ht="20" customHeight="1" thickBot="1" x14ac:dyDescent="0.4">
      <c r="C31" s="76" t="s">
        <v>16</v>
      </c>
      <c r="D31" s="118" t="s">
        <v>465</v>
      </c>
      <c r="E31" s="119"/>
      <c r="F31" s="119"/>
      <c r="G31" s="119"/>
      <c r="H31" s="120"/>
    </row>
    <row r="32" spans="2:8" ht="140" customHeight="1" thickBot="1" x14ac:dyDescent="0.4">
      <c r="C32" s="76" t="s">
        <v>18</v>
      </c>
      <c r="D32" s="118" t="s">
        <v>466</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43.5</v>
      </c>
      <c r="D35" s="18">
        <v>2094</v>
      </c>
      <c r="E35" s="18">
        <v>1113.0999999999999</v>
      </c>
      <c r="F35" s="18">
        <v>3207.1</v>
      </c>
      <c r="G35" s="18">
        <v>-156.9</v>
      </c>
      <c r="H35" s="19">
        <v>3050.2</v>
      </c>
    </row>
    <row r="36" spans="2:8" ht="13" customHeight="1" thickBot="1" x14ac:dyDescent="0.4"/>
    <row r="37" spans="2:8" ht="20" customHeight="1" thickBot="1" x14ac:dyDescent="0.4">
      <c r="C37" s="75" t="s">
        <v>14</v>
      </c>
      <c r="D37" s="121" t="s">
        <v>105</v>
      </c>
      <c r="E37" s="123"/>
      <c r="F37" s="123"/>
      <c r="G37" s="123"/>
      <c r="H37" s="124"/>
    </row>
    <row r="38" spans="2:8" ht="20" customHeight="1" thickBot="1" x14ac:dyDescent="0.4">
      <c r="C38" s="76" t="s">
        <v>16</v>
      </c>
      <c r="D38" s="118" t="s">
        <v>467</v>
      </c>
      <c r="E38" s="119"/>
      <c r="F38" s="119"/>
      <c r="G38" s="119"/>
      <c r="H38" s="120"/>
    </row>
    <row r="39" spans="2:8" ht="160" customHeight="1" thickBot="1" x14ac:dyDescent="0.4">
      <c r="C39" s="76" t="s">
        <v>18</v>
      </c>
      <c r="D39" s="118" t="s">
        <v>468</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0</v>
      </c>
      <c r="D42" s="18">
        <v>0</v>
      </c>
      <c r="E42" s="18">
        <v>9.8000000000000007</v>
      </c>
      <c r="F42" s="18">
        <v>9.8000000000000007</v>
      </c>
      <c r="G42" s="18">
        <v>0</v>
      </c>
      <c r="H42" s="19">
        <v>9.8000000000000007</v>
      </c>
    </row>
    <row r="43" spans="2:8" ht="13" customHeight="1" thickBot="1" x14ac:dyDescent="0.4"/>
    <row r="44" spans="2:8" ht="20" customHeight="1" thickBot="1" x14ac:dyDescent="0.4">
      <c r="C44" s="75" t="s">
        <v>14</v>
      </c>
      <c r="D44" s="121" t="s">
        <v>32</v>
      </c>
      <c r="E44" s="123"/>
      <c r="F44" s="123"/>
      <c r="G44" s="123"/>
      <c r="H44" s="124"/>
    </row>
    <row r="45" spans="2:8" ht="20" customHeight="1" thickBot="1" x14ac:dyDescent="0.4">
      <c r="C45" s="76" t="s">
        <v>16</v>
      </c>
      <c r="D45" s="118" t="s">
        <v>421</v>
      </c>
      <c r="E45" s="119"/>
      <c r="F45" s="119"/>
      <c r="G45" s="119"/>
      <c r="H45" s="120"/>
    </row>
    <row r="46" spans="2:8" ht="100" customHeight="1" thickBot="1" x14ac:dyDescent="0.4">
      <c r="C46" s="76" t="s">
        <v>18</v>
      </c>
      <c r="D46" s="118" t="s">
        <v>469</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45</v>
      </c>
      <c r="D49" s="18">
        <v>1917.2</v>
      </c>
      <c r="E49" s="18">
        <v>1261.7</v>
      </c>
      <c r="F49" s="18">
        <v>3178.9</v>
      </c>
      <c r="G49" s="18">
        <v>-38.9</v>
      </c>
      <c r="H49" s="19">
        <v>3140</v>
      </c>
    </row>
    <row r="50" spans="2:8" ht="12.5" customHeight="1" x14ac:dyDescent="0.35"/>
    <row r="51" spans="2:8" ht="12.5" customHeight="1" x14ac:dyDescent="0.35"/>
    <row r="52" spans="2:8" ht="8.25" customHeight="1" x14ac:dyDescent="0.35"/>
    <row r="53" spans="2:8" ht="18" customHeight="1" x14ac:dyDescent="0.4">
      <c r="C53" s="132" t="s">
        <v>59</v>
      </c>
      <c r="D53" s="132"/>
      <c r="E53" s="132"/>
      <c r="F53" s="132"/>
      <c r="G53" s="132"/>
      <c r="H53" s="132"/>
    </row>
    <row r="54" spans="2:8" ht="18.75" customHeight="1" thickBot="1" x14ac:dyDescent="0.4"/>
    <row r="55" spans="2:8" ht="20" customHeight="1" thickBot="1" x14ac:dyDescent="0.4">
      <c r="C55" s="87" t="s">
        <v>14</v>
      </c>
      <c r="D55" s="121" t="s">
        <v>60</v>
      </c>
      <c r="E55" s="122"/>
      <c r="F55" s="123"/>
      <c r="G55" s="123"/>
      <c r="H55" s="124"/>
    </row>
    <row r="56" spans="2:8" ht="20" customHeight="1" thickBot="1" x14ac:dyDescent="0.4">
      <c r="C56" s="88" t="s">
        <v>16</v>
      </c>
      <c r="D56" s="118" t="s">
        <v>61</v>
      </c>
      <c r="E56" s="119"/>
      <c r="F56" s="119"/>
      <c r="G56" s="119"/>
      <c r="H56" s="120"/>
    </row>
    <row r="57" spans="2:8" ht="20" customHeight="1" thickBot="1" x14ac:dyDescent="0.4">
      <c r="C57" s="88" t="s">
        <v>18</v>
      </c>
      <c r="D57" s="118" t="s">
        <v>406</v>
      </c>
      <c r="E57" s="119"/>
      <c r="F57" s="119"/>
      <c r="G57" s="119"/>
      <c r="H57" s="120"/>
    </row>
    <row r="58" spans="2:8" ht="12.5" customHeight="1" x14ac:dyDescent="0.35">
      <c r="C58" s="128"/>
      <c r="D58" s="129"/>
      <c r="E58" s="129"/>
      <c r="F58" s="130"/>
      <c r="G58" s="130"/>
      <c r="H58" s="131"/>
    </row>
    <row r="59" spans="2:8" ht="5.25" customHeight="1" x14ac:dyDescent="0.35">
      <c r="C59" s="14"/>
      <c r="H59" s="15"/>
    </row>
    <row r="60" spans="2:8" ht="25.4" customHeight="1" thickBot="1" x14ac:dyDescent="0.4">
      <c r="B60" s="16"/>
      <c r="C60" s="89" t="s">
        <v>20</v>
      </c>
      <c r="D60" s="90" t="s">
        <v>21</v>
      </c>
      <c r="E60" s="90" t="s">
        <v>22</v>
      </c>
      <c r="F60" s="91" t="s">
        <v>6</v>
      </c>
      <c r="G60" s="90" t="s">
        <v>7</v>
      </c>
      <c r="H60" s="92" t="s">
        <v>8</v>
      </c>
    </row>
    <row r="61" spans="2:8" ht="20" customHeight="1" thickBot="1" x14ac:dyDescent="0.4">
      <c r="C61" s="17">
        <v>0</v>
      </c>
      <c r="D61" s="20">
        <v>263</v>
      </c>
      <c r="E61" s="20">
        <v>0</v>
      </c>
      <c r="F61" s="20">
        <v>263</v>
      </c>
      <c r="G61" s="20">
        <v>0</v>
      </c>
      <c r="H61" s="21">
        <v>263</v>
      </c>
    </row>
    <row r="62" spans="2:8" ht="13" customHeight="1" thickBot="1" x14ac:dyDescent="0.4"/>
    <row r="63" spans="2:8" ht="18.5" customHeight="1" thickBot="1" x14ac:dyDescent="0.45">
      <c r="C63" s="125" t="s">
        <v>192</v>
      </c>
      <c r="D63" s="126"/>
      <c r="E63" s="126"/>
      <c r="F63" s="126"/>
      <c r="G63" s="126"/>
      <c r="H63" s="127"/>
    </row>
    <row r="64" spans="2:8" ht="19.5" customHeight="1" thickBot="1" x14ac:dyDescent="0.4"/>
    <row r="65" spans="3:8" ht="18.5" customHeight="1" thickBot="1" x14ac:dyDescent="0.45">
      <c r="C65" s="125" t="s">
        <v>158</v>
      </c>
      <c r="D65" s="126"/>
      <c r="E65" s="126"/>
      <c r="F65" s="126"/>
      <c r="G65" s="126"/>
      <c r="H65" s="127"/>
    </row>
    <row r="66" spans="3:8" ht="19.5" customHeight="1" x14ac:dyDescent="0.35"/>
    <row r="67" spans="3:8" ht="12.5" customHeight="1" x14ac:dyDescent="0.35"/>
    <row r="68" spans="3:8" ht="12.5" customHeight="1" x14ac:dyDescent="0.35"/>
    <row r="69" spans="3:8" ht="12.5" customHeight="1" x14ac:dyDescent="0.35"/>
    <row r="70" spans="3:8" ht="12.5" customHeight="1" x14ac:dyDescent="0.35">
      <c r="C70" s="23"/>
      <c r="D70" s="23"/>
      <c r="E70" s="23"/>
      <c r="F70" s="23"/>
      <c r="G70" s="23"/>
      <c r="H70" s="23"/>
    </row>
    <row r="71" spans="3:8" ht="12.5" customHeight="1" x14ac:dyDescent="0.35"/>
    <row r="72" spans="3:8" ht="12.5" customHeight="1" x14ac:dyDescent="0.35"/>
  </sheetData>
  <mergeCells count="27">
    <mergeCell ref="D17:H17"/>
    <mergeCell ref="D2:E2"/>
    <mergeCell ref="D3:E3"/>
    <mergeCell ref="D6:H6"/>
    <mergeCell ref="C14:H14"/>
    <mergeCell ref="D16:H16"/>
    <mergeCell ref="D45:H45"/>
    <mergeCell ref="D18:H18"/>
    <mergeCell ref="D23:H23"/>
    <mergeCell ref="D24:H24"/>
    <mergeCell ref="D25:H25"/>
    <mergeCell ref="D30:H30"/>
    <mergeCell ref="D31:H31"/>
    <mergeCell ref="D32:H32"/>
    <mergeCell ref="D37:H37"/>
    <mergeCell ref="D38:H38"/>
    <mergeCell ref="D39:H39"/>
    <mergeCell ref="D44:H44"/>
    <mergeCell ref="C63:H63"/>
    <mergeCell ref="C65:H65"/>
    <mergeCell ref="D46:H46"/>
    <mergeCell ref="C53:H53"/>
    <mergeCell ref="D55:H55"/>
    <mergeCell ref="D56:H56"/>
    <mergeCell ref="D57:H57"/>
    <mergeCell ref="C58:E58"/>
    <mergeCell ref="F58:H58"/>
  </mergeCells>
  <printOptions horizontalCentered="1"/>
  <pageMargins left="0.7" right="0.7" top="0.75" bottom="0.75" header="0.3" footer="0.3"/>
  <pageSetup paperSize="9" scale="74" fitToHeight="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H58"/>
  <sheetViews>
    <sheetView showGridLines="0" showRowColHeaders="0" workbookViewId="0">
      <selection activeCell="F2" sqref="F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470</v>
      </c>
      <c r="E4" s="1"/>
      <c r="F4" s="2"/>
    </row>
    <row r="5" spans="3:8" ht="12.5" customHeight="1" x14ac:dyDescent="0.35"/>
    <row r="6" spans="3:8" ht="144.75" customHeight="1" x14ac:dyDescent="0.35">
      <c r="C6" s="66" t="s">
        <v>4</v>
      </c>
      <c r="D6" s="134" t="s">
        <v>471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7402.6</v>
      </c>
      <c r="E9" s="5">
        <v>-6818.1</v>
      </c>
      <c r="F9" s="6">
        <v>584.5</v>
      </c>
      <c r="H9" s="7">
        <v>17.28</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472</v>
      </c>
      <c r="E17" s="119"/>
      <c r="F17" s="119"/>
      <c r="G17" s="119"/>
      <c r="H17" s="120"/>
    </row>
    <row r="18" spans="2:8" ht="80" customHeight="1" thickBot="1" x14ac:dyDescent="0.4">
      <c r="C18" s="76" t="s">
        <v>18</v>
      </c>
      <c r="D18" s="118" t="s">
        <v>473</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5.92</v>
      </c>
      <c r="D21" s="18">
        <v>358.3</v>
      </c>
      <c r="E21" s="18">
        <v>3166.2</v>
      </c>
      <c r="F21" s="18">
        <v>3524.5</v>
      </c>
      <c r="G21" s="18">
        <v>-2960</v>
      </c>
      <c r="H21" s="19">
        <v>564.5</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474</v>
      </c>
      <c r="E24" s="119"/>
      <c r="F24" s="119"/>
      <c r="G24" s="119"/>
      <c r="H24" s="120"/>
    </row>
    <row r="25" spans="2:8" ht="40" customHeight="1" thickBot="1" x14ac:dyDescent="0.4">
      <c r="C25" s="76" t="s">
        <v>18</v>
      </c>
      <c r="D25" s="118" t="s">
        <v>475</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0</v>
      </c>
      <c r="D28" s="18">
        <v>0</v>
      </c>
      <c r="E28" s="18">
        <v>1419</v>
      </c>
      <c r="F28" s="18">
        <v>1419</v>
      </c>
      <c r="G28" s="18">
        <v>-1419</v>
      </c>
      <c r="H28" s="19">
        <v>0</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476</v>
      </c>
      <c r="E31" s="119"/>
      <c r="F31" s="119"/>
      <c r="G31" s="119"/>
      <c r="H31" s="120"/>
    </row>
    <row r="32" spans="2:8" ht="20" customHeight="1" thickBot="1" x14ac:dyDescent="0.4">
      <c r="C32" s="76" t="s">
        <v>18</v>
      </c>
      <c r="D32" s="118" t="s">
        <v>477</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11.36</v>
      </c>
      <c r="D35" s="18">
        <v>820.7</v>
      </c>
      <c r="E35" s="18">
        <v>1638.4</v>
      </c>
      <c r="F35" s="18">
        <v>2459.1000000000004</v>
      </c>
      <c r="G35" s="18">
        <v>-2439.1</v>
      </c>
      <c r="H35" s="19">
        <v>20.000000000000455</v>
      </c>
    </row>
    <row r="36" spans="2:8" ht="12.5" customHeight="1" x14ac:dyDescent="0.35"/>
    <row r="37" spans="2:8" ht="12.5" customHeight="1" x14ac:dyDescent="0.35"/>
    <row r="38" spans="2:8" ht="8.25" customHeight="1" x14ac:dyDescent="0.35"/>
    <row r="39" spans="2:8" ht="18" customHeight="1" x14ac:dyDescent="0.4">
      <c r="C39" s="132" t="s">
        <v>59</v>
      </c>
      <c r="D39" s="132"/>
      <c r="E39" s="132"/>
      <c r="F39" s="132"/>
      <c r="G39" s="132"/>
      <c r="H39" s="132"/>
    </row>
    <row r="40" spans="2:8" ht="18.75" customHeight="1" thickBot="1" x14ac:dyDescent="0.4"/>
    <row r="41" spans="2:8" ht="20" customHeight="1" thickBot="1" x14ac:dyDescent="0.4">
      <c r="C41" s="87" t="s">
        <v>14</v>
      </c>
      <c r="D41" s="121" t="s">
        <v>60</v>
      </c>
      <c r="E41" s="122"/>
      <c r="F41" s="123"/>
      <c r="G41" s="123"/>
      <c r="H41" s="124"/>
    </row>
    <row r="42" spans="2:8" ht="20" customHeight="1" thickBot="1" x14ac:dyDescent="0.4">
      <c r="C42" s="88" t="s">
        <v>16</v>
      </c>
      <c r="D42" s="118" t="s">
        <v>61</v>
      </c>
      <c r="E42" s="119"/>
      <c r="F42" s="119"/>
      <c r="G42" s="119"/>
      <c r="H42" s="120"/>
    </row>
    <row r="43" spans="2:8" ht="20" customHeight="1" thickBot="1" x14ac:dyDescent="0.4">
      <c r="C43" s="88" t="s">
        <v>18</v>
      </c>
      <c r="D43" s="118" t="s">
        <v>406</v>
      </c>
      <c r="E43" s="119"/>
      <c r="F43" s="119"/>
      <c r="G43" s="119"/>
      <c r="H43" s="120"/>
    </row>
    <row r="44" spans="2:8" ht="12.5" customHeight="1" x14ac:dyDescent="0.35">
      <c r="C44" s="128"/>
      <c r="D44" s="129"/>
      <c r="E44" s="129"/>
      <c r="F44" s="130"/>
      <c r="G44" s="130"/>
      <c r="H44" s="131"/>
    </row>
    <row r="45" spans="2:8" ht="5.25" customHeight="1" x14ac:dyDescent="0.35">
      <c r="C45" s="14"/>
      <c r="H45" s="15"/>
    </row>
    <row r="46" spans="2:8" ht="25.4" customHeight="1" thickBot="1" x14ac:dyDescent="0.4">
      <c r="B46" s="16"/>
      <c r="C46" s="89" t="s">
        <v>20</v>
      </c>
      <c r="D46" s="90" t="s">
        <v>21</v>
      </c>
      <c r="E46" s="90" t="s">
        <v>22</v>
      </c>
      <c r="F46" s="91" t="s">
        <v>6</v>
      </c>
      <c r="G46" s="90" t="s">
        <v>7</v>
      </c>
      <c r="H46" s="92" t="s">
        <v>8</v>
      </c>
    </row>
    <row r="47" spans="2:8" ht="20" customHeight="1" thickBot="1" x14ac:dyDescent="0.4">
      <c r="C47" s="17">
        <v>0</v>
      </c>
      <c r="D47" s="20">
        <v>28</v>
      </c>
      <c r="E47" s="20">
        <v>0</v>
      </c>
      <c r="F47" s="20">
        <v>28</v>
      </c>
      <c r="G47" s="20">
        <v>0</v>
      </c>
      <c r="H47" s="21">
        <v>28</v>
      </c>
    </row>
    <row r="48" spans="2:8" ht="13" customHeight="1" thickBot="1" x14ac:dyDescent="0.4"/>
    <row r="49" spans="3:8" ht="18.5" customHeight="1" thickBot="1" x14ac:dyDescent="0.45">
      <c r="C49" s="125" t="s">
        <v>192</v>
      </c>
      <c r="D49" s="126"/>
      <c r="E49" s="126"/>
      <c r="F49" s="126"/>
      <c r="G49" s="126"/>
      <c r="H49" s="127"/>
    </row>
    <row r="50" spans="3:8" ht="19.5" customHeight="1" thickBot="1" x14ac:dyDescent="0.4"/>
    <row r="51" spans="3:8" ht="18.5" customHeight="1" thickBot="1" x14ac:dyDescent="0.45">
      <c r="C51" s="125" t="s">
        <v>158</v>
      </c>
      <c r="D51" s="126"/>
      <c r="E51" s="126"/>
      <c r="F51" s="126"/>
      <c r="G51" s="126"/>
      <c r="H51" s="127"/>
    </row>
    <row r="52" spans="3:8" ht="19.5" customHeight="1" x14ac:dyDescent="0.35"/>
    <row r="53" spans="3:8" ht="12.5" customHeight="1" x14ac:dyDescent="0.35"/>
    <row r="54" spans="3:8" ht="12.5" customHeight="1" x14ac:dyDescent="0.35"/>
    <row r="55" spans="3:8" ht="12.5" customHeight="1" x14ac:dyDescent="0.35"/>
    <row r="56" spans="3:8" ht="12.5" customHeight="1" x14ac:dyDescent="0.35">
      <c r="C56" s="23"/>
      <c r="D56" s="23"/>
      <c r="E56" s="23"/>
      <c r="F56" s="23"/>
      <c r="G56" s="23"/>
      <c r="H56" s="23"/>
    </row>
    <row r="57" spans="3:8" ht="12.5" customHeight="1" x14ac:dyDescent="0.35"/>
    <row r="58" spans="3:8" ht="12.5" customHeight="1" x14ac:dyDescent="0.35"/>
  </sheetData>
  <mergeCells count="21">
    <mergeCell ref="D31:H31"/>
    <mergeCell ref="D2:E2"/>
    <mergeCell ref="D3:E3"/>
    <mergeCell ref="D6:H6"/>
    <mergeCell ref="C14:H14"/>
    <mergeCell ref="D16:H16"/>
    <mergeCell ref="D17:H17"/>
    <mergeCell ref="D18:H18"/>
    <mergeCell ref="D23:H23"/>
    <mergeCell ref="D24:H24"/>
    <mergeCell ref="D25:H25"/>
    <mergeCell ref="D30:H30"/>
    <mergeCell ref="C49:H49"/>
    <mergeCell ref="C51:H51"/>
    <mergeCell ref="D32:H32"/>
    <mergeCell ref="C39:H39"/>
    <mergeCell ref="D41:H41"/>
    <mergeCell ref="D42:H42"/>
    <mergeCell ref="D43:H43"/>
    <mergeCell ref="C44:E44"/>
    <mergeCell ref="F44:H44"/>
  </mergeCells>
  <printOptions horizontalCentered="1"/>
  <pageMargins left="0.7" right="0.7" top="0.75" bottom="0.75" header="0.3" footer="0.3"/>
  <pageSetup paperSize="9" scale="74" fitToHeight="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2:H44"/>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411</v>
      </c>
      <c r="E4" s="1"/>
      <c r="F4" s="2"/>
    </row>
    <row r="5" spans="3:8" ht="12.5" customHeight="1" x14ac:dyDescent="0.35"/>
    <row r="6" spans="3:8" ht="144.75" customHeight="1" x14ac:dyDescent="0.35">
      <c r="C6" s="66" t="s">
        <v>4</v>
      </c>
      <c r="D6" s="134" t="s">
        <v>412</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2193.9</v>
      </c>
      <c r="E9" s="5">
        <v>-1692.3</v>
      </c>
      <c r="F9" s="6">
        <v>501.60000000000014</v>
      </c>
      <c r="H9" s="7">
        <v>57.5</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413</v>
      </c>
      <c r="E17" s="119"/>
      <c r="F17" s="119"/>
      <c r="G17" s="119"/>
      <c r="H17" s="120"/>
    </row>
    <row r="18" spans="2:8" ht="20" customHeight="1" thickBot="1" x14ac:dyDescent="0.4">
      <c r="C18" s="76" t="s">
        <v>18</v>
      </c>
      <c r="D18" s="118" t="s">
        <v>414</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57.5</v>
      </c>
      <c r="D21" s="18">
        <v>2023.5</v>
      </c>
      <c r="E21" s="18">
        <v>170.4</v>
      </c>
      <c r="F21" s="18">
        <v>2193.9</v>
      </c>
      <c r="G21" s="18">
        <v>-1692.3</v>
      </c>
      <c r="H21" s="19">
        <v>501.60000000000014</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383</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3:8" ht="20" customHeight="1" thickBot="1" x14ac:dyDescent="0.4">
      <c r="C33" s="17">
        <v>0</v>
      </c>
      <c r="D33" s="20">
        <v>31</v>
      </c>
      <c r="E33" s="20">
        <v>0</v>
      </c>
      <c r="F33" s="20">
        <v>31</v>
      </c>
      <c r="G33" s="20">
        <v>0</v>
      </c>
      <c r="H33" s="21">
        <v>31</v>
      </c>
    </row>
    <row r="34" spans="3:8" ht="13" customHeight="1" thickBot="1" x14ac:dyDescent="0.4"/>
    <row r="35" spans="3:8" ht="18.5" customHeight="1" thickBot="1" x14ac:dyDescent="0.45">
      <c r="C35" s="125" t="s">
        <v>192</v>
      </c>
      <c r="D35" s="126"/>
      <c r="E35" s="126"/>
      <c r="F35" s="126"/>
      <c r="G35" s="126"/>
      <c r="H35" s="127"/>
    </row>
    <row r="36" spans="3:8" ht="19.5" customHeight="1" thickBot="1" x14ac:dyDescent="0.4"/>
    <row r="37" spans="3:8" ht="18.5" customHeight="1" thickBot="1" x14ac:dyDescent="0.45">
      <c r="C37" s="125" t="s">
        <v>158</v>
      </c>
      <c r="D37" s="126"/>
      <c r="E37" s="126"/>
      <c r="F37" s="126"/>
      <c r="G37" s="126"/>
      <c r="H37" s="127"/>
    </row>
    <row r="38" spans="3:8" ht="19.5" customHeight="1" x14ac:dyDescent="0.35"/>
    <row r="39" spans="3:8" ht="12.5" customHeight="1" x14ac:dyDescent="0.35"/>
    <row r="40" spans="3:8" ht="12.5" customHeight="1" x14ac:dyDescent="0.35"/>
    <row r="41" spans="3:8" ht="12.5" customHeight="1" x14ac:dyDescent="0.35"/>
    <row r="42" spans="3:8" ht="12.5" customHeight="1" x14ac:dyDescent="0.35">
      <c r="C42" s="23"/>
      <c r="D42" s="23"/>
      <c r="E42" s="23"/>
      <c r="F42" s="23"/>
      <c r="G42" s="23"/>
      <c r="H42" s="23"/>
    </row>
    <row r="43" spans="3:8" ht="12.5" customHeight="1" x14ac:dyDescent="0.35"/>
    <row r="44" spans="3:8" ht="12.5" customHeight="1" x14ac:dyDescent="0.35"/>
  </sheetData>
  <mergeCells count="15">
    <mergeCell ref="D17:H17"/>
    <mergeCell ref="D2:E2"/>
    <mergeCell ref="D3:E3"/>
    <mergeCell ref="D6:H6"/>
    <mergeCell ref="C14:H14"/>
    <mergeCell ref="D16:H16"/>
    <mergeCell ref="C35:H35"/>
    <mergeCell ref="C37:H37"/>
    <mergeCell ref="D18:H18"/>
    <mergeCell ref="C25:H25"/>
    <mergeCell ref="D27:H27"/>
    <mergeCell ref="D28:H28"/>
    <mergeCell ref="D29:H29"/>
    <mergeCell ref="C30:E30"/>
    <mergeCell ref="F30:H30"/>
  </mergeCells>
  <printOptions horizontalCentered="1"/>
  <pageMargins left="0.7" right="0.7" top="0.75" bottom="0.75" header="0.3" footer="0.3"/>
  <pageSetup paperSize="9" scale="74" fitToHeight="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H35"/>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570</v>
      </c>
      <c r="E4" s="1"/>
      <c r="F4" s="2"/>
    </row>
    <row r="5" spans="3:8" ht="12.5" customHeight="1" x14ac:dyDescent="0.35"/>
    <row r="6" spans="3:8" ht="144.75" customHeight="1" x14ac:dyDescent="0.35">
      <c r="C6" s="66" t="s">
        <v>4</v>
      </c>
      <c r="D6" s="134" t="s">
        <v>571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306</v>
      </c>
      <c r="E9" s="5">
        <v>-306</v>
      </c>
      <c r="F9" s="6">
        <v>0</v>
      </c>
      <c r="H9" s="7">
        <v>3.68</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572</v>
      </c>
      <c r="E17" s="119"/>
      <c r="F17" s="119"/>
      <c r="G17" s="119"/>
      <c r="H17" s="120"/>
    </row>
    <row r="18" spans="2:8" ht="20" customHeight="1" thickBot="1" x14ac:dyDescent="0.4">
      <c r="C18" s="76" t="s">
        <v>18</v>
      </c>
      <c r="D18" s="118" t="s">
        <v>573</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3.68</v>
      </c>
      <c r="D21" s="18">
        <v>191</v>
      </c>
      <c r="E21" s="18">
        <v>115</v>
      </c>
      <c r="F21" s="18">
        <v>306</v>
      </c>
      <c r="G21" s="18">
        <v>-306</v>
      </c>
      <c r="H21" s="19">
        <v>0</v>
      </c>
    </row>
    <row r="22" spans="2:8" ht="12.5" customHeight="1" x14ac:dyDescent="0.35"/>
    <row r="23" spans="2:8" ht="12.5" customHeight="1" x14ac:dyDescent="0.35"/>
    <row r="24" spans="2:8" ht="18" customHeight="1" x14ac:dyDescent="0.4">
      <c r="C24" s="132" t="s">
        <v>351</v>
      </c>
      <c r="D24" s="132"/>
      <c r="E24" s="132"/>
      <c r="F24" s="132"/>
      <c r="G24" s="132"/>
      <c r="H24" s="132"/>
    </row>
    <row r="25" spans="2:8" ht="18.75" customHeight="1" thickBot="1" x14ac:dyDescent="0.4"/>
    <row r="26" spans="2:8" ht="18.5" customHeight="1" thickBot="1" x14ac:dyDescent="0.45">
      <c r="C26" s="125" t="s">
        <v>192</v>
      </c>
      <c r="D26" s="126"/>
      <c r="E26" s="126"/>
      <c r="F26" s="126"/>
      <c r="G26" s="126"/>
      <c r="H26" s="127"/>
    </row>
    <row r="27" spans="2:8" ht="19.5" customHeight="1" thickBot="1" x14ac:dyDescent="0.4"/>
    <row r="28" spans="2:8" ht="18.5" customHeight="1" thickBot="1" x14ac:dyDescent="0.45">
      <c r="C28" s="125" t="s">
        <v>158</v>
      </c>
      <c r="D28" s="126"/>
      <c r="E28" s="126"/>
      <c r="F28" s="126"/>
      <c r="G28" s="126"/>
      <c r="H28" s="127"/>
    </row>
    <row r="29" spans="2:8" ht="19.5" customHeight="1" x14ac:dyDescent="0.35"/>
    <row r="30" spans="2:8" ht="12.5" customHeight="1" x14ac:dyDescent="0.35"/>
    <row r="31" spans="2:8" ht="12.5" customHeight="1" x14ac:dyDescent="0.35"/>
    <row r="32" spans="2:8" ht="12.5" customHeight="1" x14ac:dyDescent="0.35"/>
    <row r="33" spans="3:8" ht="12.5" customHeight="1" x14ac:dyDescent="0.35">
      <c r="C33" s="23"/>
      <c r="D33" s="23"/>
      <c r="E33" s="23"/>
      <c r="F33" s="23"/>
      <c r="G33" s="23"/>
      <c r="H33" s="23"/>
    </row>
    <row r="34" spans="3:8" ht="12.5" customHeight="1" x14ac:dyDescent="0.35"/>
    <row r="35" spans="3:8" ht="12.5" customHeight="1" x14ac:dyDescent="0.35"/>
  </sheetData>
  <mergeCells count="10">
    <mergeCell ref="D18:H18"/>
    <mergeCell ref="C24:H24"/>
    <mergeCell ref="C26:H26"/>
    <mergeCell ref="C28:H28"/>
    <mergeCell ref="D2:E2"/>
    <mergeCell ref="D3:E3"/>
    <mergeCell ref="D6:H6"/>
    <mergeCell ref="C14:H14"/>
    <mergeCell ref="D16:H16"/>
    <mergeCell ref="D17:H17"/>
  </mergeCells>
  <printOptions horizontalCentered="1"/>
  <pageMargins left="0.7" right="0.7" top="0.75" bottom="0.75" header="0.3" footer="0.3"/>
  <pageSetup paperSize="9" scale="74"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2:H86"/>
  <sheetViews>
    <sheetView showGridLines="0" showRowColHeaders="0" workbookViewId="0">
      <selection activeCell="F2" sqref="F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415</v>
      </c>
      <c r="E4" s="1"/>
      <c r="F4" s="2"/>
    </row>
    <row r="5" spans="3:8" ht="12.5" customHeight="1" x14ac:dyDescent="0.35"/>
    <row r="6" spans="3:8" ht="144.75" customHeight="1" x14ac:dyDescent="0.35">
      <c r="C6" s="66" t="s">
        <v>4</v>
      </c>
      <c r="D6" s="134" t="s">
        <v>416</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26294.800000000003</v>
      </c>
      <c r="E9" s="5">
        <v>-3485</v>
      </c>
      <c r="F9" s="6">
        <v>22809.800000000003</v>
      </c>
      <c r="H9" s="7">
        <v>362.65999999999997</v>
      </c>
    </row>
    <row r="10" spans="3:8" ht="7.5" customHeight="1" x14ac:dyDescent="0.35">
      <c r="C10" s="73"/>
      <c r="F10" s="8"/>
      <c r="H10" s="9"/>
    </row>
    <row r="11" spans="3:8" ht="12.75" customHeight="1" thickBot="1" x14ac:dyDescent="0.4">
      <c r="C11" s="74" t="s">
        <v>11</v>
      </c>
      <c r="D11" s="10"/>
      <c r="E11" s="11"/>
      <c r="F11" s="12">
        <v>-1080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417</v>
      </c>
      <c r="E17" s="119"/>
      <c r="F17" s="119"/>
      <c r="G17" s="119"/>
      <c r="H17" s="120"/>
    </row>
    <row r="18" spans="2:8" ht="80" customHeight="1" thickBot="1" x14ac:dyDescent="0.4">
      <c r="C18" s="76" t="s">
        <v>18</v>
      </c>
      <c r="D18" s="118" t="s">
        <v>418</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c r="E21" s="18">
        <v>3951.8</v>
      </c>
      <c r="F21" s="18">
        <v>3951.8</v>
      </c>
      <c r="G21" s="18">
        <v>-3465</v>
      </c>
      <c r="H21" s="19">
        <v>486.80000000000018</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419</v>
      </c>
      <c r="E24" s="119"/>
      <c r="F24" s="119"/>
      <c r="G24" s="119"/>
      <c r="H24" s="120"/>
    </row>
    <row r="25" spans="2:8" ht="140" customHeight="1" thickBot="1" x14ac:dyDescent="0.4">
      <c r="C25" s="76" t="s">
        <v>18</v>
      </c>
      <c r="D25" s="118" t="s">
        <v>420</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123.5</v>
      </c>
      <c r="D28" s="18">
        <v>5393.5</v>
      </c>
      <c r="E28" s="18">
        <v>1766.6</v>
      </c>
      <c r="F28" s="18">
        <v>7160.1</v>
      </c>
      <c r="G28" s="18">
        <v>-20</v>
      </c>
      <c r="H28" s="19">
        <v>7140.1</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421</v>
      </c>
      <c r="E31" s="119"/>
      <c r="F31" s="119"/>
      <c r="G31" s="119"/>
      <c r="H31" s="120"/>
    </row>
    <row r="32" spans="2:8" ht="100" customHeight="1" thickBot="1" x14ac:dyDescent="0.4">
      <c r="C32" s="76" t="s">
        <v>18</v>
      </c>
      <c r="D32" s="118" t="s">
        <v>422</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32.159999999999997</v>
      </c>
      <c r="D35" s="18">
        <v>77</v>
      </c>
      <c r="E35" s="18">
        <v>-190</v>
      </c>
      <c r="F35" s="18">
        <v>-113</v>
      </c>
      <c r="G35" s="18">
        <v>0</v>
      </c>
      <c r="H35" s="19">
        <v>-113</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423</v>
      </c>
      <c r="E38" s="119"/>
      <c r="F38" s="119"/>
      <c r="G38" s="119"/>
      <c r="H38" s="120"/>
    </row>
    <row r="39" spans="2:8" ht="160" customHeight="1" thickBot="1" x14ac:dyDescent="0.4">
      <c r="C39" s="76" t="s">
        <v>18</v>
      </c>
      <c r="D39" s="118" t="s">
        <v>424</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99</v>
      </c>
      <c r="D42" s="18">
        <v>6260.2</v>
      </c>
      <c r="E42" s="18">
        <v>953.1</v>
      </c>
      <c r="F42" s="18">
        <v>7213.3</v>
      </c>
      <c r="G42" s="18">
        <v>0</v>
      </c>
      <c r="H42" s="19">
        <v>7213.3</v>
      </c>
    </row>
    <row r="43" spans="2:8" ht="13" customHeight="1" thickBot="1" x14ac:dyDescent="0.4"/>
    <row r="44" spans="2:8" ht="20" customHeight="1" thickBot="1" x14ac:dyDescent="0.4">
      <c r="C44" s="75" t="s">
        <v>14</v>
      </c>
      <c r="D44" s="121" t="s">
        <v>105</v>
      </c>
      <c r="E44" s="123"/>
      <c r="F44" s="123"/>
      <c r="G44" s="123"/>
      <c r="H44" s="124"/>
    </row>
    <row r="45" spans="2:8" ht="20" customHeight="1" thickBot="1" x14ac:dyDescent="0.4">
      <c r="C45" s="76" t="s">
        <v>16</v>
      </c>
      <c r="D45" s="118" t="s">
        <v>425</v>
      </c>
      <c r="E45" s="119"/>
      <c r="F45" s="119"/>
      <c r="G45" s="119"/>
      <c r="H45" s="120"/>
    </row>
    <row r="46" spans="2:8" ht="160" customHeight="1" thickBot="1" x14ac:dyDescent="0.4">
      <c r="C46" s="76" t="s">
        <v>18</v>
      </c>
      <c r="D46" s="118" t="s">
        <v>424</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108</v>
      </c>
      <c r="D49" s="18">
        <v>6102.5</v>
      </c>
      <c r="E49" s="18">
        <v>1980.1</v>
      </c>
      <c r="F49" s="18">
        <v>8082.6</v>
      </c>
      <c r="G49" s="18">
        <v>0</v>
      </c>
      <c r="H49" s="19">
        <v>8082.6</v>
      </c>
    </row>
    <row r="50" spans="2:8" ht="12.5" customHeight="1" x14ac:dyDescent="0.35"/>
    <row r="51" spans="2:8" ht="12.5" customHeight="1" x14ac:dyDescent="0.35"/>
    <row r="52" spans="2:8" ht="8.25" customHeight="1" x14ac:dyDescent="0.35"/>
    <row r="53" spans="2:8" ht="18" customHeight="1" x14ac:dyDescent="0.4">
      <c r="C53" s="132" t="s">
        <v>59</v>
      </c>
      <c r="D53" s="132"/>
      <c r="E53" s="132"/>
      <c r="F53" s="132"/>
      <c r="G53" s="132"/>
      <c r="H53" s="132"/>
    </row>
    <row r="54" spans="2:8" ht="18.75" customHeight="1" thickBot="1" x14ac:dyDescent="0.4"/>
    <row r="55" spans="2:8" ht="20" customHeight="1" thickBot="1" x14ac:dyDescent="0.4">
      <c r="C55" s="87" t="s">
        <v>14</v>
      </c>
      <c r="D55" s="121" t="s">
        <v>60</v>
      </c>
      <c r="E55" s="122"/>
      <c r="F55" s="123"/>
      <c r="G55" s="123"/>
      <c r="H55" s="124"/>
    </row>
    <row r="56" spans="2:8" ht="20" customHeight="1" thickBot="1" x14ac:dyDescent="0.4">
      <c r="C56" s="88" t="s">
        <v>16</v>
      </c>
      <c r="D56" s="118" t="s">
        <v>61</v>
      </c>
      <c r="E56" s="119"/>
      <c r="F56" s="119"/>
      <c r="G56" s="119"/>
      <c r="H56" s="120"/>
    </row>
    <row r="57" spans="2:8" ht="20" customHeight="1" thickBot="1" x14ac:dyDescent="0.4">
      <c r="C57" s="88" t="s">
        <v>18</v>
      </c>
      <c r="D57" s="118" t="s">
        <v>406</v>
      </c>
      <c r="E57" s="119"/>
      <c r="F57" s="119"/>
      <c r="G57" s="119"/>
      <c r="H57" s="120"/>
    </row>
    <row r="58" spans="2:8" ht="12.5" customHeight="1" x14ac:dyDescent="0.35">
      <c r="C58" s="128"/>
      <c r="D58" s="129"/>
      <c r="E58" s="129"/>
      <c r="F58" s="130"/>
      <c r="G58" s="130"/>
      <c r="H58" s="131"/>
    </row>
    <row r="59" spans="2:8" ht="5.25" customHeight="1" x14ac:dyDescent="0.35">
      <c r="C59" s="14"/>
      <c r="H59" s="15"/>
    </row>
    <row r="60" spans="2:8" ht="25.4" customHeight="1" thickBot="1" x14ac:dyDescent="0.4">
      <c r="B60" s="16"/>
      <c r="C60" s="89" t="s">
        <v>20</v>
      </c>
      <c r="D60" s="90" t="s">
        <v>21</v>
      </c>
      <c r="E60" s="90" t="s">
        <v>22</v>
      </c>
      <c r="F60" s="91" t="s">
        <v>6</v>
      </c>
      <c r="G60" s="90" t="s">
        <v>7</v>
      </c>
      <c r="H60" s="92" t="s">
        <v>8</v>
      </c>
    </row>
    <row r="61" spans="2:8" ht="20" customHeight="1" thickBot="1" x14ac:dyDescent="0.4">
      <c r="C61" s="17">
        <v>0</v>
      </c>
      <c r="D61" s="20">
        <v>790</v>
      </c>
      <c r="E61" s="20">
        <v>0</v>
      </c>
      <c r="F61" s="20">
        <v>790</v>
      </c>
      <c r="G61" s="20">
        <v>0</v>
      </c>
      <c r="H61" s="21">
        <v>790</v>
      </c>
    </row>
    <row r="62" spans="2:8" ht="13" customHeight="1" thickBot="1" x14ac:dyDescent="0.4"/>
    <row r="63" spans="2:8" ht="18.5" customHeight="1" thickBot="1" x14ac:dyDescent="0.45">
      <c r="C63" s="125" t="s">
        <v>81</v>
      </c>
      <c r="D63" s="126"/>
      <c r="E63" s="126"/>
      <c r="F63" s="126"/>
      <c r="G63" s="126"/>
      <c r="H63" s="127"/>
    </row>
    <row r="64" spans="2:8" ht="19.5" customHeight="1" thickBot="1" x14ac:dyDescent="0.4"/>
    <row r="65" spans="2:8" ht="20" customHeight="1" thickBot="1" x14ac:dyDescent="0.4">
      <c r="C65" s="81" t="s">
        <v>14</v>
      </c>
      <c r="D65" s="121" t="s">
        <v>179</v>
      </c>
      <c r="E65" s="122"/>
      <c r="F65" s="123"/>
      <c r="G65" s="123"/>
      <c r="H65" s="124"/>
    </row>
    <row r="66" spans="2:8" ht="20" customHeight="1" thickBot="1" x14ac:dyDescent="0.4">
      <c r="C66" s="82" t="s">
        <v>16</v>
      </c>
      <c r="D66" s="118" t="s">
        <v>426</v>
      </c>
      <c r="E66" s="119"/>
      <c r="F66" s="119"/>
      <c r="G66" s="119"/>
      <c r="H66" s="120"/>
    </row>
    <row r="67" spans="2:8" ht="80" customHeight="1" thickBot="1" x14ac:dyDescent="0.4">
      <c r="C67" s="82" t="s">
        <v>18</v>
      </c>
      <c r="D67" s="118" t="s">
        <v>427</v>
      </c>
      <c r="E67" s="119"/>
      <c r="F67" s="119"/>
      <c r="G67" s="119"/>
      <c r="H67" s="120"/>
    </row>
    <row r="68" spans="2:8" ht="5.25" customHeight="1" x14ac:dyDescent="0.35">
      <c r="C68" s="14"/>
      <c r="H68" s="15"/>
    </row>
    <row r="69" spans="2:8" ht="25.4" customHeight="1" thickBot="1" x14ac:dyDescent="0.4">
      <c r="B69" s="16"/>
      <c r="C69" s="83" t="s">
        <v>20</v>
      </c>
      <c r="D69" s="84" t="s">
        <v>21</v>
      </c>
      <c r="E69" s="84" t="s">
        <v>22</v>
      </c>
      <c r="F69" s="85" t="s">
        <v>6</v>
      </c>
      <c r="G69" s="84" t="s">
        <v>7</v>
      </c>
      <c r="H69" s="86" t="s">
        <v>8</v>
      </c>
    </row>
    <row r="70" spans="2:8" ht="20" customHeight="1" thickBot="1" x14ac:dyDescent="0.4">
      <c r="C70" s="17">
        <v>0</v>
      </c>
      <c r="D70" s="18">
        <v>-790</v>
      </c>
      <c r="E70" s="18">
        <v>-190</v>
      </c>
      <c r="F70" s="18">
        <v>-980</v>
      </c>
      <c r="G70" s="18">
        <v>0</v>
      </c>
      <c r="H70" s="19">
        <v>-980</v>
      </c>
    </row>
    <row r="71" spans="2:8" ht="13" customHeight="1" thickBot="1" x14ac:dyDescent="0.4"/>
    <row r="72" spans="2:8" ht="20" customHeight="1" thickBot="1" x14ac:dyDescent="0.4">
      <c r="C72" s="81" t="s">
        <v>14</v>
      </c>
      <c r="D72" s="121" t="s">
        <v>82</v>
      </c>
      <c r="E72" s="122"/>
      <c r="F72" s="123"/>
      <c r="G72" s="123"/>
      <c r="H72" s="124"/>
    </row>
    <row r="73" spans="2:8" ht="20" customHeight="1" thickBot="1" x14ac:dyDescent="0.4">
      <c r="C73" s="82" t="s">
        <v>16</v>
      </c>
      <c r="D73" s="118" t="s">
        <v>428</v>
      </c>
      <c r="E73" s="119"/>
      <c r="F73" s="119"/>
      <c r="G73" s="119"/>
      <c r="H73" s="120"/>
    </row>
    <row r="74" spans="2:8" ht="40" customHeight="1" thickBot="1" x14ac:dyDescent="0.4">
      <c r="C74" s="82" t="s">
        <v>18</v>
      </c>
      <c r="D74" s="118" t="s">
        <v>429</v>
      </c>
      <c r="E74" s="119"/>
      <c r="F74" s="119"/>
      <c r="G74" s="119"/>
      <c r="H74" s="120"/>
    </row>
    <row r="75" spans="2:8" ht="5.25" customHeight="1" x14ac:dyDescent="0.35">
      <c r="C75" s="14"/>
      <c r="H75" s="15"/>
    </row>
    <row r="76" spans="2:8" ht="25.4" customHeight="1" thickBot="1" x14ac:dyDescent="0.4">
      <c r="B76" s="16"/>
      <c r="C76" s="83" t="s">
        <v>20</v>
      </c>
      <c r="D76" s="84" t="s">
        <v>21</v>
      </c>
      <c r="E76" s="84" t="s">
        <v>22</v>
      </c>
      <c r="F76" s="85" t="s">
        <v>6</v>
      </c>
      <c r="G76" s="84" t="s">
        <v>7</v>
      </c>
      <c r="H76" s="86" t="s">
        <v>8</v>
      </c>
    </row>
    <row r="77" spans="2:8" ht="20" customHeight="1" thickBot="1" x14ac:dyDescent="0.4">
      <c r="C77" s="17">
        <v>0</v>
      </c>
      <c r="D77" s="18">
        <v>0</v>
      </c>
      <c r="E77" s="18">
        <v>-100</v>
      </c>
      <c r="F77" s="18">
        <v>-100</v>
      </c>
      <c r="G77" s="18">
        <v>0</v>
      </c>
      <c r="H77" s="19">
        <v>-100</v>
      </c>
    </row>
    <row r="78" spans="2:8" ht="13" customHeight="1" thickBot="1" x14ac:dyDescent="0.4"/>
    <row r="79" spans="2:8" ht="18.5" customHeight="1" thickBot="1" x14ac:dyDescent="0.45">
      <c r="C79" s="125" t="s">
        <v>158</v>
      </c>
      <c r="D79" s="126"/>
      <c r="E79" s="126"/>
      <c r="F79" s="126"/>
      <c r="G79" s="126"/>
      <c r="H79" s="127"/>
    </row>
    <row r="80" spans="2:8" ht="19.5" customHeight="1" x14ac:dyDescent="0.35"/>
    <row r="81" spans="3:8" ht="12.5" customHeight="1" x14ac:dyDescent="0.35"/>
    <row r="82" spans="3:8" ht="12.5" customHeight="1" x14ac:dyDescent="0.35"/>
    <row r="83" spans="3:8" ht="12.5" customHeight="1" x14ac:dyDescent="0.35"/>
    <row r="84" spans="3:8" ht="12.5" customHeight="1" x14ac:dyDescent="0.35">
      <c r="C84" s="23"/>
      <c r="D84" s="23"/>
      <c r="E84" s="23"/>
      <c r="F84" s="23"/>
      <c r="G84" s="23"/>
      <c r="H84" s="23"/>
    </row>
    <row r="85" spans="3:8" ht="12.5" customHeight="1" x14ac:dyDescent="0.35"/>
    <row r="86" spans="3:8" ht="12.5" customHeight="1" x14ac:dyDescent="0.35"/>
  </sheetData>
  <mergeCells count="33">
    <mergeCell ref="D31:H31"/>
    <mergeCell ref="D2:E2"/>
    <mergeCell ref="D3:E3"/>
    <mergeCell ref="D6:H6"/>
    <mergeCell ref="C14:H14"/>
    <mergeCell ref="D16:H16"/>
    <mergeCell ref="D17:H17"/>
    <mergeCell ref="D18:H18"/>
    <mergeCell ref="D23:H23"/>
    <mergeCell ref="D24:H24"/>
    <mergeCell ref="D25:H25"/>
    <mergeCell ref="D30:H30"/>
    <mergeCell ref="C58:E58"/>
    <mergeCell ref="F58:H58"/>
    <mergeCell ref="D32:H32"/>
    <mergeCell ref="D37:H37"/>
    <mergeCell ref="D38:H38"/>
    <mergeCell ref="D39:H39"/>
    <mergeCell ref="D44:H44"/>
    <mergeCell ref="D45:H45"/>
    <mergeCell ref="D46:H46"/>
    <mergeCell ref="C53:H53"/>
    <mergeCell ref="D55:H55"/>
    <mergeCell ref="D56:H56"/>
    <mergeCell ref="D57:H57"/>
    <mergeCell ref="D74:H74"/>
    <mergeCell ref="C79:H79"/>
    <mergeCell ref="C63:H63"/>
    <mergeCell ref="D65:H65"/>
    <mergeCell ref="D66:H66"/>
    <mergeCell ref="D67:H67"/>
    <mergeCell ref="D72:H72"/>
    <mergeCell ref="D73:H73"/>
  </mergeCells>
  <printOptions horizontalCentered="1"/>
  <pageMargins left="0.7" right="0.7" top="0.75" bottom="0.75" header="0.3" footer="0.3"/>
  <pageSetup paperSize="9" scale="74" fitToHeight="0"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2:H67"/>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438</v>
      </c>
      <c r="E4" s="1"/>
      <c r="F4" s="2"/>
    </row>
    <row r="5" spans="3:8" ht="12.5" customHeight="1" x14ac:dyDescent="0.35"/>
    <row r="6" spans="3:8" ht="144.75" customHeight="1" x14ac:dyDescent="0.35">
      <c r="C6" s="66" t="s">
        <v>4</v>
      </c>
      <c r="D6" s="134" t="s">
        <v>439</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41683.199999999997</v>
      </c>
      <c r="E9" s="5">
        <v>-3737</v>
      </c>
      <c r="F9" s="6">
        <v>37946.199999999997</v>
      </c>
      <c r="H9" s="7">
        <v>0</v>
      </c>
    </row>
    <row r="10" spans="3:8" ht="7.5" customHeight="1" x14ac:dyDescent="0.35">
      <c r="C10" s="73"/>
      <c r="F10" s="8"/>
      <c r="H10" s="9"/>
    </row>
    <row r="11" spans="3:8" ht="12.75" customHeight="1" thickBot="1" x14ac:dyDescent="0.4">
      <c r="C11" s="74" t="s">
        <v>11</v>
      </c>
      <c r="D11" s="10"/>
      <c r="E11" s="11"/>
      <c r="F11" s="12">
        <v>-5848</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440</v>
      </c>
      <c r="E17" s="119"/>
      <c r="F17" s="119"/>
      <c r="G17" s="119"/>
      <c r="H17" s="120"/>
    </row>
    <row r="18" spans="2:8" ht="120" customHeight="1" thickBot="1" x14ac:dyDescent="0.4">
      <c r="C18" s="76" t="s">
        <v>18</v>
      </c>
      <c r="D18" s="118" t="s">
        <v>441</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v>0</v>
      </c>
      <c r="E21" s="18">
        <v>41683.199999999997</v>
      </c>
      <c r="F21" s="18">
        <v>41683.199999999997</v>
      </c>
      <c r="G21" s="18">
        <v>-3737</v>
      </c>
      <c r="H21" s="19">
        <v>37946.199999999997</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40" customHeight="1" thickBot="1" x14ac:dyDescent="0.4">
      <c r="C29" s="88" t="s">
        <v>18</v>
      </c>
      <c r="D29" s="118" t="s">
        <v>442</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2:8" ht="20" customHeight="1" thickBot="1" x14ac:dyDescent="0.4">
      <c r="C33" s="17">
        <v>0</v>
      </c>
      <c r="D33" s="20">
        <v>0</v>
      </c>
      <c r="E33" s="20">
        <v>6888</v>
      </c>
      <c r="F33" s="20">
        <v>6888</v>
      </c>
      <c r="G33" s="20">
        <v>0</v>
      </c>
      <c r="H33" s="21">
        <v>6888</v>
      </c>
    </row>
    <row r="34" spans="2:8" ht="13" customHeight="1" thickBot="1" x14ac:dyDescent="0.4"/>
    <row r="35" spans="2:8" ht="20" customHeight="1" thickBot="1" x14ac:dyDescent="0.4">
      <c r="C35" s="87" t="s">
        <v>14</v>
      </c>
      <c r="D35" s="121" t="s">
        <v>65</v>
      </c>
      <c r="E35" s="122"/>
      <c r="F35" s="123"/>
      <c r="G35" s="123"/>
      <c r="H35" s="124"/>
    </row>
    <row r="36" spans="2:8" ht="20" customHeight="1" thickBot="1" x14ac:dyDescent="0.4">
      <c r="C36" s="88" t="s">
        <v>16</v>
      </c>
      <c r="D36" s="118" t="s">
        <v>208</v>
      </c>
      <c r="E36" s="119"/>
      <c r="F36" s="119"/>
      <c r="G36" s="119"/>
      <c r="H36" s="120"/>
    </row>
    <row r="37" spans="2:8" ht="20" customHeight="1" thickBot="1" x14ac:dyDescent="0.4">
      <c r="C37" s="88" t="s">
        <v>18</v>
      </c>
      <c r="D37" s="118" t="s">
        <v>443</v>
      </c>
      <c r="E37" s="119"/>
      <c r="F37" s="119"/>
      <c r="G37" s="119"/>
      <c r="H37" s="120"/>
    </row>
    <row r="38" spans="2:8" ht="12.5" customHeight="1" x14ac:dyDescent="0.35">
      <c r="C38" s="128"/>
      <c r="D38" s="129"/>
      <c r="E38" s="129"/>
      <c r="F38" s="130"/>
      <c r="G38" s="130"/>
      <c r="H38" s="131"/>
    </row>
    <row r="39" spans="2:8" ht="5.25" customHeight="1" x14ac:dyDescent="0.35">
      <c r="C39" s="14"/>
      <c r="H39" s="15"/>
    </row>
    <row r="40" spans="2:8" ht="25.4" customHeight="1" thickBot="1" x14ac:dyDescent="0.4">
      <c r="B40" s="16"/>
      <c r="C40" s="89" t="s">
        <v>20</v>
      </c>
      <c r="D40" s="90" t="s">
        <v>21</v>
      </c>
      <c r="E40" s="90" t="s">
        <v>22</v>
      </c>
      <c r="F40" s="91" t="s">
        <v>6</v>
      </c>
      <c r="G40" s="90" t="s">
        <v>7</v>
      </c>
      <c r="H40" s="92" t="s">
        <v>8</v>
      </c>
    </row>
    <row r="41" spans="2:8" ht="20" customHeight="1" thickBot="1" x14ac:dyDescent="0.4">
      <c r="C41" s="17"/>
      <c r="D41" s="20">
        <v>0</v>
      </c>
      <c r="E41" s="20">
        <v>411</v>
      </c>
      <c r="F41" s="20">
        <v>411</v>
      </c>
      <c r="G41" s="20">
        <v>0</v>
      </c>
      <c r="H41" s="21">
        <v>411</v>
      </c>
    </row>
    <row r="42" spans="2:8" ht="13" customHeight="1" thickBot="1" x14ac:dyDescent="0.4"/>
    <row r="43" spans="2:8" ht="20" customHeight="1" thickBot="1" x14ac:dyDescent="0.4">
      <c r="C43" s="87" t="s">
        <v>14</v>
      </c>
      <c r="D43" s="121" t="s">
        <v>70</v>
      </c>
      <c r="E43" s="122"/>
      <c r="F43" s="123"/>
      <c r="G43" s="123"/>
      <c r="H43" s="124"/>
    </row>
    <row r="44" spans="2:8" ht="20" customHeight="1" thickBot="1" x14ac:dyDescent="0.4">
      <c r="C44" s="88" t="s">
        <v>16</v>
      </c>
      <c r="D44" s="118" t="s">
        <v>61</v>
      </c>
      <c r="E44" s="119"/>
      <c r="F44" s="119"/>
      <c r="G44" s="119"/>
      <c r="H44" s="120"/>
    </row>
    <row r="45" spans="2:8" ht="40" customHeight="1" thickBot="1" x14ac:dyDescent="0.4">
      <c r="C45" s="88" t="s">
        <v>18</v>
      </c>
      <c r="D45" s="118" t="s">
        <v>444</v>
      </c>
      <c r="E45" s="119"/>
      <c r="F45" s="119"/>
      <c r="G45" s="119"/>
      <c r="H45" s="120"/>
    </row>
    <row r="46" spans="2:8" ht="12.5" customHeight="1" x14ac:dyDescent="0.35">
      <c r="C46" s="128"/>
      <c r="D46" s="129"/>
      <c r="E46" s="129"/>
      <c r="F46" s="130"/>
      <c r="G46" s="130"/>
      <c r="H46" s="131"/>
    </row>
    <row r="47" spans="2:8" ht="5.25" customHeight="1" x14ac:dyDescent="0.35">
      <c r="C47" s="14"/>
      <c r="H47" s="15"/>
    </row>
    <row r="48" spans="2:8" ht="25.4" customHeight="1" thickBot="1" x14ac:dyDescent="0.4">
      <c r="B48" s="16"/>
      <c r="C48" s="89" t="s">
        <v>20</v>
      </c>
      <c r="D48" s="90" t="s">
        <v>21</v>
      </c>
      <c r="E48" s="90" t="s">
        <v>22</v>
      </c>
      <c r="F48" s="91" t="s">
        <v>6</v>
      </c>
      <c r="G48" s="90" t="s">
        <v>7</v>
      </c>
      <c r="H48" s="92" t="s">
        <v>8</v>
      </c>
    </row>
    <row r="49" spans="2:8" ht="20" customHeight="1" thickBot="1" x14ac:dyDescent="0.4">
      <c r="C49" s="17">
        <v>0</v>
      </c>
      <c r="D49" s="20">
        <v>0</v>
      </c>
      <c r="E49" s="20">
        <v>400</v>
      </c>
      <c r="F49" s="20">
        <v>400</v>
      </c>
      <c r="G49" s="20">
        <v>0</v>
      </c>
      <c r="H49" s="21">
        <v>400</v>
      </c>
    </row>
    <row r="50" spans="2:8" ht="13" customHeight="1" thickBot="1" x14ac:dyDescent="0.4"/>
    <row r="51" spans="2:8" ht="18.5" customHeight="1" thickBot="1" x14ac:dyDescent="0.45">
      <c r="C51" s="125" t="s">
        <v>192</v>
      </c>
      <c r="D51" s="126"/>
      <c r="E51" s="126"/>
      <c r="F51" s="126"/>
      <c r="G51" s="126"/>
      <c r="H51" s="127"/>
    </row>
    <row r="52" spans="2:8" ht="19.5" customHeight="1" thickBot="1" x14ac:dyDescent="0.4"/>
    <row r="53" spans="2:8" ht="18.5" customHeight="1" thickBot="1" x14ac:dyDescent="0.45">
      <c r="C53" s="125" t="s">
        <v>85</v>
      </c>
      <c r="D53" s="126"/>
      <c r="E53" s="126"/>
      <c r="F53" s="126"/>
      <c r="G53" s="126"/>
      <c r="H53" s="127"/>
    </row>
    <row r="54" spans="2:8" ht="19.5" customHeight="1" thickBot="1" x14ac:dyDescent="0.4"/>
    <row r="55" spans="2:8" ht="20" customHeight="1" thickBot="1" x14ac:dyDescent="0.4">
      <c r="C55" s="81" t="s">
        <v>14</v>
      </c>
      <c r="D55" s="121" t="s">
        <v>86</v>
      </c>
      <c r="E55" s="122"/>
      <c r="F55" s="123"/>
      <c r="G55" s="123"/>
      <c r="H55" s="124"/>
    </row>
    <row r="56" spans="2:8" ht="20" customHeight="1" thickBot="1" x14ac:dyDescent="0.4">
      <c r="C56" s="82" t="s">
        <v>16</v>
      </c>
      <c r="D56" s="118" t="s">
        <v>445</v>
      </c>
      <c r="E56" s="119"/>
      <c r="F56" s="119"/>
      <c r="G56" s="119"/>
      <c r="H56" s="120"/>
    </row>
    <row r="57" spans="2:8" ht="40" customHeight="1" thickBot="1" x14ac:dyDescent="0.4">
      <c r="C57" s="82" t="s">
        <v>18</v>
      </c>
      <c r="D57" s="118" t="s">
        <v>446</v>
      </c>
      <c r="E57" s="119"/>
      <c r="F57" s="119"/>
      <c r="G57" s="119"/>
      <c r="H57" s="120"/>
    </row>
    <row r="58" spans="2:8" ht="5.25" customHeight="1" x14ac:dyDescent="0.35">
      <c r="C58" s="14"/>
      <c r="H58" s="15"/>
    </row>
    <row r="59" spans="2:8" ht="25.4" customHeight="1" thickBot="1" x14ac:dyDescent="0.4">
      <c r="B59" s="16"/>
      <c r="C59" s="83" t="s">
        <v>20</v>
      </c>
      <c r="D59" s="84" t="s">
        <v>21</v>
      </c>
      <c r="E59" s="84" t="s">
        <v>22</v>
      </c>
      <c r="F59" s="85" t="s">
        <v>6</v>
      </c>
      <c r="G59" s="84" t="s">
        <v>7</v>
      </c>
      <c r="H59" s="86" t="s">
        <v>8</v>
      </c>
    </row>
    <row r="60" spans="2:8" ht="20" customHeight="1" thickBot="1" x14ac:dyDescent="0.4">
      <c r="C60" s="17">
        <v>0</v>
      </c>
      <c r="D60" s="18">
        <v>0</v>
      </c>
      <c r="E60" s="18">
        <v>-5848</v>
      </c>
      <c r="F60" s="18">
        <v>-5848</v>
      </c>
      <c r="G60" s="18">
        <v>0</v>
      </c>
      <c r="H60" s="19">
        <v>-5848</v>
      </c>
    </row>
    <row r="61" spans="2:8" ht="12.5" customHeight="1" x14ac:dyDescent="0.35"/>
    <row r="62" spans="2:8" ht="12.5" customHeight="1" x14ac:dyDescent="0.35"/>
    <row r="63" spans="2:8" ht="12.5" customHeight="1" x14ac:dyDescent="0.35"/>
    <row r="64" spans="2:8" ht="12.5" customHeight="1" x14ac:dyDescent="0.35"/>
    <row r="65" spans="3:8" ht="12.5" customHeight="1" x14ac:dyDescent="0.35">
      <c r="C65" s="23"/>
      <c r="D65" s="23"/>
      <c r="E65" s="23"/>
      <c r="F65" s="23"/>
      <c r="G65" s="23"/>
      <c r="H65" s="23"/>
    </row>
    <row r="66" spans="3:8" ht="12.5" customHeight="1" x14ac:dyDescent="0.35"/>
    <row r="67" spans="3:8" ht="12.5" customHeight="1" x14ac:dyDescent="0.35"/>
  </sheetData>
  <mergeCells count="28">
    <mergeCell ref="D17:H17"/>
    <mergeCell ref="D2:E2"/>
    <mergeCell ref="D3:E3"/>
    <mergeCell ref="D6:H6"/>
    <mergeCell ref="C14:H14"/>
    <mergeCell ref="D16:H16"/>
    <mergeCell ref="D43:H43"/>
    <mergeCell ref="D18:H18"/>
    <mergeCell ref="C25:H25"/>
    <mergeCell ref="D27:H27"/>
    <mergeCell ref="D28:H28"/>
    <mergeCell ref="D29:H29"/>
    <mergeCell ref="C30:E30"/>
    <mergeCell ref="F30:H30"/>
    <mergeCell ref="D35:H35"/>
    <mergeCell ref="D36:H36"/>
    <mergeCell ref="D37:H37"/>
    <mergeCell ref="C38:E38"/>
    <mergeCell ref="F38:H38"/>
    <mergeCell ref="D55:H55"/>
    <mergeCell ref="D56:H56"/>
    <mergeCell ref="D57:H57"/>
    <mergeCell ref="D44:H44"/>
    <mergeCell ref="D45:H45"/>
    <mergeCell ref="C46:E46"/>
    <mergeCell ref="F46:H46"/>
    <mergeCell ref="C51:H51"/>
    <mergeCell ref="C53:H53"/>
  </mergeCells>
  <printOptions horizontalCentered="1"/>
  <pageMargins left="0.7" right="0.7" top="0.75" bottom="0.75" header="0.3" footer="0.3"/>
  <pageSetup paperSize="9" scale="74" fitToHeight="0"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2:H94"/>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366</v>
      </c>
      <c r="E4" s="1"/>
      <c r="F4" s="2"/>
    </row>
    <row r="5" spans="3:8" ht="12.5" customHeight="1" x14ac:dyDescent="0.35"/>
    <row r="6" spans="3:8" ht="144.75" customHeight="1" x14ac:dyDescent="0.35">
      <c r="C6" s="66" t="s">
        <v>4</v>
      </c>
      <c r="D6" s="134" t="s">
        <v>367</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74219.700000000012</v>
      </c>
      <c r="E9" s="5">
        <v>-63431.799999999996</v>
      </c>
      <c r="F9" s="6">
        <v>10787.900000000016</v>
      </c>
      <c r="H9" s="7">
        <v>7.46</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368</v>
      </c>
      <c r="E17" s="119"/>
      <c r="F17" s="119"/>
      <c r="G17" s="119"/>
      <c r="H17" s="120"/>
    </row>
    <row r="18" spans="2:8" ht="20" customHeight="1" thickBot="1" x14ac:dyDescent="0.4">
      <c r="C18" s="76" t="s">
        <v>18</v>
      </c>
      <c r="D18" s="118" t="s">
        <v>369</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c r="E21" s="18">
        <v>389</v>
      </c>
      <c r="F21" s="18">
        <v>389</v>
      </c>
      <c r="G21" s="18">
        <v>-389</v>
      </c>
      <c r="H21" s="19">
        <v>0</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370</v>
      </c>
      <c r="E24" s="119"/>
      <c r="F24" s="119"/>
      <c r="G24" s="119"/>
      <c r="H24" s="120"/>
    </row>
    <row r="25" spans="2:8" ht="180" customHeight="1" thickBot="1" x14ac:dyDescent="0.4">
      <c r="C25" s="76" t="s">
        <v>18</v>
      </c>
      <c r="D25" s="118" t="s">
        <v>371</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6.46</v>
      </c>
      <c r="D28" s="18">
        <v>494.3</v>
      </c>
      <c r="E28" s="18">
        <v>30777.7</v>
      </c>
      <c r="F28" s="18">
        <v>31272</v>
      </c>
      <c r="G28" s="18">
        <v>-20426.599999999999</v>
      </c>
      <c r="H28" s="19">
        <v>10845.400000000001</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372</v>
      </c>
      <c r="E31" s="119"/>
      <c r="F31" s="119"/>
      <c r="G31" s="119"/>
      <c r="H31" s="120"/>
    </row>
    <row r="32" spans="2:8" ht="40" customHeight="1" thickBot="1" x14ac:dyDescent="0.4">
      <c r="C32" s="76" t="s">
        <v>18</v>
      </c>
      <c r="D32" s="118" t="s">
        <v>373</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1</v>
      </c>
      <c r="D35" s="18">
        <v>56.7</v>
      </c>
      <c r="E35" s="18">
        <v>35479.800000000003</v>
      </c>
      <c r="F35" s="18">
        <v>35536.5</v>
      </c>
      <c r="G35" s="18">
        <v>-35536.5</v>
      </c>
      <c r="H35" s="19">
        <v>0</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374</v>
      </c>
      <c r="E38" s="119"/>
      <c r="F38" s="119"/>
      <c r="G38" s="119"/>
      <c r="H38" s="120"/>
    </row>
    <row r="39" spans="2:8" ht="20" customHeight="1" thickBot="1" x14ac:dyDescent="0.4">
      <c r="C39" s="76" t="s">
        <v>18</v>
      </c>
      <c r="D39" s="118" t="s">
        <v>375</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0</v>
      </c>
      <c r="D42" s="18"/>
      <c r="E42" s="18">
        <v>1610</v>
      </c>
      <c r="F42" s="18">
        <v>1610</v>
      </c>
      <c r="G42" s="18">
        <v>-1610</v>
      </c>
      <c r="H42" s="19">
        <v>0</v>
      </c>
    </row>
    <row r="43" spans="2:8" ht="13" customHeight="1" thickBot="1" x14ac:dyDescent="0.4"/>
    <row r="44" spans="2:8" ht="20" customHeight="1" thickBot="1" x14ac:dyDescent="0.4">
      <c r="C44" s="75" t="s">
        <v>14</v>
      </c>
      <c r="D44" s="121" t="s">
        <v>105</v>
      </c>
      <c r="E44" s="123"/>
      <c r="F44" s="123"/>
      <c r="G44" s="123"/>
      <c r="H44" s="124"/>
    </row>
    <row r="45" spans="2:8" ht="20" customHeight="1" thickBot="1" x14ac:dyDescent="0.4">
      <c r="C45" s="76" t="s">
        <v>16</v>
      </c>
      <c r="D45" s="118" t="s">
        <v>376</v>
      </c>
      <c r="E45" s="119"/>
      <c r="F45" s="119"/>
      <c r="G45" s="119"/>
      <c r="H45" s="120"/>
    </row>
    <row r="46" spans="2:8" ht="20" customHeight="1" thickBot="1" x14ac:dyDescent="0.4">
      <c r="C46" s="76" t="s">
        <v>18</v>
      </c>
      <c r="D46" s="118" t="s">
        <v>377</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0</v>
      </c>
      <c r="D49" s="18">
        <v>8.4</v>
      </c>
      <c r="E49" s="18">
        <v>2595.1999999999998</v>
      </c>
      <c r="F49" s="18">
        <v>2603.6</v>
      </c>
      <c r="G49" s="18">
        <v>-303.7</v>
      </c>
      <c r="H49" s="19">
        <v>2299.9</v>
      </c>
    </row>
    <row r="50" spans="2:8" ht="13" customHeight="1" thickBot="1" x14ac:dyDescent="0.4"/>
    <row r="51" spans="2:8" ht="20" customHeight="1" thickBot="1" x14ac:dyDescent="0.4">
      <c r="C51" s="75" t="s">
        <v>14</v>
      </c>
      <c r="D51" s="121" t="s">
        <v>32</v>
      </c>
      <c r="E51" s="123"/>
      <c r="F51" s="123"/>
      <c r="G51" s="123"/>
      <c r="H51" s="124"/>
    </row>
    <row r="52" spans="2:8" ht="20" customHeight="1" thickBot="1" x14ac:dyDescent="0.4">
      <c r="C52" s="76" t="s">
        <v>16</v>
      </c>
      <c r="D52" s="118" t="s">
        <v>378</v>
      </c>
      <c r="E52" s="119"/>
      <c r="F52" s="119"/>
      <c r="G52" s="119"/>
      <c r="H52" s="120"/>
    </row>
    <row r="53" spans="2:8" ht="20" customHeight="1" thickBot="1" x14ac:dyDescent="0.4">
      <c r="C53" s="76" t="s">
        <v>18</v>
      </c>
      <c r="D53" s="118" t="s">
        <v>379</v>
      </c>
      <c r="E53" s="119"/>
      <c r="F53" s="119"/>
      <c r="G53" s="119"/>
      <c r="H53" s="120"/>
    </row>
    <row r="54" spans="2:8" ht="5.25" customHeight="1" x14ac:dyDescent="0.35">
      <c r="C54" s="14"/>
      <c r="H54" s="15"/>
    </row>
    <row r="55" spans="2:8" ht="25.4" customHeight="1" thickBot="1" x14ac:dyDescent="0.4">
      <c r="B55" s="16"/>
      <c r="C55" s="77" t="s">
        <v>20</v>
      </c>
      <c r="D55" s="78" t="s">
        <v>21</v>
      </c>
      <c r="E55" s="78" t="s">
        <v>22</v>
      </c>
      <c r="F55" s="79" t="s">
        <v>6</v>
      </c>
      <c r="G55" s="78" t="s">
        <v>7</v>
      </c>
      <c r="H55" s="80" t="s">
        <v>8</v>
      </c>
    </row>
    <row r="56" spans="2:8" ht="20" customHeight="1" thickBot="1" x14ac:dyDescent="0.4">
      <c r="C56" s="17">
        <v>0</v>
      </c>
      <c r="D56" s="18">
        <v>87.7</v>
      </c>
      <c r="E56" s="18">
        <v>1250.8</v>
      </c>
      <c r="F56" s="18">
        <v>1338.5</v>
      </c>
      <c r="G56" s="18">
        <v>-4511</v>
      </c>
      <c r="H56" s="19">
        <v>-3172.5</v>
      </c>
    </row>
    <row r="57" spans="2:8" ht="13" customHeight="1" thickBot="1" x14ac:dyDescent="0.4"/>
    <row r="58" spans="2:8" ht="20" customHeight="1" thickBot="1" x14ac:dyDescent="0.4">
      <c r="C58" s="75" t="s">
        <v>14</v>
      </c>
      <c r="D58" s="121" t="s">
        <v>35</v>
      </c>
      <c r="E58" s="123"/>
      <c r="F58" s="123"/>
      <c r="G58" s="123"/>
      <c r="H58" s="124"/>
    </row>
    <row r="59" spans="2:8" ht="20" customHeight="1" thickBot="1" x14ac:dyDescent="0.4">
      <c r="C59" s="76" t="s">
        <v>16</v>
      </c>
      <c r="D59" s="118" t="s">
        <v>380</v>
      </c>
      <c r="E59" s="119"/>
      <c r="F59" s="119"/>
      <c r="G59" s="119"/>
      <c r="H59" s="120"/>
    </row>
    <row r="60" spans="2:8" ht="20" customHeight="1" thickBot="1" x14ac:dyDescent="0.4">
      <c r="C60" s="76" t="s">
        <v>18</v>
      </c>
      <c r="D60" s="118" t="s">
        <v>381</v>
      </c>
      <c r="E60" s="119"/>
      <c r="F60" s="119"/>
      <c r="G60" s="119"/>
      <c r="H60" s="120"/>
    </row>
    <row r="61" spans="2:8" ht="5.25" customHeight="1" x14ac:dyDescent="0.35">
      <c r="C61" s="14"/>
      <c r="H61" s="15"/>
    </row>
    <row r="62" spans="2:8" ht="25.4" customHeight="1" thickBot="1" x14ac:dyDescent="0.4">
      <c r="B62" s="16"/>
      <c r="C62" s="77" t="s">
        <v>20</v>
      </c>
      <c r="D62" s="78" t="s">
        <v>21</v>
      </c>
      <c r="E62" s="78" t="s">
        <v>22</v>
      </c>
      <c r="F62" s="79" t="s">
        <v>6</v>
      </c>
      <c r="G62" s="78" t="s">
        <v>7</v>
      </c>
      <c r="H62" s="80" t="s">
        <v>8</v>
      </c>
    </row>
    <row r="63" spans="2:8" ht="20" customHeight="1" thickBot="1" x14ac:dyDescent="0.4">
      <c r="C63" s="17">
        <v>0</v>
      </c>
      <c r="D63" s="18">
        <v>1468.9</v>
      </c>
      <c r="E63" s="18">
        <v>1.2</v>
      </c>
      <c r="F63" s="18">
        <v>1470.1000000000001</v>
      </c>
      <c r="G63" s="18">
        <v>-655</v>
      </c>
      <c r="H63" s="19">
        <v>815.10000000000014</v>
      </c>
    </row>
    <row r="64" spans="2:8" ht="12.5" customHeight="1" x14ac:dyDescent="0.35"/>
    <row r="65" spans="2:8" ht="12.5" customHeight="1" x14ac:dyDescent="0.35"/>
    <row r="66" spans="2:8" ht="8.25" customHeight="1" x14ac:dyDescent="0.35"/>
    <row r="67" spans="2:8" ht="18" customHeight="1" x14ac:dyDescent="0.4">
      <c r="C67" s="132" t="s">
        <v>59</v>
      </c>
      <c r="D67" s="132"/>
      <c r="E67" s="132"/>
      <c r="F67" s="132"/>
      <c r="G67" s="132"/>
      <c r="H67" s="132"/>
    </row>
    <row r="68" spans="2:8" ht="18.75" customHeight="1" thickBot="1" x14ac:dyDescent="0.4"/>
    <row r="69" spans="2:8" ht="20" customHeight="1" thickBot="1" x14ac:dyDescent="0.4">
      <c r="C69" s="87" t="s">
        <v>14</v>
      </c>
      <c r="D69" s="121" t="s">
        <v>60</v>
      </c>
      <c r="E69" s="122"/>
      <c r="F69" s="123"/>
      <c r="G69" s="123"/>
      <c r="H69" s="124"/>
    </row>
    <row r="70" spans="2:8" ht="20" customHeight="1" thickBot="1" x14ac:dyDescent="0.4">
      <c r="C70" s="88" t="s">
        <v>16</v>
      </c>
      <c r="D70" s="118" t="s">
        <v>66</v>
      </c>
      <c r="E70" s="119"/>
      <c r="F70" s="119"/>
      <c r="G70" s="119"/>
      <c r="H70" s="120"/>
    </row>
    <row r="71" spans="2:8" ht="20" customHeight="1" thickBot="1" x14ac:dyDescent="0.4">
      <c r="C71" s="88" t="s">
        <v>18</v>
      </c>
      <c r="D71" s="118" t="s">
        <v>382</v>
      </c>
      <c r="E71" s="119"/>
      <c r="F71" s="119"/>
      <c r="G71" s="119"/>
      <c r="H71" s="120"/>
    </row>
    <row r="72" spans="2:8" ht="12.5" customHeight="1" x14ac:dyDescent="0.35">
      <c r="C72" s="128"/>
      <c r="D72" s="129"/>
      <c r="E72" s="129"/>
      <c r="F72" s="130"/>
      <c r="G72" s="130"/>
      <c r="H72" s="131"/>
    </row>
    <row r="73" spans="2:8" ht="5.25" customHeight="1" x14ac:dyDescent="0.35">
      <c r="C73" s="14"/>
      <c r="H73" s="15"/>
    </row>
    <row r="74" spans="2:8" ht="25.4" customHeight="1" thickBot="1" x14ac:dyDescent="0.4">
      <c r="B74" s="16"/>
      <c r="C74" s="89" t="s">
        <v>20</v>
      </c>
      <c r="D74" s="90" t="s">
        <v>21</v>
      </c>
      <c r="E74" s="90" t="s">
        <v>22</v>
      </c>
      <c r="F74" s="91" t="s">
        <v>6</v>
      </c>
      <c r="G74" s="90" t="s">
        <v>7</v>
      </c>
      <c r="H74" s="92" t="s">
        <v>8</v>
      </c>
    </row>
    <row r="75" spans="2:8" ht="20" customHeight="1" thickBot="1" x14ac:dyDescent="0.4">
      <c r="C75" s="17">
        <v>0</v>
      </c>
      <c r="D75" s="20">
        <v>0</v>
      </c>
      <c r="E75" s="20">
        <v>956</v>
      </c>
      <c r="F75" s="20">
        <v>956</v>
      </c>
      <c r="G75" s="20">
        <v>0</v>
      </c>
      <c r="H75" s="21">
        <v>956</v>
      </c>
    </row>
    <row r="76" spans="2:8" ht="13" customHeight="1" thickBot="1" x14ac:dyDescent="0.4"/>
    <row r="77" spans="2:8" ht="20" customHeight="1" thickBot="1" x14ac:dyDescent="0.4">
      <c r="C77" s="87" t="s">
        <v>14</v>
      </c>
      <c r="D77" s="121" t="s">
        <v>63</v>
      </c>
      <c r="E77" s="122"/>
      <c r="F77" s="123"/>
      <c r="G77" s="123"/>
      <c r="H77" s="124"/>
    </row>
    <row r="78" spans="2:8" ht="20" customHeight="1" thickBot="1" x14ac:dyDescent="0.4">
      <c r="C78" s="88" t="s">
        <v>16</v>
      </c>
      <c r="D78" s="118" t="s">
        <v>61</v>
      </c>
      <c r="E78" s="119"/>
      <c r="F78" s="119"/>
      <c r="G78" s="119"/>
      <c r="H78" s="120"/>
    </row>
    <row r="79" spans="2:8" ht="20" customHeight="1" thickBot="1" x14ac:dyDescent="0.4">
      <c r="C79" s="88" t="s">
        <v>18</v>
      </c>
      <c r="D79" s="118" t="s">
        <v>383</v>
      </c>
      <c r="E79" s="119"/>
      <c r="F79" s="119"/>
      <c r="G79" s="119"/>
      <c r="H79" s="120"/>
    </row>
    <row r="80" spans="2:8" ht="12.5" customHeight="1" x14ac:dyDescent="0.35">
      <c r="C80" s="128"/>
      <c r="D80" s="129"/>
      <c r="E80" s="129"/>
      <c r="F80" s="130"/>
      <c r="G80" s="130"/>
      <c r="H80" s="131"/>
    </row>
    <row r="81" spans="2:8" ht="5.25" customHeight="1" x14ac:dyDescent="0.35">
      <c r="C81" s="14"/>
      <c r="H81" s="15"/>
    </row>
    <row r="82" spans="2:8" ht="25.4" customHeight="1" x14ac:dyDescent="0.35">
      <c r="B82" s="16"/>
      <c r="C82" s="89" t="s">
        <v>20</v>
      </c>
      <c r="D82" s="90" t="s">
        <v>21</v>
      </c>
      <c r="E82" s="90" t="s">
        <v>22</v>
      </c>
      <c r="F82" s="91" t="s">
        <v>6</v>
      </c>
      <c r="G82" s="90" t="s">
        <v>7</v>
      </c>
      <c r="H82" s="92" t="s">
        <v>8</v>
      </c>
    </row>
    <row r="83" spans="2:8" ht="20" customHeight="1" thickBot="1" x14ac:dyDescent="0.4">
      <c r="C83" s="22"/>
      <c r="D83" s="20">
        <v>18</v>
      </c>
      <c r="E83" s="20">
        <v>0</v>
      </c>
      <c r="F83" s="20">
        <v>18</v>
      </c>
      <c r="G83" s="20">
        <v>0</v>
      </c>
      <c r="H83" s="21">
        <v>18</v>
      </c>
    </row>
    <row r="84" spans="2:8" ht="13" customHeight="1" thickBot="1" x14ac:dyDescent="0.4"/>
    <row r="85" spans="2:8" ht="18.5" customHeight="1" thickBot="1" x14ac:dyDescent="0.45">
      <c r="C85" s="125" t="s">
        <v>192</v>
      </c>
      <c r="D85" s="126"/>
      <c r="E85" s="126"/>
      <c r="F85" s="126"/>
      <c r="G85" s="126"/>
      <c r="H85" s="127"/>
    </row>
    <row r="86" spans="2:8" ht="19.5" customHeight="1" thickBot="1" x14ac:dyDescent="0.4"/>
    <row r="87" spans="2:8" ht="18.5" customHeight="1" thickBot="1" x14ac:dyDescent="0.45">
      <c r="C87" s="125" t="s">
        <v>158</v>
      </c>
      <c r="D87" s="126"/>
      <c r="E87" s="126"/>
      <c r="F87" s="126"/>
      <c r="G87" s="126"/>
      <c r="H87" s="127"/>
    </row>
    <row r="88" spans="2:8" ht="19.5" customHeight="1" x14ac:dyDescent="0.35"/>
    <row r="89" spans="2:8" ht="12.5" customHeight="1" x14ac:dyDescent="0.35"/>
    <row r="90" spans="2:8" ht="12.5" customHeight="1" x14ac:dyDescent="0.35"/>
    <row r="91" spans="2:8" ht="12.5" customHeight="1" x14ac:dyDescent="0.35"/>
    <row r="92" spans="2:8" ht="12.5" customHeight="1" x14ac:dyDescent="0.35">
      <c r="C92" s="23"/>
      <c r="D92" s="23"/>
      <c r="E92" s="23"/>
      <c r="F92" s="23"/>
      <c r="G92" s="23"/>
      <c r="H92" s="23"/>
    </row>
    <row r="93" spans="2:8" ht="12.5" customHeight="1" x14ac:dyDescent="0.35"/>
    <row r="94" spans="2:8" ht="12.5" customHeight="1" x14ac:dyDescent="0.35"/>
  </sheetData>
  <mergeCells count="38">
    <mergeCell ref="D17:H17"/>
    <mergeCell ref="D2:E2"/>
    <mergeCell ref="D3:E3"/>
    <mergeCell ref="D6:H6"/>
    <mergeCell ref="C14:H14"/>
    <mergeCell ref="D16:H16"/>
    <mergeCell ref="D45:H45"/>
    <mergeCell ref="D18:H18"/>
    <mergeCell ref="D23:H23"/>
    <mergeCell ref="D24:H24"/>
    <mergeCell ref="D25:H25"/>
    <mergeCell ref="D30:H30"/>
    <mergeCell ref="D31:H31"/>
    <mergeCell ref="D32:H32"/>
    <mergeCell ref="D37:H37"/>
    <mergeCell ref="D38:H38"/>
    <mergeCell ref="D39:H39"/>
    <mergeCell ref="D44:H44"/>
    <mergeCell ref="C72:E72"/>
    <mergeCell ref="F72:H72"/>
    <mergeCell ref="D46:H46"/>
    <mergeCell ref="D51:H51"/>
    <mergeCell ref="D52:H52"/>
    <mergeCell ref="D53:H53"/>
    <mergeCell ref="D58:H58"/>
    <mergeCell ref="D59:H59"/>
    <mergeCell ref="D60:H60"/>
    <mergeCell ref="C67:H67"/>
    <mergeCell ref="D69:H69"/>
    <mergeCell ref="D70:H70"/>
    <mergeCell ref="D71:H71"/>
    <mergeCell ref="C87:H87"/>
    <mergeCell ref="D77:H77"/>
    <mergeCell ref="D78:H78"/>
    <mergeCell ref="D79:H79"/>
    <mergeCell ref="C80:E80"/>
    <mergeCell ref="F80:H80"/>
    <mergeCell ref="C85:H85"/>
  </mergeCells>
  <printOptions horizontalCentered="1"/>
  <pageMargins left="0.7" right="0.7" top="0.75" bottom="0.75" header="0.3" footer="0.3"/>
  <pageSetup paperSize="9" scale="74" fitToHeight="0"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2:H72"/>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447</v>
      </c>
      <c r="E4" s="1"/>
      <c r="F4" s="2"/>
    </row>
    <row r="5" spans="3:8" ht="12.5" customHeight="1" x14ac:dyDescent="0.35"/>
    <row r="6" spans="3:8" ht="144.75" customHeight="1" x14ac:dyDescent="0.35">
      <c r="C6" s="66" t="s">
        <v>4</v>
      </c>
      <c r="D6" s="134" t="s">
        <v>448</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14265.894</v>
      </c>
      <c r="E9" s="5">
        <v>-7248.8940000000002</v>
      </c>
      <c r="F9" s="6">
        <v>7017</v>
      </c>
      <c r="H9" s="7">
        <v>240.2</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449</v>
      </c>
      <c r="E17" s="119"/>
      <c r="F17" s="119"/>
      <c r="G17" s="119"/>
      <c r="H17" s="120"/>
    </row>
    <row r="18" spans="2:8" ht="80" customHeight="1" thickBot="1" x14ac:dyDescent="0.4">
      <c r="C18" s="76" t="s">
        <v>18</v>
      </c>
      <c r="D18" s="118" t="s">
        <v>450</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36.700000000000003</v>
      </c>
      <c r="D21" s="18">
        <v>2820.8</v>
      </c>
      <c r="E21" s="18">
        <v>5.2</v>
      </c>
      <c r="F21" s="18">
        <v>2826</v>
      </c>
      <c r="G21" s="18">
        <v>0</v>
      </c>
      <c r="H21" s="19">
        <v>2826</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451</v>
      </c>
      <c r="E24" s="119"/>
      <c r="F24" s="119"/>
      <c r="G24" s="119"/>
      <c r="H24" s="120"/>
    </row>
    <row r="25" spans="2:8" ht="80" customHeight="1" thickBot="1" x14ac:dyDescent="0.4">
      <c r="C25" s="76" t="s">
        <v>18</v>
      </c>
      <c r="D25" s="118" t="s">
        <v>452</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152.69999999999999</v>
      </c>
      <c r="D28" s="18">
        <v>6366.1</v>
      </c>
      <c r="E28" s="18">
        <v>386.2</v>
      </c>
      <c r="F28" s="18">
        <v>6752.3</v>
      </c>
      <c r="G28" s="18">
        <v>-4324.5</v>
      </c>
      <c r="H28" s="19">
        <v>2427.8000000000002</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453</v>
      </c>
      <c r="E31" s="119"/>
      <c r="F31" s="119"/>
      <c r="G31" s="119"/>
      <c r="H31" s="120"/>
    </row>
    <row r="32" spans="2:8" ht="60" customHeight="1" thickBot="1" x14ac:dyDescent="0.4">
      <c r="C32" s="76" t="s">
        <v>18</v>
      </c>
      <c r="D32" s="118" t="s">
        <v>454</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6</v>
      </c>
      <c r="D35" s="18">
        <v>489.3</v>
      </c>
      <c r="E35" s="18">
        <v>14.2</v>
      </c>
      <c r="F35" s="18">
        <v>503.5</v>
      </c>
      <c r="G35" s="18">
        <v>0</v>
      </c>
      <c r="H35" s="19">
        <v>503.5</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455</v>
      </c>
      <c r="E38" s="119"/>
      <c r="F38" s="119"/>
      <c r="G38" s="119"/>
      <c r="H38" s="120"/>
    </row>
    <row r="39" spans="2:8" ht="40" customHeight="1" thickBot="1" x14ac:dyDescent="0.4">
      <c r="C39" s="76" t="s">
        <v>18</v>
      </c>
      <c r="D39" s="118" t="s">
        <v>456</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21.9</v>
      </c>
      <c r="D42" s="18">
        <v>1169.0999999999999</v>
      </c>
      <c r="E42" s="18">
        <v>46.9</v>
      </c>
      <c r="F42" s="18">
        <v>1216</v>
      </c>
      <c r="G42" s="18">
        <v>-605.6</v>
      </c>
      <c r="H42" s="19">
        <v>610.4</v>
      </c>
    </row>
    <row r="43" spans="2:8" ht="13" customHeight="1" thickBot="1" x14ac:dyDescent="0.4"/>
    <row r="44" spans="2:8" ht="20" customHeight="1" thickBot="1" x14ac:dyDescent="0.4">
      <c r="C44" s="75" t="s">
        <v>14</v>
      </c>
      <c r="D44" s="121" t="s">
        <v>105</v>
      </c>
      <c r="E44" s="123"/>
      <c r="F44" s="123"/>
      <c r="G44" s="123"/>
      <c r="H44" s="124"/>
    </row>
    <row r="45" spans="2:8" ht="20" customHeight="1" thickBot="1" x14ac:dyDescent="0.4">
      <c r="C45" s="76" t="s">
        <v>16</v>
      </c>
      <c r="D45" s="118" t="s">
        <v>457</v>
      </c>
      <c r="E45" s="119"/>
      <c r="F45" s="119"/>
      <c r="G45" s="119"/>
      <c r="H45" s="120"/>
    </row>
    <row r="46" spans="2:8" ht="180" customHeight="1" thickBot="1" x14ac:dyDescent="0.4">
      <c r="C46" s="76" t="s">
        <v>18</v>
      </c>
      <c r="D46" s="118" t="s">
        <v>458</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22.9</v>
      </c>
      <c r="D49" s="18">
        <v>1588.711</v>
      </c>
      <c r="E49" s="18">
        <v>1379.383</v>
      </c>
      <c r="F49" s="18">
        <v>2968.0940000000001</v>
      </c>
      <c r="G49" s="18">
        <v>-2318.7939999999999</v>
      </c>
      <c r="H49" s="19">
        <v>649.30000000000018</v>
      </c>
    </row>
    <row r="50" spans="2:8" ht="12.5" customHeight="1" x14ac:dyDescent="0.35"/>
    <row r="51" spans="2:8" ht="12.5" customHeight="1" x14ac:dyDescent="0.35"/>
    <row r="52" spans="2:8" ht="8.25" customHeight="1" x14ac:dyDescent="0.35"/>
    <row r="53" spans="2:8" ht="18" customHeight="1" x14ac:dyDescent="0.4">
      <c r="C53" s="132" t="s">
        <v>59</v>
      </c>
      <c r="D53" s="132"/>
      <c r="E53" s="132"/>
      <c r="F53" s="132"/>
      <c r="G53" s="132"/>
      <c r="H53" s="132"/>
    </row>
    <row r="54" spans="2:8" ht="18.75" customHeight="1" thickBot="1" x14ac:dyDescent="0.4"/>
    <row r="55" spans="2:8" ht="20" customHeight="1" thickBot="1" x14ac:dyDescent="0.4">
      <c r="C55" s="87" t="s">
        <v>14</v>
      </c>
      <c r="D55" s="121" t="s">
        <v>60</v>
      </c>
      <c r="E55" s="122"/>
      <c r="F55" s="123"/>
      <c r="G55" s="123"/>
      <c r="H55" s="124"/>
    </row>
    <row r="56" spans="2:8" ht="20" customHeight="1" thickBot="1" x14ac:dyDescent="0.4">
      <c r="C56" s="88" t="s">
        <v>16</v>
      </c>
      <c r="D56" s="118" t="s">
        <v>61</v>
      </c>
      <c r="E56" s="119"/>
      <c r="F56" s="119"/>
      <c r="G56" s="119"/>
      <c r="H56" s="120"/>
    </row>
    <row r="57" spans="2:8" ht="20" customHeight="1" thickBot="1" x14ac:dyDescent="0.4">
      <c r="C57" s="88" t="s">
        <v>18</v>
      </c>
      <c r="D57" s="118" t="s">
        <v>406</v>
      </c>
      <c r="E57" s="119"/>
      <c r="F57" s="119"/>
      <c r="G57" s="119"/>
      <c r="H57" s="120"/>
    </row>
    <row r="58" spans="2:8" ht="12.5" customHeight="1" x14ac:dyDescent="0.35">
      <c r="C58" s="128"/>
      <c r="D58" s="129"/>
      <c r="E58" s="129"/>
      <c r="F58" s="130"/>
      <c r="G58" s="130"/>
      <c r="H58" s="131"/>
    </row>
    <row r="59" spans="2:8" ht="5.25" customHeight="1" x14ac:dyDescent="0.35">
      <c r="C59" s="14"/>
      <c r="H59" s="15"/>
    </row>
    <row r="60" spans="2:8" ht="25.4" customHeight="1" thickBot="1" x14ac:dyDescent="0.4">
      <c r="B60" s="16"/>
      <c r="C60" s="89" t="s">
        <v>20</v>
      </c>
      <c r="D60" s="90" t="s">
        <v>21</v>
      </c>
      <c r="E60" s="90" t="s">
        <v>22</v>
      </c>
      <c r="F60" s="91" t="s">
        <v>6</v>
      </c>
      <c r="G60" s="90" t="s">
        <v>7</v>
      </c>
      <c r="H60" s="92" t="s">
        <v>8</v>
      </c>
    </row>
    <row r="61" spans="2:8" ht="20" customHeight="1" thickBot="1" x14ac:dyDescent="0.4">
      <c r="C61" s="17">
        <v>0</v>
      </c>
      <c r="D61" s="20">
        <v>323</v>
      </c>
      <c r="E61" s="20">
        <v>0</v>
      </c>
      <c r="F61" s="20">
        <v>323</v>
      </c>
      <c r="G61" s="20">
        <v>0</v>
      </c>
      <c r="H61" s="21">
        <v>323</v>
      </c>
    </row>
    <row r="62" spans="2:8" ht="13" customHeight="1" thickBot="1" x14ac:dyDescent="0.4"/>
    <row r="63" spans="2:8" ht="18.5" customHeight="1" thickBot="1" x14ac:dyDescent="0.45">
      <c r="C63" s="125" t="s">
        <v>192</v>
      </c>
      <c r="D63" s="126"/>
      <c r="E63" s="126"/>
      <c r="F63" s="126"/>
      <c r="G63" s="126"/>
      <c r="H63" s="127"/>
    </row>
    <row r="64" spans="2:8" ht="19.5" customHeight="1" thickBot="1" x14ac:dyDescent="0.4"/>
    <row r="65" spans="3:8" ht="18.5" customHeight="1" thickBot="1" x14ac:dyDescent="0.45">
      <c r="C65" s="125" t="s">
        <v>158</v>
      </c>
      <c r="D65" s="126"/>
      <c r="E65" s="126"/>
      <c r="F65" s="126"/>
      <c r="G65" s="126"/>
      <c r="H65" s="127"/>
    </row>
    <row r="66" spans="3:8" ht="19.5" customHeight="1" x14ac:dyDescent="0.35"/>
    <row r="67" spans="3:8" ht="12.5" customHeight="1" x14ac:dyDescent="0.35"/>
    <row r="68" spans="3:8" ht="12.5" customHeight="1" x14ac:dyDescent="0.35"/>
    <row r="69" spans="3:8" ht="12.5" customHeight="1" x14ac:dyDescent="0.35"/>
    <row r="70" spans="3:8" ht="12.5" customHeight="1" x14ac:dyDescent="0.35">
      <c r="C70" s="23"/>
      <c r="D70" s="23"/>
      <c r="E70" s="23"/>
      <c r="F70" s="23"/>
      <c r="G70" s="23"/>
      <c r="H70" s="23"/>
    </row>
    <row r="71" spans="3:8" ht="12.5" customHeight="1" x14ac:dyDescent="0.35"/>
    <row r="72" spans="3:8" ht="12.5" customHeight="1" x14ac:dyDescent="0.35"/>
  </sheetData>
  <mergeCells count="27">
    <mergeCell ref="D17:H17"/>
    <mergeCell ref="D2:E2"/>
    <mergeCell ref="D3:E3"/>
    <mergeCell ref="D6:H6"/>
    <mergeCell ref="C14:H14"/>
    <mergeCell ref="D16:H16"/>
    <mergeCell ref="D45:H45"/>
    <mergeCell ref="D18:H18"/>
    <mergeCell ref="D23:H23"/>
    <mergeCell ref="D24:H24"/>
    <mergeCell ref="D25:H25"/>
    <mergeCell ref="D30:H30"/>
    <mergeCell ref="D31:H31"/>
    <mergeCell ref="D32:H32"/>
    <mergeCell ref="D37:H37"/>
    <mergeCell ref="D38:H38"/>
    <mergeCell ref="D39:H39"/>
    <mergeCell ref="D44:H44"/>
    <mergeCell ref="C63:H63"/>
    <mergeCell ref="C65:H65"/>
    <mergeCell ref="D46:H46"/>
    <mergeCell ref="C53:H53"/>
    <mergeCell ref="D55:H55"/>
    <mergeCell ref="D56:H56"/>
    <mergeCell ref="D57:H57"/>
    <mergeCell ref="C58:E58"/>
    <mergeCell ref="F58:H58"/>
  </mergeCells>
  <printOptions horizontalCentered="1"/>
  <pageMargins left="0.7" right="0.7" top="0.75" bottom="0.75" header="0.3" footer="0.3"/>
  <pageSetup paperSize="9" scale="7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H227"/>
  <sheetViews>
    <sheetView showGridLines="0" showRowColHeaders="0" topLeftCell="A2" zoomScaleNormal="100" workbookViewId="0">
      <selection activeCell="C2" sqref="C2:H228"/>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1</v>
      </c>
      <c r="E2" s="133"/>
      <c r="F2" s="2"/>
    </row>
    <row r="3" spans="3:8" ht="4.5" customHeight="1" x14ac:dyDescent="0.35">
      <c r="C3" s="3"/>
      <c r="D3" s="133"/>
      <c r="E3" s="133"/>
      <c r="F3" s="4"/>
    </row>
    <row r="4" spans="3:8" ht="13" customHeight="1" x14ac:dyDescent="0.35">
      <c r="C4" s="65" t="s">
        <v>2</v>
      </c>
      <c r="D4" s="1" t="s">
        <v>3</v>
      </c>
      <c r="E4" s="1"/>
      <c r="F4" s="2"/>
    </row>
    <row r="5" spans="3:8" ht="12.5" customHeight="1" x14ac:dyDescent="0.35"/>
    <row r="6" spans="3:8" ht="144.75" customHeight="1" x14ac:dyDescent="0.35">
      <c r="C6" s="66" t="s">
        <v>4</v>
      </c>
      <c r="D6" s="134" t="s">
        <v>5</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138913.386</v>
      </c>
      <c r="E9" s="5">
        <v>-73157.600000000006</v>
      </c>
      <c r="F9" s="6">
        <v>65755.785999999993</v>
      </c>
      <c r="H9" s="7">
        <v>199.68</v>
      </c>
    </row>
    <row r="10" spans="3:8" ht="7.5" customHeight="1" x14ac:dyDescent="0.35">
      <c r="C10" s="73"/>
      <c r="F10" s="8"/>
      <c r="H10" s="9"/>
    </row>
    <row r="11" spans="3:8" ht="12.75" customHeight="1" thickBot="1" x14ac:dyDescent="0.4">
      <c r="C11" s="74" t="s">
        <v>11</v>
      </c>
      <c r="D11" s="10"/>
      <c r="E11" s="11"/>
      <c r="F11" s="12">
        <v>-14275</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17</v>
      </c>
      <c r="E17" s="119"/>
      <c r="F17" s="119"/>
      <c r="G17" s="119"/>
      <c r="H17" s="120"/>
    </row>
    <row r="18" spans="2:8" ht="80" customHeight="1" thickBot="1" x14ac:dyDescent="0.4">
      <c r="C18" s="76" t="s">
        <v>18</v>
      </c>
      <c r="D18" s="118" t="s">
        <v>19</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5.57</v>
      </c>
      <c r="D21" s="18">
        <v>317.39999999999998</v>
      </c>
      <c r="E21" s="18">
        <v>32</v>
      </c>
      <c r="F21" s="18">
        <v>349.4</v>
      </c>
      <c r="G21" s="18">
        <v>0</v>
      </c>
      <c r="H21" s="19">
        <v>349.4</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24</v>
      </c>
      <c r="E24" s="119"/>
      <c r="F24" s="119"/>
      <c r="G24" s="119"/>
      <c r="H24" s="120"/>
    </row>
    <row r="25" spans="2:8" ht="80" customHeight="1" thickBot="1" x14ac:dyDescent="0.4">
      <c r="C25" s="76" t="s">
        <v>18</v>
      </c>
      <c r="D25" s="118" t="s">
        <v>25</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13.15</v>
      </c>
      <c r="D28" s="18">
        <v>1170.7</v>
      </c>
      <c r="E28" s="18">
        <v>4.9000000000000004</v>
      </c>
      <c r="F28" s="18">
        <v>1175.6000000000001</v>
      </c>
      <c r="G28" s="18">
        <v>0</v>
      </c>
      <c r="H28" s="19">
        <v>1175.6000000000001</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27</v>
      </c>
      <c r="E31" s="119"/>
      <c r="F31" s="119"/>
      <c r="G31" s="119"/>
      <c r="H31" s="120"/>
    </row>
    <row r="32" spans="2:8" ht="20" customHeight="1" thickBot="1" x14ac:dyDescent="0.4">
      <c r="C32" s="76" t="s">
        <v>18</v>
      </c>
      <c r="D32" s="118" t="s">
        <v>28</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13" customHeight="1" thickBot="1" x14ac:dyDescent="0.4">
      <c r="C35" s="17">
        <v>0</v>
      </c>
      <c r="D35" s="18"/>
      <c r="E35" s="18">
        <v>2367.1</v>
      </c>
      <c r="F35" s="18">
        <v>2367.1</v>
      </c>
      <c r="G35" s="18">
        <v>-2367.1</v>
      </c>
      <c r="H35" s="19">
        <v>0</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30</v>
      </c>
      <c r="E38" s="119"/>
      <c r="F38" s="119"/>
      <c r="G38" s="119"/>
      <c r="H38" s="120"/>
    </row>
    <row r="39" spans="2:8" ht="40" customHeight="1" thickBot="1" x14ac:dyDescent="0.4">
      <c r="C39" s="76" t="s">
        <v>18</v>
      </c>
      <c r="D39" s="118" t="s">
        <v>31</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37.15</v>
      </c>
      <c r="D42" s="18">
        <v>1974.5</v>
      </c>
      <c r="E42" s="18">
        <v>19.100000000000001</v>
      </c>
      <c r="F42" s="18">
        <v>1993.6</v>
      </c>
      <c r="G42" s="18">
        <v>0</v>
      </c>
      <c r="H42" s="19">
        <v>1993.6</v>
      </c>
    </row>
    <row r="43" spans="2:8" ht="13" customHeight="1" thickBot="1" x14ac:dyDescent="0.4"/>
    <row r="44" spans="2:8" ht="20" customHeight="1" thickBot="1" x14ac:dyDescent="0.4">
      <c r="C44" s="75" t="s">
        <v>14</v>
      </c>
      <c r="D44" s="121" t="s">
        <v>32</v>
      </c>
      <c r="E44" s="123"/>
      <c r="F44" s="123"/>
      <c r="G44" s="123"/>
      <c r="H44" s="124"/>
    </row>
    <row r="45" spans="2:8" ht="20" customHeight="1" thickBot="1" x14ac:dyDescent="0.4">
      <c r="C45" s="76" t="s">
        <v>16</v>
      </c>
      <c r="D45" s="118" t="s">
        <v>33</v>
      </c>
      <c r="E45" s="119"/>
      <c r="F45" s="119"/>
      <c r="G45" s="119"/>
      <c r="H45" s="120"/>
    </row>
    <row r="46" spans="2:8" ht="40" customHeight="1" thickBot="1" x14ac:dyDescent="0.4">
      <c r="C46" s="76" t="s">
        <v>18</v>
      </c>
      <c r="D46" s="118" t="s">
        <v>34</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6.29</v>
      </c>
      <c r="D49" s="18">
        <v>437</v>
      </c>
      <c r="E49" s="18">
        <v>4</v>
      </c>
      <c r="F49" s="18">
        <v>441</v>
      </c>
      <c r="G49" s="18">
        <v>0</v>
      </c>
      <c r="H49" s="19">
        <v>441</v>
      </c>
    </row>
    <row r="50" spans="2:8" ht="13" customHeight="1" thickBot="1" x14ac:dyDescent="0.4"/>
    <row r="51" spans="2:8" ht="20" customHeight="1" thickBot="1" x14ac:dyDescent="0.4">
      <c r="C51" s="75" t="s">
        <v>14</v>
      </c>
      <c r="D51" s="121" t="s">
        <v>35</v>
      </c>
      <c r="E51" s="123"/>
      <c r="F51" s="123"/>
      <c r="G51" s="123"/>
      <c r="H51" s="124"/>
    </row>
    <row r="52" spans="2:8" ht="20" customHeight="1" thickBot="1" x14ac:dyDescent="0.4">
      <c r="C52" s="76" t="s">
        <v>16</v>
      </c>
      <c r="D52" s="118" t="s">
        <v>36</v>
      </c>
      <c r="E52" s="119"/>
      <c r="F52" s="119"/>
      <c r="G52" s="119"/>
      <c r="H52" s="120"/>
    </row>
    <row r="53" spans="2:8" ht="20" customHeight="1" thickBot="1" x14ac:dyDescent="0.4">
      <c r="C53" s="76" t="s">
        <v>18</v>
      </c>
      <c r="D53" s="118" t="s">
        <v>37</v>
      </c>
      <c r="E53" s="119"/>
      <c r="F53" s="119"/>
      <c r="G53" s="119"/>
      <c r="H53" s="120"/>
    </row>
    <row r="54" spans="2:8" ht="5.25" customHeight="1" x14ac:dyDescent="0.35">
      <c r="C54" s="14"/>
      <c r="H54" s="15"/>
    </row>
    <row r="55" spans="2:8" ht="25.4" customHeight="1" thickBot="1" x14ac:dyDescent="0.4">
      <c r="B55" s="16"/>
      <c r="C55" s="77" t="s">
        <v>20</v>
      </c>
      <c r="D55" s="78" t="s">
        <v>21</v>
      </c>
      <c r="E55" s="78" t="s">
        <v>22</v>
      </c>
      <c r="F55" s="79" t="s">
        <v>6</v>
      </c>
      <c r="G55" s="78" t="s">
        <v>7</v>
      </c>
      <c r="H55" s="80" t="s">
        <v>8</v>
      </c>
    </row>
    <row r="56" spans="2:8" ht="20" customHeight="1" thickBot="1" x14ac:dyDescent="0.4">
      <c r="C56" s="17">
        <v>0</v>
      </c>
      <c r="D56" s="18">
        <v>4</v>
      </c>
      <c r="E56" s="18"/>
      <c r="F56" s="18">
        <v>4</v>
      </c>
      <c r="G56" s="18"/>
      <c r="H56" s="19">
        <v>4</v>
      </c>
    </row>
    <row r="57" spans="2:8" ht="13" customHeight="1" thickBot="1" x14ac:dyDescent="0.4"/>
    <row r="58" spans="2:8" ht="20" customHeight="1" thickBot="1" x14ac:dyDescent="0.4">
      <c r="C58" s="75" t="s">
        <v>14</v>
      </c>
      <c r="D58" s="121" t="s">
        <v>38</v>
      </c>
      <c r="E58" s="123"/>
      <c r="F58" s="123"/>
      <c r="G58" s="123"/>
      <c r="H58" s="124"/>
    </row>
    <row r="59" spans="2:8" ht="20" customHeight="1" thickBot="1" x14ac:dyDescent="0.4">
      <c r="C59" s="76" t="s">
        <v>16</v>
      </c>
      <c r="D59" s="118" t="s">
        <v>39</v>
      </c>
      <c r="E59" s="119"/>
      <c r="F59" s="119"/>
      <c r="G59" s="119"/>
      <c r="H59" s="120"/>
    </row>
    <row r="60" spans="2:8" ht="40" customHeight="1" thickBot="1" x14ac:dyDescent="0.4">
      <c r="C60" s="76" t="s">
        <v>18</v>
      </c>
      <c r="D60" s="118" t="s">
        <v>40</v>
      </c>
      <c r="E60" s="119"/>
      <c r="F60" s="119"/>
      <c r="G60" s="119"/>
      <c r="H60" s="120"/>
    </row>
    <row r="61" spans="2:8" ht="5.25" customHeight="1" x14ac:dyDescent="0.35">
      <c r="C61" s="14"/>
      <c r="H61" s="15"/>
    </row>
    <row r="62" spans="2:8" ht="25.4" customHeight="1" thickBot="1" x14ac:dyDescent="0.4">
      <c r="B62" s="16"/>
      <c r="C62" s="77" t="s">
        <v>20</v>
      </c>
      <c r="D62" s="78" t="s">
        <v>21</v>
      </c>
      <c r="E62" s="78" t="s">
        <v>22</v>
      </c>
      <c r="F62" s="79" t="s">
        <v>6</v>
      </c>
      <c r="G62" s="78" t="s">
        <v>7</v>
      </c>
      <c r="H62" s="80" t="s">
        <v>8</v>
      </c>
    </row>
    <row r="63" spans="2:8" ht="20" customHeight="1" thickBot="1" x14ac:dyDescent="0.4">
      <c r="C63" s="17">
        <v>90.51</v>
      </c>
      <c r="D63" s="18">
        <v>5672.7</v>
      </c>
      <c r="E63" s="18">
        <v>298.60000000000002</v>
      </c>
      <c r="F63" s="18">
        <v>5971.3</v>
      </c>
      <c r="G63" s="18">
        <v>0</v>
      </c>
      <c r="H63" s="19">
        <v>5971.3</v>
      </c>
    </row>
    <row r="64" spans="2:8" ht="27" customHeight="1" thickBot="1" x14ac:dyDescent="0.4"/>
    <row r="65" spans="2:8" ht="20" customHeight="1" thickBot="1" x14ac:dyDescent="0.4">
      <c r="C65" s="75" t="s">
        <v>14</v>
      </c>
      <c r="D65" s="121" t="s">
        <v>41</v>
      </c>
      <c r="E65" s="123"/>
      <c r="F65" s="123"/>
      <c r="G65" s="123"/>
      <c r="H65" s="124"/>
    </row>
    <row r="66" spans="2:8" ht="20" customHeight="1" thickBot="1" x14ac:dyDescent="0.4">
      <c r="C66" s="76" t="s">
        <v>16</v>
      </c>
      <c r="D66" s="118" t="s">
        <v>42</v>
      </c>
      <c r="E66" s="119"/>
      <c r="F66" s="119"/>
      <c r="G66" s="119"/>
      <c r="H66" s="120"/>
    </row>
    <row r="67" spans="2:8" ht="60" customHeight="1" thickBot="1" x14ac:dyDescent="0.4">
      <c r="C67" s="76" t="s">
        <v>18</v>
      </c>
      <c r="D67" s="118" t="s">
        <v>43</v>
      </c>
      <c r="E67" s="119"/>
      <c r="F67" s="119"/>
      <c r="G67" s="119"/>
      <c r="H67" s="120"/>
    </row>
    <row r="68" spans="2:8" ht="5.25" customHeight="1" x14ac:dyDescent="0.35">
      <c r="C68" s="14"/>
      <c r="H68" s="15"/>
    </row>
    <row r="69" spans="2:8" ht="25.4" customHeight="1" thickBot="1" x14ac:dyDescent="0.4">
      <c r="B69" s="16"/>
      <c r="C69" s="77" t="s">
        <v>20</v>
      </c>
      <c r="D69" s="78" t="s">
        <v>21</v>
      </c>
      <c r="E69" s="78" t="s">
        <v>22</v>
      </c>
      <c r="F69" s="79" t="s">
        <v>6</v>
      </c>
      <c r="G69" s="78" t="s">
        <v>7</v>
      </c>
      <c r="H69" s="80" t="s">
        <v>8</v>
      </c>
    </row>
    <row r="70" spans="2:8" ht="20" customHeight="1" thickBot="1" x14ac:dyDescent="0.4">
      <c r="C70" s="17">
        <v>0</v>
      </c>
      <c r="D70" s="18">
        <v>0</v>
      </c>
      <c r="E70" s="18">
        <v>91197.122000000003</v>
      </c>
      <c r="F70" s="18">
        <v>91197.122000000003</v>
      </c>
      <c r="G70" s="18">
        <v>-59005.5</v>
      </c>
      <c r="H70" s="19">
        <v>32191.622000000003</v>
      </c>
    </row>
    <row r="71" spans="2:8" ht="13" customHeight="1" thickBot="1" x14ac:dyDescent="0.4"/>
    <row r="72" spans="2:8" ht="20" customHeight="1" thickBot="1" x14ac:dyDescent="0.4">
      <c r="C72" s="75" t="s">
        <v>14</v>
      </c>
      <c r="D72" s="121" t="s">
        <v>44</v>
      </c>
      <c r="E72" s="123"/>
      <c r="F72" s="123"/>
      <c r="G72" s="123"/>
      <c r="H72" s="124"/>
    </row>
    <row r="73" spans="2:8" ht="20" customHeight="1" thickBot="1" x14ac:dyDescent="0.4">
      <c r="C73" s="76" t="s">
        <v>16</v>
      </c>
      <c r="D73" s="118" t="s">
        <v>45</v>
      </c>
      <c r="E73" s="119"/>
      <c r="F73" s="119"/>
      <c r="G73" s="119"/>
      <c r="H73" s="120"/>
    </row>
    <row r="74" spans="2:8" ht="60" customHeight="1" thickBot="1" x14ac:dyDescent="0.4">
      <c r="C74" s="76" t="s">
        <v>18</v>
      </c>
      <c r="D74" s="118" t="s">
        <v>46</v>
      </c>
      <c r="E74" s="119"/>
      <c r="F74" s="119"/>
      <c r="G74" s="119"/>
      <c r="H74" s="120"/>
    </row>
    <row r="75" spans="2:8" ht="5.25" customHeight="1" x14ac:dyDescent="0.35">
      <c r="C75" s="14"/>
      <c r="H75" s="15"/>
    </row>
    <row r="76" spans="2:8" ht="25.4" customHeight="1" thickBot="1" x14ac:dyDescent="0.4">
      <c r="B76" s="16"/>
      <c r="C76" s="77" t="s">
        <v>20</v>
      </c>
      <c r="D76" s="78" t="s">
        <v>21</v>
      </c>
      <c r="E76" s="78" t="s">
        <v>22</v>
      </c>
      <c r="F76" s="79" t="s">
        <v>6</v>
      </c>
      <c r="G76" s="78" t="s">
        <v>7</v>
      </c>
      <c r="H76" s="80" t="s">
        <v>8</v>
      </c>
    </row>
    <row r="77" spans="2:8" ht="20" customHeight="1" thickBot="1" x14ac:dyDescent="0.4">
      <c r="C77" s="17">
        <v>0</v>
      </c>
      <c r="D77" s="18">
        <v>0</v>
      </c>
      <c r="E77" s="18">
        <v>32628.864000000001</v>
      </c>
      <c r="F77" s="18">
        <v>32628.864000000001</v>
      </c>
      <c r="G77" s="18">
        <v>-11785</v>
      </c>
      <c r="H77" s="19">
        <v>20843.864000000001</v>
      </c>
    </row>
    <row r="78" spans="2:8" ht="13" customHeight="1" thickBot="1" x14ac:dyDescent="0.4"/>
    <row r="79" spans="2:8" ht="20" customHeight="1" thickBot="1" x14ac:dyDescent="0.4">
      <c r="C79" s="75" t="s">
        <v>14</v>
      </c>
      <c r="D79" s="121" t="s">
        <v>47</v>
      </c>
      <c r="E79" s="123"/>
      <c r="F79" s="123"/>
      <c r="G79" s="123"/>
      <c r="H79" s="124"/>
    </row>
    <row r="80" spans="2:8" ht="20" customHeight="1" thickBot="1" x14ac:dyDescent="0.4">
      <c r="C80" s="76" t="s">
        <v>16</v>
      </c>
      <c r="D80" s="118" t="s">
        <v>48</v>
      </c>
      <c r="E80" s="119"/>
      <c r="F80" s="119"/>
      <c r="G80" s="119"/>
      <c r="H80" s="120"/>
    </row>
    <row r="81" spans="2:8" ht="60" customHeight="1" thickBot="1" x14ac:dyDescent="0.4">
      <c r="C81" s="76" t="s">
        <v>18</v>
      </c>
      <c r="D81" s="118" t="s">
        <v>49</v>
      </c>
      <c r="E81" s="119"/>
      <c r="F81" s="119"/>
      <c r="G81" s="119"/>
      <c r="H81" s="120"/>
    </row>
    <row r="82" spans="2:8" ht="5.25" customHeight="1" x14ac:dyDescent="0.35">
      <c r="C82" s="14"/>
      <c r="H82" s="15"/>
    </row>
    <row r="83" spans="2:8" ht="25.4" customHeight="1" thickBot="1" x14ac:dyDescent="0.4">
      <c r="B83" s="16"/>
      <c r="C83" s="77" t="s">
        <v>20</v>
      </c>
      <c r="D83" s="78" t="s">
        <v>21</v>
      </c>
      <c r="E83" s="78" t="s">
        <v>22</v>
      </c>
      <c r="F83" s="79" t="s">
        <v>6</v>
      </c>
      <c r="G83" s="78" t="s">
        <v>7</v>
      </c>
      <c r="H83" s="80" t="s">
        <v>8</v>
      </c>
    </row>
    <row r="84" spans="2:8" ht="20" customHeight="1" thickBot="1" x14ac:dyDescent="0.4">
      <c r="C84" s="17">
        <v>24.57</v>
      </c>
      <c r="D84" s="18">
        <v>1322.1</v>
      </c>
      <c r="E84" s="18">
        <v>17.2</v>
      </c>
      <c r="F84" s="18">
        <v>1339.3</v>
      </c>
      <c r="G84" s="18">
        <v>0</v>
      </c>
      <c r="H84" s="19">
        <v>1339.3</v>
      </c>
    </row>
    <row r="85" spans="2:8" ht="13" customHeight="1" thickBot="1" x14ac:dyDescent="0.4"/>
    <row r="86" spans="2:8" ht="20" customHeight="1" thickBot="1" x14ac:dyDescent="0.4">
      <c r="C86" s="75" t="s">
        <v>14</v>
      </c>
      <c r="D86" s="121" t="s">
        <v>50</v>
      </c>
      <c r="E86" s="123"/>
      <c r="F86" s="123"/>
      <c r="G86" s="123"/>
      <c r="H86" s="124"/>
    </row>
    <row r="87" spans="2:8" ht="20" customHeight="1" thickBot="1" x14ac:dyDescent="0.4">
      <c r="C87" s="76" t="s">
        <v>16</v>
      </c>
      <c r="D87" s="118" t="s">
        <v>51</v>
      </c>
      <c r="E87" s="119"/>
      <c r="F87" s="119"/>
      <c r="G87" s="119"/>
      <c r="H87" s="120"/>
    </row>
    <row r="88" spans="2:8" ht="20" customHeight="1" thickBot="1" x14ac:dyDescent="0.4">
      <c r="C88" s="76" t="s">
        <v>18</v>
      </c>
      <c r="D88" s="118" t="s">
        <v>52</v>
      </c>
      <c r="E88" s="119"/>
      <c r="F88" s="119"/>
      <c r="G88" s="119"/>
      <c r="H88" s="120"/>
    </row>
    <row r="89" spans="2:8" ht="5.25" customHeight="1" x14ac:dyDescent="0.35">
      <c r="C89" s="14"/>
      <c r="H89" s="15"/>
    </row>
    <row r="90" spans="2:8" ht="25.4" customHeight="1" thickBot="1" x14ac:dyDescent="0.4">
      <c r="B90" s="16"/>
      <c r="C90" s="77" t="s">
        <v>20</v>
      </c>
      <c r="D90" s="78" t="s">
        <v>21</v>
      </c>
      <c r="E90" s="78" t="s">
        <v>22</v>
      </c>
      <c r="F90" s="79" t="s">
        <v>6</v>
      </c>
      <c r="G90" s="78" t="s">
        <v>7</v>
      </c>
      <c r="H90" s="80" t="s">
        <v>8</v>
      </c>
    </row>
    <row r="91" spans="2:8" ht="20" customHeight="1" thickBot="1" x14ac:dyDescent="0.4">
      <c r="C91" s="17">
        <v>6.87</v>
      </c>
      <c r="D91" s="18">
        <v>353.3</v>
      </c>
      <c r="E91" s="18">
        <v>0</v>
      </c>
      <c r="F91" s="18">
        <v>353.3</v>
      </c>
      <c r="G91" s="18">
        <v>0</v>
      </c>
      <c r="H91" s="19">
        <v>353.3</v>
      </c>
    </row>
    <row r="92" spans="2:8" ht="13" customHeight="1" thickBot="1" x14ac:dyDescent="0.4"/>
    <row r="93" spans="2:8" ht="20" customHeight="1" thickBot="1" x14ac:dyDescent="0.4">
      <c r="C93" s="75" t="s">
        <v>14</v>
      </c>
      <c r="D93" s="121" t="s">
        <v>53</v>
      </c>
      <c r="E93" s="123"/>
      <c r="F93" s="123"/>
      <c r="G93" s="123"/>
      <c r="H93" s="124"/>
    </row>
    <row r="94" spans="2:8" ht="20" customHeight="1" thickBot="1" x14ac:dyDescent="0.4">
      <c r="C94" s="76" t="s">
        <v>16</v>
      </c>
      <c r="D94" s="118" t="s">
        <v>54</v>
      </c>
      <c r="E94" s="119"/>
      <c r="F94" s="119"/>
      <c r="G94" s="119"/>
      <c r="H94" s="120"/>
    </row>
    <row r="95" spans="2:8" ht="80" customHeight="1" thickBot="1" x14ac:dyDescent="0.4">
      <c r="C95" s="76" t="s">
        <v>18</v>
      </c>
      <c r="D95" s="118" t="s">
        <v>55</v>
      </c>
      <c r="E95" s="119"/>
      <c r="F95" s="119"/>
      <c r="G95" s="119"/>
      <c r="H95" s="120"/>
    </row>
    <row r="96" spans="2:8" ht="5.25" customHeight="1" x14ac:dyDescent="0.35">
      <c r="C96" s="14"/>
      <c r="H96" s="15"/>
    </row>
    <row r="97" spans="2:8" ht="25.4" customHeight="1" thickBot="1" x14ac:dyDescent="0.4">
      <c r="B97" s="16"/>
      <c r="C97" s="77" t="s">
        <v>20</v>
      </c>
      <c r="D97" s="78" t="s">
        <v>21</v>
      </c>
      <c r="E97" s="78" t="s">
        <v>22</v>
      </c>
      <c r="F97" s="79" t="s">
        <v>6</v>
      </c>
      <c r="G97" s="78" t="s">
        <v>7</v>
      </c>
      <c r="H97" s="80" t="s">
        <v>8</v>
      </c>
    </row>
    <row r="98" spans="2:8" ht="20" customHeight="1" thickBot="1" x14ac:dyDescent="0.4">
      <c r="C98" s="17">
        <v>15.57</v>
      </c>
      <c r="D98" s="18">
        <v>1025.7</v>
      </c>
      <c r="E98" s="18">
        <v>5</v>
      </c>
      <c r="F98" s="18">
        <v>1030.7</v>
      </c>
      <c r="G98" s="18">
        <v>0</v>
      </c>
      <c r="H98" s="19">
        <v>1030.7</v>
      </c>
    </row>
    <row r="99" spans="2:8" ht="13" customHeight="1" thickBot="1" x14ac:dyDescent="0.4"/>
    <row r="100" spans="2:8" ht="20" customHeight="1" thickBot="1" x14ac:dyDescent="0.4">
      <c r="C100" s="75" t="s">
        <v>14</v>
      </c>
      <c r="D100" s="121" t="s">
        <v>56</v>
      </c>
      <c r="E100" s="123"/>
      <c r="F100" s="123"/>
      <c r="G100" s="123"/>
      <c r="H100" s="124"/>
    </row>
    <row r="101" spans="2:8" ht="20" customHeight="1" thickBot="1" x14ac:dyDescent="0.4">
      <c r="C101" s="76" t="s">
        <v>16</v>
      </c>
      <c r="D101" s="118" t="s">
        <v>57</v>
      </c>
      <c r="E101" s="119"/>
      <c r="F101" s="119"/>
      <c r="G101" s="119"/>
      <c r="H101" s="120"/>
    </row>
    <row r="102" spans="2:8" ht="20" customHeight="1" thickBot="1" x14ac:dyDescent="0.4">
      <c r="C102" s="76" t="s">
        <v>18</v>
      </c>
      <c r="D102" s="118" t="s">
        <v>58</v>
      </c>
      <c r="E102" s="119"/>
      <c r="F102" s="119"/>
      <c r="G102" s="119"/>
      <c r="H102" s="120"/>
    </row>
    <row r="103" spans="2:8" ht="5.25" customHeight="1" x14ac:dyDescent="0.35">
      <c r="C103" s="14"/>
      <c r="H103" s="15"/>
    </row>
    <row r="104" spans="2:8" ht="25.4" customHeight="1" thickBot="1" x14ac:dyDescent="0.4">
      <c r="B104" s="16"/>
      <c r="C104" s="77" t="s">
        <v>20</v>
      </c>
      <c r="D104" s="78" t="s">
        <v>21</v>
      </c>
      <c r="E104" s="78" t="s">
        <v>22</v>
      </c>
      <c r="F104" s="79" t="s">
        <v>6</v>
      </c>
      <c r="G104" s="78" t="s">
        <v>7</v>
      </c>
      <c r="H104" s="80" t="s">
        <v>8</v>
      </c>
    </row>
    <row r="105" spans="2:8" ht="13" customHeight="1" thickBot="1" x14ac:dyDescent="0.4">
      <c r="C105" s="17">
        <v>0</v>
      </c>
      <c r="D105" s="18"/>
      <c r="E105" s="18">
        <v>62.1</v>
      </c>
      <c r="F105" s="18">
        <v>62.1</v>
      </c>
      <c r="G105" s="18"/>
      <c r="H105" s="19">
        <v>62.1</v>
      </c>
    </row>
    <row r="106" spans="2:8" ht="12.5" customHeight="1" x14ac:dyDescent="0.35"/>
    <row r="107" spans="2:8" ht="12.5" customHeight="1" x14ac:dyDescent="0.35"/>
    <row r="108" spans="2:8" ht="8.25" customHeight="1" x14ac:dyDescent="0.35"/>
    <row r="109" spans="2:8" ht="18" customHeight="1" x14ac:dyDescent="0.4">
      <c r="C109" s="140" t="s">
        <v>59</v>
      </c>
      <c r="D109" s="140"/>
      <c r="E109" s="140"/>
      <c r="F109" s="140"/>
      <c r="G109" s="140"/>
      <c r="H109" s="140"/>
    </row>
    <row r="110" spans="2:8" ht="18.75" customHeight="1" thickBot="1" x14ac:dyDescent="0.4"/>
    <row r="111" spans="2:8" ht="20" customHeight="1" thickBot="1" x14ac:dyDescent="0.4">
      <c r="C111" s="87" t="s">
        <v>14</v>
      </c>
      <c r="D111" s="121" t="s">
        <v>60</v>
      </c>
      <c r="E111" s="122"/>
      <c r="F111" s="123"/>
      <c r="G111" s="123"/>
      <c r="H111" s="124"/>
    </row>
    <row r="112" spans="2:8" ht="20" customHeight="1" thickBot="1" x14ac:dyDescent="0.4">
      <c r="C112" s="88" t="s">
        <v>16</v>
      </c>
      <c r="D112" s="118" t="s">
        <v>61</v>
      </c>
      <c r="E112" s="119"/>
      <c r="F112" s="119"/>
      <c r="G112" s="119"/>
      <c r="H112" s="120"/>
    </row>
    <row r="113" spans="2:8" ht="20" customHeight="1" thickBot="1" x14ac:dyDescent="0.4">
      <c r="C113" s="88" t="s">
        <v>18</v>
      </c>
      <c r="D113" s="118" t="s">
        <v>62</v>
      </c>
      <c r="E113" s="119"/>
      <c r="F113" s="119"/>
      <c r="G113" s="119"/>
      <c r="H113" s="120"/>
    </row>
    <row r="114" spans="2:8" ht="12.5" customHeight="1" x14ac:dyDescent="0.35">
      <c r="C114" s="128"/>
      <c r="D114" s="129"/>
      <c r="E114" s="129"/>
      <c r="F114" s="130"/>
      <c r="G114" s="130"/>
      <c r="H114" s="131"/>
    </row>
    <row r="115" spans="2:8" ht="5.25" customHeight="1" x14ac:dyDescent="0.35">
      <c r="C115" s="14"/>
      <c r="H115" s="15"/>
    </row>
    <row r="116" spans="2:8" ht="25.4" customHeight="1" thickBot="1" x14ac:dyDescent="0.4">
      <c r="B116" s="16"/>
      <c r="C116" s="89" t="s">
        <v>20</v>
      </c>
      <c r="D116" s="90" t="s">
        <v>21</v>
      </c>
      <c r="E116" s="90" t="s">
        <v>22</v>
      </c>
      <c r="F116" s="91" t="s">
        <v>6</v>
      </c>
      <c r="G116" s="90" t="s">
        <v>7</v>
      </c>
      <c r="H116" s="92" t="s">
        <v>8</v>
      </c>
    </row>
    <row r="117" spans="2:8" ht="20" customHeight="1" thickBot="1" x14ac:dyDescent="0.4">
      <c r="C117" s="17">
        <v>0</v>
      </c>
      <c r="D117" s="20">
        <v>0</v>
      </c>
      <c r="E117" s="20">
        <v>8646</v>
      </c>
      <c r="F117" s="20">
        <v>8646</v>
      </c>
      <c r="G117" s="20">
        <v>0</v>
      </c>
      <c r="H117" s="21">
        <v>8646</v>
      </c>
    </row>
    <row r="118" spans="2:8" ht="13" customHeight="1" thickBot="1" x14ac:dyDescent="0.4"/>
    <row r="119" spans="2:8" ht="20" customHeight="1" thickBot="1" x14ac:dyDescent="0.4">
      <c r="C119" s="87" t="s">
        <v>14</v>
      </c>
      <c r="D119" s="121" t="s">
        <v>63</v>
      </c>
      <c r="E119" s="122"/>
      <c r="F119" s="123"/>
      <c r="G119" s="123"/>
      <c r="H119" s="124"/>
    </row>
    <row r="120" spans="2:8" ht="20" customHeight="1" thickBot="1" x14ac:dyDescent="0.4">
      <c r="C120" s="88" t="s">
        <v>16</v>
      </c>
      <c r="D120" s="118" t="s">
        <v>61</v>
      </c>
      <c r="E120" s="119"/>
      <c r="F120" s="119"/>
      <c r="G120" s="119"/>
      <c r="H120" s="120"/>
    </row>
    <row r="121" spans="2:8" ht="20" customHeight="1" thickBot="1" x14ac:dyDescent="0.4">
      <c r="C121" s="88" t="s">
        <v>18</v>
      </c>
      <c r="D121" s="118" t="s">
        <v>64</v>
      </c>
      <c r="E121" s="119"/>
      <c r="F121" s="119"/>
      <c r="G121" s="119"/>
      <c r="H121" s="120"/>
    </row>
    <row r="122" spans="2:8" ht="12.5" customHeight="1" x14ac:dyDescent="0.35">
      <c r="C122" s="128"/>
      <c r="D122" s="129"/>
      <c r="E122" s="129"/>
      <c r="F122" s="130"/>
      <c r="G122" s="130"/>
      <c r="H122" s="131"/>
    </row>
    <row r="123" spans="2:8" ht="5.25" customHeight="1" x14ac:dyDescent="0.35">
      <c r="C123" s="14"/>
      <c r="H123" s="15"/>
    </row>
    <row r="124" spans="2:8" ht="25.4" customHeight="1" x14ac:dyDescent="0.35">
      <c r="B124" s="16"/>
      <c r="C124" s="89" t="s">
        <v>20</v>
      </c>
      <c r="D124" s="90" t="s">
        <v>21</v>
      </c>
      <c r="E124" s="90" t="s">
        <v>22</v>
      </c>
      <c r="F124" s="91" t="s">
        <v>6</v>
      </c>
      <c r="G124" s="90" t="s">
        <v>7</v>
      </c>
      <c r="H124" s="92" t="s">
        <v>8</v>
      </c>
    </row>
    <row r="125" spans="2:8" ht="20" customHeight="1" thickBot="1" x14ac:dyDescent="0.4">
      <c r="C125" s="22"/>
      <c r="D125" s="20">
        <v>0</v>
      </c>
      <c r="E125" s="20">
        <v>2557</v>
      </c>
      <c r="F125" s="20">
        <v>2557</v>
      </c>
      <c r="G125" s="20">
        <v>0</v>
      </c>
      <c r="H125" s="21">
        <v>2557</v>
      </c>
    </row>
    <row r="126" spans="2:8" ht="13" customHeight="1" thickBot="1" x14ac:dyDescent="0.4"/>
    <row r="127" spans="2:8" ht="20" customHeight="1" thickBot="1" x14ac:dyDescent="0.4">
      <c r="C127" s="87" t="s">
        <v>14</v>
      </c>
      <c r="D127" s="121" t="s">
        <v>65</v>
      </c>
      <c r="E127" s="122"/>
      <c r="F127" s="123"/>
      <c r="G127" s="123"/>
      <c r="H127" s="124"/>
    </row>
    <row r="128" spans="2:8" ht="20" customHeight="1" thickBot="1" x14ac:dyDescent="0.4">
      <c r="C128" s="88" t="s">
        <v>16</v>
      </c>
      <c r="D128" s="118" t="s">
        <v>66</v>
      </c>
      <c r="E128" s="119"/>
      <c r="F128" s="119"/>
      <c r="G128" s="119"/>
      <c r="H128" s="120"/>
    </row>
    <row r="129" spans="2:8" ht="20" customHeight="1" thickBot="1" x14ac:dyDescent="0.4">
      <c r="C129" s="88" t="s">
        <v>18</v>
      </c>
      <c r="D129" s="118" t="s">
        <v>67</v>
      </c>
      <c r="E129" s="119"/>
      <c r="F129" s="119"/>
      <c r="G129" s="119"/>
      <c r="H129" s="120"/>
    </row>
    <row r="130" spans="2:8" ht="12.5" customHeight="1" x14ac:dyDescent="0.35">
      <c r="C130" s="128"/>
      <c r="D130" s="129"/>
      <c r="E130" s="129"/>
      <c r="F130" s="130"/>
      <c r="G130" s="130"/>
      <c r="H130" s="131"/>
    </row>
    <row r="131" spans="2:8" ht="5.25" customHeight="1" x14ac:dyDescent="0.35">
      <c r="C131" s="14"/>
      <c r="H131" s="15"/>
    </row>
    <row r="132" spans="2:8" ht="25.4" customHeight="1" thickBot="1" x14ac:dyDescent="0.4">
      <c r="B132" s="16"/>
      <c r="C132" s="89" t="s">
        <v>20</v>
      </c>
      <c r="D132" s="90" t="s">
        <v>21</v>
      </c>
      <c r="E132" s="90" t="s">
        <v>22</v>
      </c>
      <c r="F132" s="91" t="s">
        <v>6</v>
      </c>
      <c r="G132" s="90" t="s">
        <v>7</v>
      </c>
      <c r="H132" s="92" t="s">
        <v>8</v>
      </c>
    </row>
    <row r="133" spans="2:8" ht="20" customHeight="1" thickBot="1" x14ac:dyDescent="0.4">
      <c r="C133" s="17"/>
      <c r="D133" s="20">
        <v>0</v>
      </c>
      <c r="E133" s="20">
        <v>4265</v>
      </c>
      <c r="F133" s="20">
        <v>4265</v>
      </c>
      <c r="G133" s="20">
        <v>0</v>
      </c>
      <c r="H133" s="21">
        <v>4265</v>
      </c>
    </row>
    <row r="134" spans="2:8" ht="13" customHeight="1" thickBot="1" x14ac:dyDescent="0.4"/>
    <row r="135" spans="2:8" ht="20" customHeight="1" thickBot="1" x14ac:dyDescent="0.4">
      <c r="C135" s="87" t="s">
        <v>14</v>
      </c>
      <c r="D135" s="121" t="s">
        <v>68</v>
      </c>
      <c r="E135" s="122"/>
      <c r="F135" s="123"/>
      <c r="G135" s="123"/>
      <c r="H135" s="124"/>
    </row>
    <row r="136" spans="2:8" ht="20" customHeight="1" thickBot="1" x14ac:dyDescent="0.4">
      <c r="C136" s="88" t="s">
        <v>16</v>
      </c>
      <c r="D136" s="118" t="s">
        <v>66</v>
      </c>
      <c r="E136" s="119"/>
      <c r="F136" s="119"/>
      <c r="G136" s="119"/>
      <c r="H136" s="120"/>
    </row>
    <row r="137" spans="2:8" ht="20" customHeight="1" thickBot="1" x14ac:dyDescent="0.4">
      <c r="C137" s="88" t="s">
        <v>18</v>
      </c>
      <c r="D137" s="118" t="s">
        <v>69</v>
      </c>
      <c r="E137" s="119"/>
      <c r="F137" s="119"/>
      <c r="G137" s="119"/>
      <c r="H137" s="120"/>
    </row>
    <row r="138" spans="2:8" ht="12.5" customHeight="1" x14ac:dyDescent="0.35">
      <c r="C138" s="128"/>
      <c r="D138" s="129"/>
      <c r="E138" s="129"/>
      <c r="F138" s="130"/>
      <c r="G138" s="130"/>
      <c r="H138" s="131"/>
    </row>
    <row r="139" spans="2:8" ht="5.25" customHeight="1" x14ac:dyDescent="0.35">
      <c r="C139" s="14"/>
      <c r="H139" s="15"/>
    </row>
    <row r="140" spans="2:8" ht="25.4" customHeight="1" thickBot="1" x14ac:dyDescent="0.4">
      <c r="B140" s="16"/>
      <c r="C140" s="89" t="s">
        <v>20</v>
      </c>
      <c r="D140" s="90" t="s">
        <v>21</v>
      </c>
      <c r="E140" s="90" t="s">
        <v>22</v>
      </c>
      <c r="F140" s="91" t="s">
        <v>6</v>
      </c>
      <c r="G140" s="90" t="s">
        <v>7</v>
      </c>
      <c r="H140" s="92" t="s">
        <v>8</v>
      </c>
    </row>
    <row r="141" spans="2:8" ht="20" customHeight="1" thickBot="1" x14ac:dyDescent="0.4">
      <c r="C141" s="17"/>
      <c r="D141" s="20">
        <v>0</v>
      </c>
      <c r="E141" s="20">
        <v>770</v>
      </c>
      <c r="F141" s="20">
        <v>770</v>
      </c>
      <c r="G141" s="20">
        <v>0</v>
      </c>
      <c r="H141" s="21">
        <v>770</v>
      </c>
    </row>
    <row r="142" spans="2:8" ht="13" customHeight="1" thickBot="1" x14ac:dyDescent="0.4"/>
    <row r="143" spans="2:8" ht="20" customHeight="1" thickBot="1" x14ac:dyDescent="0.4">
      <c r="C143" s="87" t="s">
        <v>14</v>
      </c>
      <c r="D143" s="121" t="s">
        <v>70</v>
      </c>
      <c r="E143" s="122"/>
      <c r="F143" s="123"/>
      <c r="G143" s="123"/>
      <c r="H143" s="124"/>
    </row>
    <row r="144" spans="2:8" ht="20" customHeight="1" thickBot="1" x14ac:dyDescent="0.4">
      <c r="C144" s="88" t="s">
        <v>16</v>
      </c>
      <c r="D144" s="118" t="s">
        <v>71</v>
      </c>
      <c r="E144" s="119"/>
      <c r="F144" s="119"/>
      <c r="G144" s="119"/>
      <c r="H144" s="120"/>
    </row>
    <row r="145" spans="2:8" ht="20" customHeight="1" thickBot="1" x14ac:dyDescent="0.4">
      <c r="C145" s="88" t="s">
        <v>18</v>
      </c>
      <c r="D145" s="118" t="s">
        <v>72</v>
      </c>
      <c r="E145" s="119"/>
      <c r="F145" s="119"/>
      <c r="G145" s="119"/>
      <c r="H145" s="120"/>
    </row>
    <row r="146" spans="2:8" ht="12.5" customHeight="1" x14ac:dyDescent="0.35">
      <c r="C146" s="128"/>
      <c r="D146" s="129"/>
      <c r="E146" s="129"/>
      <c r="F146" s="130"/>
      <c r="G146" s="130"/>
      <c r="H146" s="131"/>
    </row>
    <row r="147" spans="2:8" ht="5.25" customHeight="1" x14ac:dyDescent="0.35">
      <c r="C147" s="14"/>
      <c r="H147" s="15"/>
    </row>
    <row r="148" spans="2:8" ht="25.4" customHeight="1" thickBot="1" x14ac:dyDescent="0.4">
      <c r="B148" s="16"/>
      <c r="C148" s="89" t="s">
        <v>20</v>
      </c>
      <c r="D148" s="90" t="s">
        <v>21</v>
      </c>
      <c r="E148" s="90" t="s">
        <v>22</v>
      </c>
      <c r="F148" s="91" t="s">
        <v>6</v>
      </c>
      <c r="G148" s="90" t="s">
        <v>7</v>
      </c>
      <c r="H148" s="92" t="s">
        <v>8</v>
      </c>
    </row>
    <row r="149" spans="2:8" ht="20" customHeight="1" thickBot="1" x14ac:dyDescent="0.4">
      <c r="C149" s="17">
        <v>0</v>
      </c>
      <c r="D149" s="20">
        <v>0</v>
      </c>
      <c r="E149" s="20">
        <v>0</v>
      </c>
      <c r="F149" s="20">
        <v>0</v>
      </c>
      <c r="G149" s="20">
        <v>12</v>
      </c>
      <c r="H149" s="21">
        <v>12</v>
      </c>
    </row>
    <row r="150" spans="2:8" ht="13" customHeight="1" thickBot="1" x14ac:dyDescent="0.4"/>
    <row r="151" spans="2:8" ht="20" customHeight="1" thickBot="1" x14ac:dyDescent="0.4">
      <c r="C151" s="87" t="s">
        <v>14</v>
      </c>
      <c r="D151" s="121" t="s">
        <v>73</v>
      </c>
      <c r="E151" s="122"/>
      <c r="F151" s="123"/>
      <c r="G151" s="123"/>
      <c r="H151" s="124"/>
    </row>
    <row r="152" spans="2:8" ht="20" customHeight="1" thickBot="1" x14ac:dyDescent="0.4">
      <c r="C152" s="88" t="s">
        <v>16</v>
      </c>
      <c r="D152" s="118" t="s">
        <v>66</v>
      </c>
      <c r="E152" s="119"/>
      <c r="F152" s="119"/>
      <c r="G152" s="119"/>
      <c r="H152" s="120"/>
    </row>
    <row r="153" spans="2:8" ht="20" customHeight="1" thickBot="1" x14ac:dyDescent="0.4">
      <c r="C153" s="88" t="s">
        <v>18</v>
      </c>
      <c r="D153" s="118" t="s">
        <v>74</v>
      </c>
      <c r="E153" s="119"/>
      <c r="F153" s="119"/>
      <c r="G153" s="119"/>
      <c r="H153" s="120"/>
    </row>
    <row r="154" spans="2:8" ht="12.5" customHeight="1" x14ac:dyDescent="0.35">
      <c r="C154" s="128"/>
      <c r="D154" s="129"/>
      <c r="E154" s="129"/>
      <c r="F154" s="130"/>
      <c r="G154" s="130"/>
      <c r="H154" s="131"/>
    </row>
    <row r="155" spans="2:8" ht="5.25" customHeight="1" x14ac:dyDescent="0.35">
      <c r="C155" s="14"/>
      <c r="H155" s="15"/>
    </row>
    <row r="156" spans="2:8" ht="25.4" customHeight="1" thickBot="1" x14ac:dyDescent="0.4">
      <c r="B156" s="16"/>
      <c r="C156" s="89" t="s">
        <v>20</v>
      </c>
      <c r="D156" s="90" t="s">
        <v>21</v>
      </c>
      <c r="E156" s="90" t="s">
        <v>22</v>
      </c>
      <c r="F156" s="91" t="s">
        <v>6</v>
      </c>
      <c r="G156" s="90" t="s">
        <v>7</v>
      </c>
      <c r="H156" s="92" t="s">
        <v>8</v>
      </c>
    </row>
    <row r="157" spans="2:8" ht="20" customHeight="1" thickBot="1" x14ac:dyDescent="0.4">
      <c r="C157" s="17"/>
      <c r="D157" s="20">
        <v>500</v>
      </c>
      <c r="E157" s="20">
        <v>0</v>
      </c>
      <c r="F157" s="20">
        <v>500</v>
      </c>
      <c r="G157" s="20">
        <v>0</v>
      </c>
      <c r="H157" s="21">
        <v>500</v>
      </c>
    </row>
    <row r="158" spans="2:8" ht="13" customHeight="1" thickBot="1" x14ac:dyDescent="0.4"/>
    <row r="159" spans="2:8" ht="20" customHeight="1" thickBot="1" x14ac:dyDescent="0.4">
      <c r="C159" s="87" t="s">
        <v>14</v>
      </c>
      <c r="D159" s="121" t="s">
        <v>75</v>
      </c>
      <c r="E159" s="122"/>
      <c r="F159" s="123"/>
      <c r="G159" s="123"/>
      <c r="H159" s="124"/>
    </row>
    <row r="160" spans="2:8" ht="20" customHeight="1" thickBot="1" x14ac:dyDescent="0.4">
      <c r="C160" s="88" t="s">
        <v>16</v>
      </c>
      <c r="D160" s="118" t="s">
        <v>66</v>
      </c>
      <c r="E160" s="119"/>
      <c r="F160" s="119"/>
      <c r="G160" s="119"/>
      <c r="H160" s="120"/>
    </row>
    <row r="161" spans="2:8" ht="20" customHeight="1" thickBot="1" x14ac:dyDescent="0.4">
      <c r="C161" s="88" t="s">
        <v>18</v>
      </c>
      <c r="D161" s="118" t="s">
        <v>76</v>
      </c>
      <c r="E161" s="119"/>
      <c r="F161" s="119"/>
      <c r="G161" s="119"/>
      <c r="H161" s="120"/>
    </row>
    <row r="162" spans="2:8" ht="12.5" customHeight="1" x14ac:dyDescent="0.35">
      <c r="C162" s="128"/>
      <c r="D162" s="129"/>
      <c r="E162" s="129"/>
      <c r="F162" s="130"/>
      <c r="G162" s="130"/>
      <c r="H162" s="131"/>
    </row>
    <row r="163" spans="2:8" ht="5.25" customHeight="1" x14ac:dyDescent="0.35">
      <c r="C163" s="14"/>
      <c r="H163" s="15"/>
    </row>
    <row r="164" spans="2:8" ht="25.4" customHeight="1" thickBot="1" x14ac:dyDescent="0.4">
      <c r="B164" s="16"/>
      <c r="C164" s="89" t="s">
        <v>20</v>
      </c>
      <c r="D164" s="90" t="s">
        <v>21</v>
      </c>
      <c r="E164" s="90" t="s">
        <v>22</v>
      </c>
      <c r="F164" s="91" t="s">
        <v>6</v>
      </c>
      <c r="G164" s="90" t="s">
        <v>7</v>
      </c>
      <c r="H164" s="92" t="s">
        <v>8</v>
      </c>
    </row>
    <row r="165" spans="2:8" ht="20" customHeight="1" thickBot="1" x14ac:dyDescent="0.4">
      <c r="C165" s="17"/>
      <c r="D165" s="20">
        <v>399</v>
      </c>
      <c r="E165" s="20">
        <v>0</v>
      </c>
      <c r="F165" s="20">
        <v>399</v>
      </c>
      <c r="G165" s="20">
        <v>0</v>
      </c>
      <c r="H165" s="21">
        <v>399</v>
      </c>
    </row>
    <row r="166" spans="2:8" ht="13" customHeight="1" thickBot="1" x14ac:dyDescent="0.4"/>
    <row r="167" spans="2:8" ht="20" customHeight="1" thickBot="1" x14ac:dyDescent="0.4">
      <c r="C167" s="87" t="s">
        <v>14</v>
      </c>
      <c r="D167" s="121" t="s">
        <v>77</v>
      </c>
      <c r="E167" s="122"/>
      <c r="F167" s="123"/>
      <c r="G167" s="123"/>
      <c r="H167" s="124"/>
    </row>
    <row r="168" spans="2:8" ht="20" customHeight="1" thickBot="1" x14ac:dyDescent="0.4">
      <c r="C168" s="88" t="s">
        <v>16</v>
      </c>
      <c r="D168" s="118" t="s">
        <v>66</v>
      </c>
      <c r="E168" s="119"/>
      <c r="F168" s="119"/>
      <c r="G168" s="119"/>
      <c r="H168" s="120"/>
    </row>
    <row r="169" spans="2:8" ht="20" customHeight="1" thickBot="1" x14ac:dyDescent="0.4">
      <c r="C169" s="88" t="s">
        <v>18</v>
      </c>
      <c r="D169" s="118" t="s">
        <v>78</v>
      </c>
      <c r="E169" s="119"/>
      <c r="F169" s="119"/>
      <c r="G169" s="119"/>
      <c r="H169" s="120"/>
    </row>
    <row r="170" spans="2:8" ht="12.5" customHeight="1" x14ac:dyDescent="0.35">
      <c r="C170" s="128"/>
      <c r="D170" s="129"/>
      <c r="E170" s="129"/>
      <c r="F170" s="130"/>
      <c r="G170" s="130"/>
      <c r="H170" s="131"/>
    </row>
    <row r="171" spans="2:8" ht="5.25" customHeight="1" x14ac:dyDescent="0.35">
      <c r="C171" s="14"/>
      <c r="H171" s="15"/>
    </row>
    <row r="172" spans="2:8" ht="25.4" customHeight="1" thickBot="1" x14ac:dyDescent="0.4">
      <c r="B172" s="16"/>
      <c r="C172" s="89" t="s">
        <v>20</v>
      </c>
      <c r="D172" s="90" t="s">
        <v>21</v>
      </c>
      <c r="E172" s="90" t="s">
        <v>22</v>
      </c>
      <c r="F172" s="91" t="s">
        <v>6</v>
      </c>
      <c r="G172" s="90" t="s">
        <v>7</v>
      </c>
      <c r="H172" s="92" t="s">
        <v>8</v>
      </c>
    </row>
    <row r="173" spans="2:8" ht="20" customHeight="1" thickBot="1" x14ac:dyDescent="0.4">
      <c r="C173" s="17"/>
      <c r="D173" s="20">
        <v>75</v>
      </c>
      <c r="E173" s="20">
        <v>0</v>
      </c>
      <c r="F173" s="20">
        <v>75</v>
      </c>
      <c r="G173" s="20">
        <v>0</v>
      </c>
      <c r="H173" s="21">
        <v>75</v>
      </c>
    </row>
    <row r="174" spans="2:8" ht="13" customHeight="1" thickBot="1" x14ac:dyDescent="0.4"/>
    <row r="175" spans="2:8" ht="20" customHeight="1" thickBot="1" x14ac:dyDescent="0.4">
      <c r="C175" s="87" t="s">
        <v>14</v>
      </c>
      <c r="D175" s="121" t="s">
        <v>79</v>
      </c>
      <c r="E175" s="122"/>
      <c r="F175" s="123"/>
      <c r="G175" s="123"/>
      <c r="H175" s="124"/>
    </row>
    <row r="176" spans="2:8" ht="20" customHeight="1" thickBot="1" x14ac:dyDescent="0.4">
      <c r="C176" s="88" t="s">
        <v>16</v>
      </c>
      <c r="D176" s="118" t="s">
        <v>61</v>
      </c>
      <c r="E176" s="119"/>
      <c r="F176" s="119"/>
      <c r="G176" s="119"/>
      <c r="H176" s="120"/>
    </row>
    <row r="177" spans="2:8" ht="20" customHeight="1" thickBot="1" x14ac:dyDescent="0.4">
      <c r="C177" s="88" t="s">
        <v>18</v>
      </c>
      <c r="D177" s="118" t="s">
        <v>80</v>
      </c>
      <c r="E177" s="119"/>
      <c r="F177" s="119"/>
      <c r="G177" s="119"/>
      <c r="H177" s="120"/>
    </row>
    <row r="178" spans="2:8" ht="12.5" customHeight="1" x14ac:dyDescent="0.35">
      <c r="C178" s="128"/>
      <c r="D178" s="129"/>
      <c r="E178" s="129"/>
      <c r="F178" s="130"/>
      <c r="G178" s="130"/>
      <c r="H178" s="131"/>
    </row>
    <row r="179" spans="2:8" ht="5.25" customHeight="1" x14ac:dyDescent="0.35">
      <c r="C179" s="14"/>
      <c r="H179" s="15"/>
    </row>
    <row r="180" spans="2:8" ht="25.4" customHeight="1" thickBot="1" x14ac:dyDescent="0.4">
      <c r="B180" s="16"/>
      <c r="C180" s="89" t="s">
        <v>20</v>
      </c>
      <c r="D180" s="90" t="s">
        <v>21</v>
      </c>
      <c r="E180" s="90" t="s">
        <v>22</v>
      </c>
      <c r="F180" s="91" t="s">
        <v>6</v>
      </c>
      <c r="G180" s="90" t="s">
        <v>7</v>
      </c>
      <c r="H180" s="92" t="s">
        <v>8</v>
      </c>
    </row>
    <row r="181" spans="2:8" ht="20" customHeight="1" thickBot="1" x14ac:dyDescent="0.4">
      <c r="C181" s="17">
        <v>0</v>
      </c>
      <c r="D181" s="20">
        <v>506</v>
      </c>
      <c r="E181" s="20">
        <v>0</v>
      </c>
      <c r="F181" s="20">
        <v>506</v>
      </c>
      <c r="G181" s="20">
        <v>0</v>
      </c>
      <c r="H181" s="21">
        <v>506</v>
      </c>
    </row>
    <row r="182" spans="2:8" ht="13" customHeight="1" thickBot="1" x14ac:dyDescent="0.4"/>
    <row r="183" spans="2:8" ht="18.5" customHeight="1" thickBot="1" x14ac:dyDescent="0.45">
      <c r="C183" s="125" t="s">
        <v>81</v>
      </c>
      <c r="D183" s="126"/>
      <c r="E183" s="126"/>
      <c r="F183" s="126"/>
      <c r="G183" s="126"/>
      <c r="H183" s="127"/>
    </row>
    <row r="184" spans="2:8" ht="19.5" customHeight="1" thickBot="1" x14ac:dyDescent="0.4"/>
    <row r="185" spans="2:8" ht="20" customHeight="1" thickBot="1" x14ac:dyDescent="0.4">
      <c r="C185" s="81" t="s">
        <v>14</v>
      </c>
      <c r="D185" s="121" t="s">
        <v>82</v>
      </c>
      <c r="E185" s="122"/>
      <c r="F185" s="123"/>
      <c r="G185" s="123"/>
      <c r="H185" s="124"/>
    </row>
    <row r="186" spans="2:8" ht="20" customHeight="1" thickBot="1" x14ac:dyDescent="0.4">
      <c r="C186" s="82" t="s">
        <v>16</v>
      </c>
      <c r="D186" s="118" t="s">
        <v>83</v>
      </c>
      <c r="E186" s="119"/>
      <c r="F186" s="119"/>
      <c r="G186" s="119"/>
      <c r="H186" s="120"/>
    </row>
    <row r="187" spans="2:8" ht="20" customHeight="1" thickBot="1" x14ac:dyDescent="0.4">
      <c r="C187" s="82" t="s">
        <v>18</v>
      </c>
      <c r="D187" s="118" t="s">
        <v>84</v>
      </c>
      <c r="E187" s="119"/>
      <c r="F187" s="119"/>
      <c r="G187" s="119"/>
      <c r="H187" s="120"/>
    </row>
    <row r="188" spans="2:8" ht="5.25" customHeight="1" x14ac:dyDescent="0.35">
      <c r="C188" s="14"/>
      <c r="H188" s="15"/>
    </row>
    <row r="189" spans="2:8" ht="25.4" customHeight="1" thickBot="1" x14ac:dyDescent="0.4">
      <c r="B189" s="16"/>
      <c r="C189" s="83" t="s">
        <v>20</v>
      </c>
      <c r="D189" s="84" t="s">
        <v>21</v>
      </c>
      <c r="E189" s="84" t="s">
        <v>22</v>
      </c>
      <c r="F189" s="85" t="s">
        <v>6</v>
      </c>
      <c r="G189" s="84" t="s">
        <v>7</v>
      </c>
      <c r="H189" s="86" t="s">
        <v>8</v>
      </c>
    </row>
    <row r="190" spans="2:8" ht="20" customHeight="1" thickBot="1" x14ac:dyDescent="0.4">
      <c r="C190" s="17">
        <v>0</v>
      </c>
      <c r="D190" s="18">
        <v>-416</v>
      </c>
      <c r="E190" s="18">
        <v>0</v>
      </c>
      <c r="F190" s="18">
        <v>-416</v>
      </c>
      <c r="G190" s="18">
        <v>0</v>
      </c>
      <c r="H190" s="19">
        <v>-416</v>
      </c>
    </row>
    <row r="191" spans="2:8" ht="13" customHeight="1" thickBot="1" x14ac:dyDescent="0.4"/>
    <row r="192" spans="2:8" ht="18.5" customHeight="1" thickBot="1" x14ac:dyDescent="0.45">
      <c r="C192" s="125" t="s">
        <v>85</v>
      </c>
      <c r="D192" s="126"/>
      <c r="E192" s="126"/>
      <c r="F192" s="126"/>
      <c r="G192" s="126"/>
      <c r="H192" s="127"/>
    </row>
    <row r="193" spans="2:8" ht="19.5" customHeight="1" thickBot="1" x14ac:dyDescent="0.4"/>
    <row r="194" spans="2:8" ht="20" customHeight="1" thickBot="1" x14ac:dyDescent="0.4">
      <c r="C194" s="81" t="s">
        <v>14</v>
      </c>
      <c r="D194" s="121" t="s">
        <v>86</v>
      </c>
      <c r="E194" s="122"/>
      <c r="F194" s="123"/>
      <c r="G194" s="123"/>
      <c r="H194" s="124"/>
    </row>
    <row r="195" spans="2:8" ht="20" customHeight="1" thickBot="1" x14ac:dyDescent="0.4">
      <c r="C195" s="82" t="s">
        <v>16</v>
      </c>
      <c r="D195" s="118" t="s">
        <v>87</v>
      </c>
      <c r="E195" s="119"/>
      <c r="F195" s="119"/>
      <c r="G195" s="119"/>
      <c r="H195" s="120"/>
    </row>
    <row r="196" spans="2:8" ht="20" customHeight="1" thickBot="1" x14ac:dyDescent="0.4">
      <c r="C196" s="82" t="s">
        <v>18</v>
      </c>
      <c r="D196" s="118" t="s">
        <v>88</v>
      </c>
      <c r="E196" s="119"/>
      <c r="F196" s="119"/>
      <c r="G196" s="119"/>
      <c r="H196" s="120"/>
    </row>
    <row r="197" spans="2:8" ht="5.25" customHeight="1" x14ac:dyDescent="0.35">
      <c r="C197" s="14"/>
      <c r="H197" s="15"/>
    </row>
    <row r="198" spans="2:8" ht="25.4" customHeight="1" thickBot="1" x14ac:dyDescent="0.4">
      <c r="B198" s="16"/>
      <c r="C198" s="83" t="s">
        <v>20</v>
      </c>
      <c r="D198" s="84" t="s">
        <v>21</v>
      </c>
      <c r="E198" s="84" t="s">
        <v>22</v>
      </c>
      <c r="F198" s="85" t="s">
        <v>6</v>
      </c>
      <c r="G198" s="84" t="s">
        <v>7</v>
      </c>
      <c r="H198" s="86" t="s">
        <v>8</v>
      </c>
    </row>
    <row r="199" spans="2:8" ht="20" customHeight="1" thickBot="1" x14ac:dyDescent="0.4">
      <c r="C199" s="17">
        <v>0</v>
      </c>
      <c r="D199" s="18">
        <v>0</v>
      </c>
      <c r="E199" s="18">
        <v>0</v>
      </c>
      <c r="F199" s="18">
        <v>0</v>
      </c>
      <c r="G199" s="18">
        <v>-522</v>
      </c>
      <c r="H199" s="19">
        <v>-522</v>
      </c>
    </row>
    <row r="200" spans="2:8" ht="13" customHeight="1" thickBot="1" x14ac:dyDescent="0.4"/>
    <row r="201" spans="2:8" ht="20" customHeight="1" thickBot="1" x14ac:dyDescent="0.4">
      <c r="C201" s="81" t="s">
        <v>14</v>
      </c>
      <c r="D201" s="121" t="s">
        <v>89</v>
      </c>
      <c r="E201" s="122"/>
      <c r="F201" s="123"/>
      <c r="G201" s="123"/>
      <c r="H201" s="124"/>
    </row>
    <row r="202" spans="2:8" ht="20" customHeight="1" thickBot="1" x14ac:dyDescent="0.4">
      <c r="C202" s="82" t="s">
        <v>16</v>
      </c>
      <c r="D202" s="118" t="s">
        <v>90</v>
      </c>
      <c r="E202" s="119"/>
      <c r="F202" s="119"/>
      <c r="G202" s="119"/>
      <c r="H202" s="120"/>
    </row>
    <row r="203" spans="2:8" ht="20" customHeight="1" thickBot="1" x14ac:dyDescent="0.4">
      <c r="C203" s="82" t="s">
        <v>18</v>
      </c>
      <c r="D203" s="118" t="s">
        <v>91</v>
      </c>
      <c r="E203" s="119"/>
      <c r="F203" s="119"/>
      <c r="G203" s="119"/>
      <c r="H203" s="120"/>
    </row>
    <row r="204" spans="2:8" ht="5.25" customHeight="1" x14ac:dyDescent="0.35">
      <c r="C204" s="14"/>
      <c r="H204" s="15"/>
    </row>
    <row r="205" spans="2:8" ht="25.4" customHeight="1" thickBot="1" x14ac:dyDescent="0.4">
      <c r="B205" s="16"/>
      <c r="C205" s="83" t="s">
        <v>20</v>
      </c>
      <c r="D205" s="84" t="s">
        <v>21</v>
      </c>
      <c r="E205" s="84" t="s">
        <v>22</v>
      </c>
      <c r="F205" s="85" t="s">
        <v>6</v>
      </c>
      <c r="G205" s="84" t="s">
        <v>7</v>
      </c>
      <c r="H205" s="86" t="s">
        <v>8</v>
      </c>
    </row>
    <row r="206" spans="2:8" ht="20" customHeight="1" thickBot="1" x14ac:dyDescent="0.4">
      <c r="C206" s="17">
        <v>0</v>
      </c>
      <c r="D206" s="18">
        <v>0</v>
      </c>
      <c r="E206" s="18">
        <v>0</v>
      </c>
      <c r="F206" s="18">
        <v>0</v>
      </c>
      <c r="G206" s="18">
        <v>-11143</v>
      </c>
      <c r="H206" s="19">
        <v>-11143</v>
      </c>
    </row>
    <row r="207" spans="2:8" ht="13" customHeight="1" thickBot="1" x14ac:dyDescent="0.4"/>
    <row r="208" spans="2:8" ht="20" customHeight="1" thickBot="1" x14ac:dyDescent="0.4">
      <c r="C208" s="81" t="s">
        <v>14</v>
      </c>
      <c r="D208" s="121" t="s">
        <v>92</v>
      </c>
      <c r="E208" s="122"/>
      <c r="F208" s="123"/>
      <c r="G208" s="123"/>
      <c r="H208" s="124"/>
    </row>
    <row r="209" spans="2:8" ht="20" customHeight="1" thickBot="1" x14ac:dyDescent="0.4">
      <c r="C209" s="82" t="s">
        <v>16</v>
      </c>
      <c r="D209" s="118" t="s">
        <v>93</v>
      </c>
      <c r="E209" s="119"/>
      <c r="F209" s="119"/>
      <c r="G209" s="119"/>
      <c r="H209" s="120"/>
    </row>
    <row r="210" spans="2:8" ht="20" customHeight="1" thickBot="1" x14ac:dyDescent="0.4">
      <c r="C210" s="82" t="s">
        <v>18</v>
      </c>
      <c r="D210" s="118" t="s">
        <v>91</v>
      </c>
      <c r="E210" s="119"/>
      <c r="F210" s="119"/>
      <c r="G210" s="119"/>
      <c r="H210" s="120"/>
    </row>
    <row r="211" spans="2:8" ht="5.25" customHeight="1" x14ac:dyDescent="0.35">
      <c r="C211" s="14"/>
      <c r="H211" s="15"/>
    </row>
    <row r="212" spans="2:8" ht="25.4" customHeight="1" thickBot="1" x14ac:dyDescent="0.4">
      <c r="B212" s="16"/>
      <c r="C212" s="83" t="s">
        <v>20</v>
      </c>
      <c r="D212" s="84" t="s">
        <v>21</v>
      </c>
      <c r="E212" s="84" t="s">
        <v>22</v>
      </c>
      <c r="F212" s="85" t="s">
        <v>6</v>
      </c>
      <c r="G212" s="84" t="s">
        <v>7</v>
      </c>
      <c r="H212" s="86" t="s">
        <v>8</v>
      </c>
    </row>
    <row r="213" spans="2:8" ht="20" customHeight="1" thickBot="1" x14ac:dyDescent="0.4">
      <c r="C213" s="17">
        <v>0</v>
      </c>
      <c r="D213" s="18">
        <v>0</v>
      </c>
      <c r="E213" s="18">
        <v>0</v>
      </c>
      <c r="F213" s="18">
        <v>0</v>
      </c>
      <c r="G213" s="18">
        <v>-694</v>
      </c>
      <c r="H213" s="19">
        <v>-694</v>
      </c>
    </row>
    <row r="214" spans="2:8" ht="13" customHeight="1" thickBot="1" x14ac:dyDescent="0.4"/>
    <row r="215" spans="2:8" ht="20" customHeight="1" thickBot="1" x14ac:dyDescent="0.4">
      <c r="C215" s="81" t="s">
        <v>14</v>
      </c>
      <c r="D215" s="121" t="s">
        <v>94</v>
      </c>
      <c r="E215" s="122"/>
      <c r="F215" s="123"/>
      <c r="G215" s="123"/>
      <c r="H215" s="124"/>
    </row>
    <row r="216" spans="2:8" ht="20" customHeight="1" thickBot="1" x14ac:dyDescent="0.4">
      <c r="C216" s="82" t="s">
        <v>16</v>
      </c>
      <c r="D216" s="118" t="s">
        <v>95</v>
      </c>
      <c r="E216" s="119"/>
      <c r="F216" s="119"/>
      <c r="G216" s="119"/>
      <c r="H216" s="120"/>
    </row>
    <row r="217" spans="2:8" ht="20" customHeight="1" thickBot="1" x14ac:dyDescent="0.4">
      <c r="C217" s="82" t="s">
        <v>18</v>
      </c>
      <c r="D217" s="118" t="s">
        <v>96</v>
      </c>
      <c r="E217" s="119"/>
      <c r="F217" s="119"/>
      <c r="G217" s="119"/>
      <c r="H217" s="120"/>
    </row>
    <row r="218" spans="2:8" ht="5.25" customHeight="1" x14ac:dyDescent="0.35">
      <c r="C218" s="14"/>
      <c r="H218" s="15"/>
    </row>
    <row r="219" spans="2:8" ht="25.4" customHeight="1" thickBot="1" x14ac:dyDescent="0.4">
      <c r="B219" s="16"/>
      <c r="C219" s="83" t="s">
        <v>20</v>
      </c>
      <c r="D219" s="84" t="s">
        <v>21</v>
      </c>
      <c r="E219" s="84" t="s">
        <v>22</v>
      </c>
      <c r="F219" s="85" t="s">
        <v>6</v>
      </c>
      <c r="G219" s="84" t="s">
        <v>7</v>
      </c>
      <c r="H219" s="86" t="s">
        <v>8</v>
      </c>
    </row>
    <row r="220" spans="2:8" ht="20" customHeight="1" thickBot="1" x14ac:dyDescent="0.4">
      <c r="C220" s="17">
        <v>0</v>
      </c>
      <c r="D220" s="18">
        <v>0</v>
      </c>
      <c r="E220" s="18">
        <v>0</v>
      </c>
      <c r="F220" s="18">
        <v>0</v>
      </c>
      <c r="G220" s="18">
        <v>-1500</v>
      </c>
      <c r="H220" s="19">
        <v>-1500</v>
      </c>
    </row>
    <row r="221" spans="2:8" ht="12.5" customHeight="1" x14ac:dyDescent="0.35"/>
    <row r="222" spans="2:8" ht="12.5" customHeight="1" x14ac:dyDescent="0.35"/>
    <row r="223" spans="2:8" ht="12.5" customHeight="1" x14ac:dyDescent="0.35"/>
    <row r="224" spans="2:8" ht="12.5" customHeight="1" x14ac:dyDescent="0.35"/>
    <row r="225" spans="3:8" ht="12.5" customHeight="1" x14ac:dyDescent="0.35">
      <c r="C225" s="23"/>
      <c r="D225" s="23"/>
      <c r="E225" s="23"/>
      <c r="F225" s="23"/>
      <c r="G225" s="23"/>
      <c r="H225" s="23"/>
    </row>
    <row r="226" spans="3:8" ht="12.5" customHeight="1" x14ac:dyDescent="0.35"/>
    <row r="227" spans="3:8" ht="12.5" customHeight="1" x14ac:dyDescent="0.35"/>
  </sheetData>
  <mergeCells count="106">
    <mergeCell ref="D2:E2"/>
    <mergeCell ref="D3:E3"/>
    <mergeCell ref="D6:H6"/>
    <mergeCell ref="C14:H14"/>
    <mergeCell ref="D16:H16"/>
    <mergeCell ref="D17:H17"/>
    <mergeCell ref="D32:H32"/>
    <mergeCell ref="D37:H37"/>
    <mergeCell ref="D38:H38"/>
    <mergeCell ref="D39:H39"/>
    <mergeCell ref="D44:H44"/>
    <mergeCell ref="D45:H45"/>
    <mergeCell ref="D18:H18"/>
    <mergeCell ref="D23:H23"/>
    <mergeCell ref="D24:H24"/>
    <mergeCell ref="D25:H25"/>
    <mergeCell ref="D30:H30"/>
    <mergeCell ref="D31:H31"/>
    <mergeCell ref="D60:H60"/>
    <mergeCell ref="D65:H65"/>
    <mergeCell ref="D66:H66"/>
    <mergeCell ref="D67:H67"/>
    <mergeCell ref="D72:H72"/>
    <mergeCell ref="D73:H73"/>
    <mergeCell ref="D46:H46"/>
    <mergeCell ref="D51:H51"/>
    <mergeCell ref="D52:H52"/>
    <mergeCell ref="D53:H53"/>
    <mergeCell ref="D58:H58"/>
    <mergeCell ref="D59:H59"/>
    <mergeCell ref="D88:H88"/>
    <mergeCell ref="D93:H93"/>
    <mergeCell ref="D94:H94"/>
    <mergeCell ref="D95:H95"/>
    <mergeCell ref="D100:H100"/>
    <mergeCell ref="D101:H101"/>
    <mergeCell ref="D74:H74"/>
    <mergeCell ref="D79:H79"/>
    <mergeCell ref="D80:H80"/>
    <mergeCell ref="D81:H81"/>
    <mergeCell ref="D86:H86"/>
    <mergeCell ref="D87:H87"/>
    <mergeCell ref="D119:H119"/>
    <mergeCell ref="D120:H120"/>
    <mergeCell ref="D121:H121"/>
    <mergeCell ref="C122:E122"/>
    <mergeCell ref="F122:H122"/>
    <mergeCell ref="D127:H127"/>
    <mergeCell ref="D102:H102"/>
    <mergeCell ref="C109:H109"/>
    <mergeCell ref="D111:H111"/>
    <mergeCell ref="D112:H112"/>
    <mergeCell ref="D113:H113"/>
    <mergeCell ref="C114:E114"/>
    <mergeCell ref="F114:H114"/>
    <mergeCell ref="D137:H137"/>
    <mergeCell ref="C138:E138"/>
    <mergeCell ref="F138:H138"/>
    <mergeCell ref="D143:H143"/>
    <mergeCell ref="D144:H144"/>
    <mergeCell ref="D145:H145"/>
    <mergeCell ref="D128:H128"/>
    <mergeCell ref="D129:H129"/>
    <mergeCell ref="C130:E130"/>
    <mergeCell ref="F130:H130"/>
    <mergeCell ref="D135:H135"/>
    <mergeCell ref="D136:H136"/>
    <mergeCell ref="D159:H159"/>
    <mergeCell ref="D160:H160"/>
    <mergeCell ref="D161:H161"/>
    <mergeCell ref="C162:E162"/>
    <mergeCell ref="F162:H162"/>
    <mergeCell ref="D167:H167"/>
    <mergeCell ref="C146:E146"/>
    <mergeCell ref="F146:H146"/>
    <mergeCell ref="D151:H151"/>
    <mergeCell ref="D152:H152"/>
    <mergeCell ref="D153:H153"/>
    <mergeCell ref="C154:E154"/>
    <mergeCell ref="F154:H154"/>
    <mergeCell ref="D177:H177"/>
    <mergeCell ref="C178:E178"/>
    <mergeCell ref="F178:H178"/>
    <mergeCell ref="C183:H183"/>
    <mergeCell ref="D185:H185"/>
    <mergeCell ref="D186:H186"/>
    <mergeCell ref="D168:H168"/>
    <mergeCell ref="D169:H169"/>
    <mergeCell ref="C170:E170"/>
    <mergeCell ref="F170:H170"/>
    <mergeCell ref="D175:H175"/>
    <mergeCell ref="D176:H176"/>
    <mergeCell ref="D216:H216"/>
    <mergeCell ref="D217:H217"/>
    <mergeCell ref="D202:H202"/>
    <mergeCell ref="D203:H203"/>
    <mergeCell ref="D208:H208"/>
    <mergeCell ref="D209:H209"/>
    <mergeCell ref="D210:H210"/>
    <mergeCell ref="D215:H215"/>
    <mergeCell ref="D187:H187"/>
    <mergeCell ref="C192:H192"/>
    <mergeCell ref="D194:H194"/>
    <mergeCell ref="D195:H195"/>
    <mergeCell ref="D196:H196"/>
    <mergeCell ref="D201:H201"/>
  </mergeCells>
  <printOptions horizontalCentered="1"/>
  <pageMargins left="0.7" right="0.7" top="0.75" bottom="0.75" header="0.3" footer="0.3"/>
  <pageSetup paperSize="9" scale="74"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2:H51"/>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489</v>
      </c>
      <c r="E4" s="1"/>
      <c r="F4" s="2"/>
    </row>
    <row r="5" spans="3:8" ht="12.5" customHeight="1" x14ac:dyDescent="0.35"/>
    <row r="6" spans="3:8" ht="144.75" customHeight="1" x14ac:dyDescent="0.35">
      <c r="C6" s="66" t="s">
        <v>4</v>
      </c>
      <c r="D6" s="134" t="s">
        <v>490</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5484.1</v>
      </c>
      <c r="E9" s="5">
        <v>-929.2</v>
      </c>
      <c r="F9" s="6">
        <v>4554.9000000000005</v>
      </c>
      <c r="H9" s="7">
        <v>66.400000000000006</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491</v>
      </c>
      <c r="E17" s="119"/>
      <c r="F17" s="119"/>
      <c r="G17" s="119"/>
      <c r="H17" s="120"/>
    </row>
    <row r="18" spans="2:8" ht="196.5" customHeight="1" thickBot="1" x14ac:dyDescent="0.4">
      <c r="C18" s="76" t="s">
        <v>18</v>
      </c>
      <c r="D18" s="118" t="s">
        <v>492</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20.8</v>
      </c>
      <c r="D21" s="18">
        <v>1387.2</v>
      </c>
      <c r="E21" s="18">
        <v>102.3</v>
      </c>
      <c r="F21" s="18">
        <v>1489.5</v>
      </c>
      <c r="G21" s="18">
        <v>-347.1</v>
      </c>
      <c r="H21" s="19">
        <v>1142.4000000000001</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493</v>
      </c>
      <c r="E24" s="119"/>
      <c r="F24" s="119"/>
      <c r="G24" s="119"/>
      <c r="H24" s="120"/>
    </row>
    <row r="25" spans="2:8" ht="269.25" customHeight="1" thickBot="1" x14ac:dyDescent="0.4">
      <c r="C25" s="76" t="s">
        <v>18</v>
      </c>
      <c r="D25" s="118" t="s">
        <v>494</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45.6</v>
      </c>
      <c r="D28" s="18">
        <v>2571</v>
      </c>
      <c r="E28" s="18">
        <v>1423.6</v>
      </c>
      <c r="F28" s="18">
        <v>3994.6</v>
      </c>
      <c r="G28" s="18">
        <v>-582.1</v>
      </c>
      <c r="H28" s="19">
        <v>3412.5</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406</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145</v>
      </c>
      <c r="E40" s="20">
        <v>0</v>
      </c>
      <c r="F40" s="20">
        <v>145</v>
      </c>
      <c r="G40" s="20">
        <v>0</v>
      </c>
      <c r="H40" s="21">
        <v>145</v>
      </c>
    </row>
    <row r="41" spans="2:8" ht="13" customHeight="1" thickBot="1" x14ac:dyDescent="0.4"/>
    <row r="42" spans="2:8" ht="18.5" customHeight="1" thickBot="1" x14ac:dyDescent="0.45">
      <c r="C42" s="125" t="s">
        <v>192</v>
      </c>
      <c r="D42" s="126"/>
      <c r="E42" s="126"/>
      <c r="F42" s="126"/>
      <c r="G42" s="126"/>
      <c r="H42" s="127"/>
    </row>
    <row r="43" spans="2:8" ht="19.5" customHeight="1" thickBot="1" x14ac:dyDescent="0.4"/>
    <row r="44" spans="2:8" ht="18.5" customHeight="1" thickBot="1" x14ac:dyDescent="0.45">
      <c r="C44" s="125" t="s">
        <v>158</v>
      </c>
      <c r="D44" s="126"/>
      <c r="E44" s="126"/>
      <c r="F44" s="126"/>
      <c r="G44" s="126"/>
      <c r="H44" s="127"/>
    </row>
    <row r="45" spans="2:8" ht="19.5" customHeight="1" x14ac:dyDescent="0.35"/>
    <row r="46" spans="2:8" ht="12.5" customHeight="1" x14ac:dyDescent="0.35"/>
    <row r="47" spans="2:8" ht="12.5" customHeight="1" x14ac:dyDescent="0.35"/>
    <row r="48" spans="2:8" ht="12.5" customHeight="1" x14ac:dyDescent="0.35"/>
    <row r="49" spans="3:8" ht="12.5" customHeight="1" x14ac:dyDescent="0.35">
      <c r="C49" s="23"/>
      <c r="D49" s="23"/>
      <c r="E49" s="23"/>
      <c r="F49" s="23"/>
      <c r="G49" s="23"/>
      <c r="H49" s="23"/>
    </row>
    <row r="50" spans="3:8" ht="12.5" customHeight="1" x14ac:dyDescent="0.35"/>
    <row r="51" spans="3:8" ht="12.5" customHeight="1" x14ac:dyDescent="0.35"/>
  </sheetData>
  <mergeCells count="18">
    <mergeCell ref="D17:H17"/>
    <mergeCell ref="D2:E2"/>
    <mergeCell ref="D3:E3"/>
    <mergeCell ref="D6:H6"/>
    <mergeCell ref="C14:H14"/>
    <mergeCell ref="D16:H16"/>
    <mergeCell ref="C44:H44"/>
    <mergeCell ref="D18:H18"/>
    <mergeCell ref="D23:H23"/>
    <mergeCell ref="D24:H24"/>
    <mergeCell ref="D25:H25"/>
    <mergeCell ref="C32:H32"/>
    <mergeCell ref="D34:H34"/>
    <mergeCell ref="D35:H35"/>
    <mergeCell ref="D36:H36"/>
    <mergeCell ref="C37:E37"/>
    <mergeCell ref="F37:H37"/>
    <mergeCell ref="C42:H42"/>
  </mergeCells>
  <printOptions horizontalCentered="1"/>
  <pageMargins left="0.7" right="0.7" top="0.75" bottom="0.75" header="0.3" footer="0.3"/>
  <pageSetup paperSize="9" scale="74" fitToHeight="0"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2:H35"/>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398</v>
      </c>
      <c r="E4" s="1"/>
      <c r="F4" s="2"/>
    </row>
    <row r="5" spans="3:8" ht="12.5" customHeight="1" x14ac:dyDescent="0.35"/>
    <row r="6" spans="3:8" ht="144.75" customHeight="1" x14ac:dyDescent="0.35">
      <c r="C6" s="66" t="s">
        <v>4</v>
      </c>
      <c r="D6" s="134" t="s">
        <v>399</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155821.20000000001</v>
      </c>
      <c r="E9" s="5">
        <v>-155821.20000000001</v>
      </c>
      <c r="F9" s="6">
        <v>0</v>
      </c>
      <c r="H9" s="7">
        <v>0</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400</v>
      </c>
      <c r="E17" s="119"/>
      <c r="F17" s="119"/>
      <c r="G17" s="119"/>
      <c r="H17" s="120"/>
    </row>
    <row r="18" spans="2:8" ht="60" customHeight="1" thickBot="1" x14ac:dyDescent="0.4">
      <c r="C18" s="76" t="s">
        <v>18</v>
      </c>
      <c r="D18" s="118" t="s">
        <v>401</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c r="E21" s="18">
        <v>155821.20000000001</v>
      </c>
      <c r="F21" s="18">
        <v>155821.20000000001</v>
      </c>
      <c r="G21" s="18">
        <v>-155821.20000000001</v>
      </c>
      <c r="H21" s="19">
        <v>0</v>
      </c>
    </row>
    <row r="22" spans="2:8" ht="12.5" customHeight="1" x14ac:dyDescent="0.35"/>
    <row r="23" spans="2:8" ht="12.5" customHeight="1" x14ac:dyDescent="0.35"/>
    <row r="24" spans="2:8" ht="18" customHeight="1" x14ac:dyDescent="0.4">
      <c r="C24" s="132" t="s">
        <v>351</v>
      </c>
      <c r="D24" s="132"/>
      <c r="E24" s="132"/>
      <c r="F24" s="132"/>
      <c r="G24" s="132"/>
      <c r="H24" s="132"/>
    </row>
    <row r="25" spans="2:8" ht="18.75" customHeight="1" thickBot="1" x14ac:dyDescent="0.4"/>
    <row r="26" spans="2:8" ht="18.5" customHeight="1" thickBot="1" x14ac:dyDescent="0.45">
      <c r="C26" s="125" t="s">
        <v>192</v>
      </c>
      <c r="D26" s="126"/>
      <c r="E26" s="126"/>
      <c r="F26" s="126"/>
      <c r="G26" s="126"/>
      <c r="H26" s="127"/>
    </row>
    <row r="27" spans="2:8" ht="19.5" customHeight="1" thickBot="1" x14ac:dyDescent="0.4"/>
    <row r="28" spans="2:8" ht="18.5" customHeight="1" thickBot="1" x14ac:dyDescent="0.45">
      <c r="C28" s="125" t="s">
        <v>158</v>
      </c>
      <c r="D28" s="126"/>
      <c r="E28" s="126"/>
      <c r="F28" s="126"/>
      <c r="G28" s="126"/>
      <c r="H28" s="127"/>
    </row>
    <row r="29" spans="2:8" ht="19.5" customHeight="1" x14ac:dyDescent="0.35"/>
    <row r="30" spans="2:8" ht="12.5" customHeight="1" x14ac:dyDescent="0.35"/>
    <row r="31" spans="2:8" ht="12.5" customHeight="1" x14ac:dyDescent="0.35"/>
    <row r="32" spans="2:8" ht="12.5" customHeight="1" x14ac:dyDescent="0.35"/>
    <row r="33" spans="3:8" ht="12.5" customHeight="1" x14ac:dyDescent="0.35">
      <c r="C33" s="23"/>
      <c r="D33" s="23"/>
      <c r="E33" s="23"/>
      <c r="F33" s="23"/>
      <c r="G33" s="23"/>
      <c r="H33" s="23"/>
    </row>
    <row r="34" spans="3:8" ht="12.5" customHeight="1" x14ac:dyDescent="0.35"/>
    <row r="35" spans="3:8" ht="12.5" customHeight="1" x14ac:dyDescent="0.35"/>
  </sheetData>
  <mergeCells count="10">
    <mergeCell ref="D18:H18"/>
    <mergeCell ref="C24:H24"/>
    <mergeCell ref="C26:H26"/>
    <mergeCell ref="C28:H28"/>
    <mergeCell ref="D2:E2"/>
    <mergeCell ref="D3:E3"/>
    <mergeCell ref="D6:H6"/>
    <mergeCell ref="C14:H14"/>
    <mergeCell ref="D16:H16"/>
    <mergeCell ref="D17:H17"/>
  </mergeCells>
  <printOptions horizontalCentered="1"/>
  <pageMargins left="0.7" right="0.7" top="0.75" bottom="0.75" header="0.3" footer="0.3"/>
  <pageSetup paperSize="9" scale="74" fitToHeight="0"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H51"/>
  <sheetViews>
    <sheetView showGridLines="0" showRowColHeaders="0" workbookViewId="0">
      <selection activeCell="F2" sqref="F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526</v>
      </c>
      <c r="E4" s="1"/>
      <c r="F4" s="2"/>
    </row>
    <row r="5" spans="3:8" ht="12.5" customHeight="1" x14ac:dyDescent="0.35"/>
    <row r="6" spans="3:8" ht="144.75" customHeight="1" x14ac:dyDescent="0.35">
      <c r="C6" s="66" t="s">
        <v>4</v>
      </c>
      <c r="D6" s="134" t="s">
        <v>527</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6318.5</v>
      </c>
      <c r="E9" s="5">
        <v>-6174</v>
      </c>
      <c r="F9" s="6">
        <v>144.5</v>
      </c>
      <c r="H9" s="7">
        <v>69.22</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528</v>
      </c>
      <c r="E17" s="119"/>
      <c r="F17" s="119"/>
      <c r="G17" s="119"/>
      <c r="H17" s="120"/>
    </row>
    <row r="18" spans="2:8" ht="78.25" customHeight="1" thickBot="1" x14ac:dyDescent="0.4">
      <c r="C18" s="76" t="s">
        <v>18</v>
      </c>
      <c r="D18" s="118" t="s">
        <v>529</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21.36</v>
      </c>
      <c r="D21" s="18">
        <v>578.9</v>
      </c>
      <c r="E21" s="18">
        <v>1969.3</v>
      </c>
      <c r="F21" s="18">
        <v>2548.1999999999998</v>
      </c>
      <c r="G21" s="18">
        <v>-2531.1999999999998</v>
      </c>
      <c r="H21" s="19">
        <v>17</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530</v>
      </c>
      <c r="E24" s="119"/>
      <c r="F24" s="119"/>
      <c r="G24" s="119"/>
      <c r="H24" s="120"/>
    </row>
    <row r="25" spans="2:8" ht="189.25" customHeight="1" thickBot="1" x14ac:dyDescent="0.4">
      <c r="C25" s="76" t="s">
        <v>18</v>
      </c>
      <c r="D25" s="118" t="s">
        <v>531</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47.86</v>
      </c>
      <c r="D28" s="18">
        <v>2885.3</v>
      </c>
      <c r="E28" s="18">
        <v>885</v>
      </c>
      <c r="F28" s="18">
        <v>3770.3</v>
      </c>
      <c r="G28" s="18">
        <v>-3642.8</v>
      </c>
      <c r="H28" s="19">
        <v>127.5</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383</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53</v>
      </c>
      <c r="E40" s="20">
        <v>0</v>
      </c>
      <c r="F40" s="20">
        <v>53</v>
      </c>
      <c r="G40" s="20">
        <v>0</v>
      </c>
      <c r="H40" s="21">
        <v>53</v>
      </c>
    </row>
    <row r="41" spans="2:8" ht="13" customHeight="1" thickBot="1" x14ac:dyDescent="0.4"/>
    <row r="42" spans="2:8" ht="18.5" customHeight="1" thickBot="1" x14ac:dyDescent="0.45">
      <c r="C42" s="125" t="s">
        <v>192</v>
      </c>
      <c r="D42" s="126"/>
      <c r="E42" s="126"/>
      <c r="F42" s="126"/>
      <c r="G42" s="126"/>
      <c r="H42" s="127"/>
    </row>
    <row r="43" spans="2:8" ht="19.5" customHeight="1" thickBot="1" x14ac:dyDescent="0.4"/>
    <row r="44" spans="2:8" ht="18.5" customHeight="1" thickBot="1" x14ac:dyDescent="0.45">
      <c r="C44" s="125" t="s">
        <v>158</v>
      </c>
      <c r="D44" s="126"/>
      <c r="E44" s="126"/>
      <c r="F44" s="126"/>
      <c r="G44" s="126"/>
      <c r="H44" s="127"/>
    </row>
    <row r="45" spans="2:8" ht="19.5" customHeight="1" x14ac:dyDescent="0.35"/>
    <row r="46" spans="2:8" ht="12.5" customHeight="1" x14ac:dyDescent="0.35"/>
    <row r="47" spans="2:8" ht="12.5" customHeight="1" x14ac:dyDescent="0.35"/>
    <row r="48" spans="2:8" ht="12.5" customHeight="1" x14ac:dyDescent="0.35"/>
    <row r="49" spans="3:8" ht="12.5" customHeight="1" x14ac:dyDescent="0.35">
      <c r="C49" s="23"/>
      <c r="D49" s="23"/>
      <c r="E49" s="23"/>
      <c r="F49" s="23"/>
      <c r="G49" s="23"/>
      <c r="H49" s="23"/>
    </row>
    <row r="50" spans="3:8" ht="12.5" customHeight="1" x14ac:dyDescent="0.35"/>
    <row r="51" spans="3:8" ht="12.5" customHeight="1" x14ac:dyDescent="0.35"/>
  </sheetData>
  <mergeCells count="18">
    <mergeCell ref="D17:H17"/>
    <mergeCell ref="D2:E2"/>
    <mergeCell ref="D3:E3"/>
    <mergeCell ref="D6:H6"/>
    <mergeCell ref="C14:H14"/>
    <mergeCell ref="D16:H16"/>
    <mergeCell ref="C44:H44"/>
    <mergeCell ref="D18:H18"/>
    <mergeCell ref="D23:H23"/>
    <mergeCell ref="D24:H24"/>
    <mergeCell ref="D25:H25"/>
    <mergeCell ref="C32:H32"/>
    <mergeCell ref="D34:H34"/>
    <mergeCell ref="D35:H35"/>
    <mergeCell ref="D36:H36"/>
    <mergeCell ref="C37:E37"/>
    <mergeCell ref="F37:H37"/>
    <mergeCell ref="C42:H42"/>
  </mergeCells>
  <printOptions horizontalCentered="1"/>
  <pageMargins left="0.7" right="0.7" top="0.75" bottom="0.75" header="0.3" footer="0.3"/>
  <pageSetup paperSize="9" scale="74" fitToHeight="0"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2:H51"/>
  <sheetViews>
    <sheetView showGridLines="0" showRowColHeaders="0" workbookViewId="0">
      <selection activeCell="F2" sqref="F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514</v>
      </c>
      <c r="E4" s="1"/>
      <c r="F4" s="2"/>
    </row>
    <row r="5" spans="3:8" ht="12.5" customHeight="1" x14ac:dyDescent="0.35"/>
    <row r="6" spans="3:8" ht="144.75" customHeight="1" x14ac:dyDescent="0.35">
      <c r="C6" s="66" t="s">
        <v>4</v>
      </c>
      <c r="D6" s="134" t="s">
        <v>515</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35486.600000000006</v>
      </c>
      <c r="E9" s="5">
        <v>-34596.9</v>
      </c>
      <c r="F9" s="6">
        <v>889.70000000000437</v>
      </c>
      <c r="H9" s="7">
        <v>156.12</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516</v>
      </c>
      <c r="E17" s="119"/>
      <c r="F17" s="119"/>
      <c r="G17" s="119"/>
      <c r="H17" s="120"/>
    </row>
    <row r="18" spans="2:8" ht="100" customHeight="1" thickBot="1" x14ac:dyDescent="0.4">
      <c r="C18" s="76" t="s">
        <v>18</v>
      </c>
      <c r="D18" s="118" t="s">
        <v>517</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140.85</v>
      </c>
      <c r="D21" s="18">
        <v>7533</v>
      </c>
      <c r="E21" s="18">
        <v>26158.3</v>
      </c>
      <c r="F21" s="18">
        <v>33691.300000000003</v>
      </c>
      <c r="G21" s="18">
        <v>-32801.599999999999</v>
      </c>
      <c r="H21" s="19">
        <v>889.70000000000437</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518</v>
      </c>
      <c r="E24" s="119"/>
      <c r="F24" s="119"/>
      <c r="G24" s="119"/>
      <c r="H24" s="120"/>
    </row>
    <row r="25" spans="2:8" ht="60" customHeight="1" thickBot="1" x14ac:dyDescent="0.4">
      <c r="C25" s="76" t="s">
        <v>18</v>
      </c>
      <c r="D25" s="118" t="s">
        <v>519</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15.27</v>
      </c>
      <c r="D28" s="18">
        <v>751.9</v>
      </c>
      <c r="E28" s="18">
        <v>1043.4000000000001</v>
      </c>
      <c r="F28" s="18">
        <v>1795.3000000000002</v>
      </c>
      <c r="G28" s="18">
        <v>-1795.3</v>
      </c>
      <c r="H28" s="19">
        <v>0</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383</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35</v>
      </c>
      <c r="E40" s="20">
        <v>0</v>
      </c>
      <c r="F40" s="20">
        <v>35</v>
      </c>
      <c r="G40" s="20">
        <v>0</v>
      </c>
      <c r="H40" s="21">
        <v>35</v>
      </c>
    </row>
    <row r="41" spans="2:8" ht="13" customHeight="1" thickBot="1" x14ac:dyDescent="0.4"/>
    <row r="42" spans="2:8" ht="18.5" customHeight="1" thickBot="1" x14ac:dyDescent="0.45">
      <c r="C42" s="125" t="s">
        <v>192</v>
      </c>
      <c r="D42" s="126"/>
      <c r="E42" s="126"/>
      <c r="F42" s="126"/>
      <c r="G42" s="126"/>
      <c r="H42" s="127"/>
    </row>
    <row r="43" spans="2:8" ht="19.5" customHeight="1" thickBot="1" x14ac:dyDescent="0.4"/>
    <row r="44" spans="2:8" ht="18.5" customHeight="1" thickBot="1" x14ac:dyDescent="0.45">
      <c r="C44" s="125" t="s">
        <v>158</v>
      </c>
      <c r="D44" s="126"/>
      <c r="E44" s="126"/>
      <c r="F44" s="126"/>
      <c r="G44" s="126"/>
      <c r="H44" s="127"/>
    </row>
    <row r="45" spans="2:8" ht="19.5" customHeight="1" x14ac:dyDescent="0.35"/>
    <row r="46" spans="2:8" ht="12.5" customHeight="1" x14ac:dyDescent="0.35"/>
    <row r="47" spans="2:8" ht="12.5" customHeight="1" x14ac:dyDescent="0.35"/>
    <row r="48" spans="2:8" ht="12.5" customHeight="1" x14ac:dyDescent="0.35"/>
    <row r="49" spans="3:8" ht="12.5" customHeight="1" x14ac:dyDescent="0.35">
      <c r="C49" s="23"/>
      <c r="D49" s="23"/>
      <c r="E49" s="23"/>
      <c r="F49" s="23"/>
      <c r="G49" s="23"/>
      <c r="H49" s="23"/>
    </row>
    <row r="50" spans="3:8" ht="12.5" customHeight="1" x14ac:dyDescent="0.35"/>
    <row r="51" spans="3:8" ht="12.5" customHeight="1" x14ac:dyDescent="0.35"/>
  </sheetData>
  <mergeCells count="18">
    <mergeCell ref="D17:H17"/>
    <mergeCell ref="D2:E2"/>
    <mergeCell ref="D3:E3"/>
    <mergeCell ref="D6:H6"/>
    <mergeCell ref="C14:H14"/>
    <mergeCell ref="D16:H16"/>
    <mergeCell ref="C44:H44"/>
    <mergeCell ref="D18:H18"/>
    <mergeCell ref="D23:H23"/>
    <mergeCell ref="D24:H24"/>
    <mergeCell ref="D25:H25"/>
    <mergeCell ref="C32:H32"/>
    <mergeCell ref="D34:H34"/>
    <mergeCell ref="D35:H35"/>
    <mergeCell ref="D36:H36"/>
    <mergeCell ref="C37:E37"/>
    <mergeCell ref="F37:H37"/>
    <mergeCell ref="C42:H42"/>
  </mergeCells>
  <printOptions horizontalCentered="1"/>
  <pageMargins left="0.7" right="0.7" top="0.75" bottom="0.75" header="0.3" footer="0.3"/>
  <pageSetup paperSize="9" scale="74" fitToHeight="0"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H42"/>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306</v>
      </c>
      <c r="E2" s="133"/>
      <c r="F2" s="2"/>
    </row>
    <row r="3" spans="3:8" ht="4.5" customHeight="1" x14ac:dyDescent="0.35">
      <c r="C3" s="3"/>
      <c r="D3" s="133"/>
      <c r="E3" s="133"/>
      <c r="F3" s="4"/>
    </row>
    <row r="4" spans="3:8" ht="13" customHeight="1" x14ac:dyDescent="0.35">
      <c r="C4" s="65" t="s">
        <v>2</v>
      </c>
      <c r="D4" s="1" t="s">
        <v>345</v>
      </c>
      <c r="E4" s="1"/>
      <c r="F4" s="2"/>
    </row>
    <row r="5" spans="3:8" ht="12.5" customHeight="1" x14ac:dyDescent="0.35"/>
    <row r="6" spans="3:8" ht="144.75" customHeight="1" x14ac:dyDescent="0.35">
      <c r="C6" s="66" t="s">
        <v>4</v>
      </c>
      <c r="D6" s="134" t="s">
        <v>346</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1028.5459999999998</v>
      </c>
      <c r="E9" s="5">
        <v>-348</v>
      </c>
      <c r="F9" s="6">
        <v>680.54599999999982</v>
      </c>
      <c r="H9" s="7">
        <v>0</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347</v>
      </c>
      <c r="E17" s="119"/>
      <c r="F17" s="119"/>
      <c r="G17" s="119"/>
      <c r="H17" s="120"/>
    </row>
    <row r="18" spans="2:8" ht="40" customHeight="1" thickBot="1" x14ac:dyDescent="0.4">
      <c r="C18" s="76" t="s">
        <v>18</v>
      </c>
      <c r="D18" s="118" t="s">
        <v>348</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v>426.5</v>
      </c>
      <c r="E21" s="18">
        <v>398.17500000000001</v>
      </c>
      <c r="F21" s="18">
        <v>824.67499999999995</v>
      </c>
      <c r="G21" s="18">
        <v>-336</v>
      </c>
      <c r="H21" s="19">
        <v>488.67499999999995</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349</v>
      </c>
      <c r="E24" s="119"/>
      <c r="F24" s="119"/>
      <c r="G24" s="119"/>
      <c r="H24" s="120"/>
    </row>
    <row r="25" spans="2:8" ht="20" customHeight="1" thickBot="1" x14ac:dyDescent="0.4">
      <c r="C25" s="76" t="s">
        <v>18</v>
      </c>
      <c r="D25" s="118" t="s">
        <v>350</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0</v>
      </c>
      <c r="D28" s="18">
        <v>50.045999999999999</v>
      </c>
      <c r="E28" s="18">
        <v>153.82499999999999</v>
      </c>
      <c r="F28" s="18">
        <v>203.87099999999998</v>
      </c>
      <c r="G28" s="18">
        <v>-12</v>
      </c>
      <c r="H28" s="19">
        <v>191.87099999999998</v>
      </c>
    </row>
    <row r="29" spans="2:8" ht="12.5" customHeight="1" x14ac:dyDescent="0.35"/>
    <row r="30" spans="2:8" ht="12.5" customHeight="1" x14ac:dyDescent="0.35"/>
    <row r="31" spans="2:8" ht="18" customHeight="1" x14ac:dyDescent="0.4">
      <c r="C31" s="132" t="s">
        <v>351</v>
      </c>
      <c r="D31" s="132"/>
      <c r="E31" s="132"/>
      <c r="F31" s="132"/>
      <c r="G31" s="132"/>
      <c r="H31" s="132"/>
    </row>
    <row r="32" spans="2:8" ht="18.75" customHeight="1" thickBot="1" x14ac:dyDescent="0.4"/>
    <row r="33" spans="3:8" ht="18.5" customHeight="1" thickBot="1" x14ac:dyDescent="0.45">
      <c r="C33" s="125" t="s">
        <v>192</v>
      </c>
      <c r="D33" s="126"/>
      <c r="E33" s="126"/>
      <c r="F33" s="126"/>
      <c r="G33" s="126"/>
      <c r="H33" s="127"/>
    </row>
    <row r="34" spans="3:8" ht="19.5" customHeight="1" thickBot="1" x14ac:dyDescent="0.4"/>
    <row r="35" spans="3:8" ht="18.5" customHeight="1" thickBot="1" x14ac:dyDescent="0.45">
      <c r="C35" s="125" t="s">
        <v>158</v>
      </c>
      <c r="D35" s="126"/>
      <c r="E35" s="126"/>
      <c r="F35" s="126"/>
      <c r="G35" s="126"/>
      <c r="H35" s="127"/>
    </row>
    <row r="36" spans="3:8" ht="19.5" customHeight="1" x14ac:dyDescent="0.35"/>
    <row r="37" spans="3:8" ht="12.5" customHeight="1" x14ac:dyDescent="0.35"/>
    <row r="38" spans="3:8" ht="12.5" customHeight="1" x14ac:dyDescent="0.35"/>
    <row r="39" spans="3:8" ht="12.5" customHeight="1" x14ac:dyDescent="0.35"/>
    <row r="40" spans="3:8" ht="12.5" customHeight="1" x14ac:dyDescent="0.35">
      <c r="C40" s="23"/>
      <c r="D40" s="23"/>
      <c r="E40" s="23"/>
      <c r="F40" s="23"/>
      <c r="G40" s="23"/>
      <c r="H40" s="23"/>
    </row>
    <row r="41" spans="3:8" ht="12.5" customHeight="1" x14ac:dyDescent="0.35"/>
    <row r="42" spans="3:8" ht="12.5" customHeight="1" x14ac:dyDescent="0.35"/>
  </sheetData>
  <mergeCells count="13">
    <mergeCell ref="D17:H17"/>
    <mergeCell ref="D2:E2"/>
    <mergeCell ref="D3:E3"/>
    <mergeCell ref="D6:H6"/>
    <mergeCell ref="C14:H14"/>
    <mergeCell ref="D16:H16"/>
    <mergeCell ref="C35:H35"/>
    <mergeCell ref="D18:H18"/>
    <mergeCell ref="D23:H23"/>
    <mergeCell ref="D24:H24"/>
    <mergeCell ref="D25:H25"/>
    <mergeCell ref="C31:H31"/>
    <mergeCell ref="C33:H33"/>
  </mergeCells>
  <printOptions horizontalCentered="1"/>
  <pageMargins left="0.7" right="0.7" top="0.75" bottom="0.75" header="0.3" footer="0.3"/>
  <pageSetup paperSize="9" scale="74" fitToHeight="0"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H102"/>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306</v>
      </c>
      <c r="E2" s="133"/>
      <c r="F2" s="2"/>
    </row>
    <row r="3" spans="3:8" ht="4.5" customHeight="1" x14ac:dyDescent="0.35">
      <c r="C3" s="3"/>
      <c r="D3" s="133"/>
      <c r="E3" s="133"/>
      <c r="F3" s="4"/>
    </row>
    <row r="4" spans="3:8" ht="13" customHeight="1" x14ac:dyDescent="0.35">
      <c r="C4" s="65" t="s">
        <v>2</v>
      </c>
      <c r="D4" s="1" t="s">
        <v>307</v>
      </c>
      <c r="E4" s="1"/>
      <c r="F4" s="2"/>
    </row>
    <row r="5" spans="3:8" ht="12.5" customHeight="1" x14ac:dyDescent="0.35"/>
    <row r="6" spans="3:8" ht="144.75" customHeight="1" x14ac:dyDescent="0.35">
      <c r="C6" s="66" t="s">
        <v>4</v>
      </c>
      <c r="D6" s="134" t="s">
        <v>308</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12616.791999999998</v>
      </c>
      <c r="E9" s="5">
        <v>-8254.9079999999994</v>
      </c>
      <c r="F9" s="6">
        <v>4361.8839999999982</v>
      </c>
      <c r="H9" s="7">
        <v>134.69999999999999</v>
      </c>
    </row>
    <row r="10" spans="3:8" ht="7.5" customHeight="1" x14ac:dyDescent="0.35">
      <c r="C10" s="73"/>
      <c r="F10" s="8"/>
      <c r="H10" s="9"/>
    </row>
    <row r="11" spans="3:8" ht="12.75" customHeight="1" thickBot="1" x14ac:dyDescent="0.4">
      <c r="C11" s="74" t="s">
        <v>11</v>
      </c>
      <c r="D11" s="10"/>
      <c r="E11" s="11"/>
      <c r="F11" s="12">
        <v>-298</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309</v>
      </c>
      <c r="E17" s="119"/>
      <c r="F17" s="119"/>
      <c r="G17" s="119"/>
      <c r="H17" s="120"/>
    </row>
    <row r="18" spans="2:8" ht="20" customHeight="1" thickBot="1" x14ac:dyDescent="0.4">
      <c r="C18" s="76" t="s">
        <v>18</v>
      </c>
      <c r="D18" s="118" t="s">
        <v>310</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28</v>
      </c>
      <c r="D21" s="18">
        <v>788.39499999999998</v>
      </c>
      <c r="E21" s="18">
        <v>1233.5039999999999</v>
      </c>
      <c r="F21" s="18">
        <v>2021.8989999999999</v>
      </c>
      <c r="G21" s="18">
        <v>-1110.104</v>
      </c>
      <c r="H21" s="19">
        <v>911.79499999999985</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311</v>
      </c>
      <c r="E24" s="119"/>
      <c r="F24" s="119"/>
      <c r="G24" s="119"/>
      <c r="H24" s="120"/>
    </row>
    <row r="25" spans="2:8" ht="20" customHeight="1" thickBot="1" x14ac:dyDescent="0.4">
      <c r="C25" s="76" t="s">
        <v>18</v>
      </c>
      <c r="D25" s="118" t="s">
        <v>312</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v>
      </c>
      <c r="D28" s="18">
        <v>43.927999999999997</v>
      </c>
      <c r="E28" s="18">
        <v>211.94900000000001</v>
      </c>
      <c r="F28" s="18">
        <v>255.87700000000001</v>
      </c>
      <c r="G28" s="18">
        <v>-233.1</v>
      </c>
      <c r="H28" s="19">
        <v>22.777000000000015</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313</v>
      </c>
      <c r="E31" s="119"/>
      <c r="F31" s="119"/>
      <c r="G31" s="119"/>
      <c r="H31" s="120"/>
    </row>
    <row r="32" spans="2:8" ht="20" customHeight="1" thickBot="1" x14ac:dyDescent="0.4">
      <c r="C32" s="76" t="s">
        <v>18</v>
      </c>
      <c r="D32" s="118" t="s">
        <v>314</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91</v>
      </c>
      <c r="D35" s="18">
        <v>2134.1379999999999</v>
      </c>
      <c r="E35" s="18">
        <v>7568.6409999999996</v>
      </c>
      <c r="F35" s="18">
        <v>9702.7789999999986</v>
      </c>
      <c r="G35" s="18">
        <v>-6626.8059999999996</v>
      </c>
      <c r="H35" s="19">
        <v>3075.972999999999</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315</v>
      </c>
      <c r="E38" s="119"/>
      <c r="F38" s="119"/>
      <c r="G38" s="119"/>
      <c r="H38" s="120"/>
    </row>
    <row r="39" spans="2:8" ht="40" customHeight="1" thickBot="1" x14ac:dyDescent="0.4">
      <c r="C39" s="76" t="s">
        <v>18</v>
      </c>
      <c r="D39" s="118" t="s">
        <v>316</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10</v>
      </c>
      <c r="D42" s="18">
        <v>413.23700000000002</v>
      </c>
      <c r="E42" s="18">
        <v>7</v>
      </c>
      <c r="F42" s="18">
        <v>420.23700000000002</v>
      </c>
      <c r="G42" s="18">
        <v>-284.89800000000002</v>
      </c>
      <c r="H42" s="19">
        <v>135.339</v>
      </c>
    </row>
    <row r="43" spans="2:8" ht="13" customHeight="1" thickBot="1" x14ac:dyDescent="0.4"/>
    <row r="44" spans="2:8" ht="20" customHeight="1" thickBot="1" x14ac:dyDescent="0.4">
      <c r="C44" s="75" t="s">
        <v>14</v>
      </c>
      <c r="D44" s="121" t="s">
        <v>105</v>
      </c>
      <c r="E44" s="123"/>
      <c r="F44" s="123"/>
      <c r="G44" s="123"/>
      <c r="H44" s="124"/>
    </row>
    <row r="45" spans="2:8" ht="20" customHeight="1" thickBot="1" x14ac:dyDescent="0.4">
      <c r="C45" s="76" t="s">
        <v>16</v>
      </c>
      <c r="D45" s="118" t="s">
        <v>317</v>
      </c>
      <c r="E45" s="119"/>
      <c r="F45" s="119"/>
      <c r="G45" s="119"/>
      <c r="H45" s="120"/>
    </row>
    <row r="46" spans="2:8" ht="40" customHeight="1" thickBot="1" x14ac:dyDescent="0.4">
      <c r="C46" s="76" t="s">
        <v>18</v>
      </c>
      <c r="D46" s="118" t="s">
        <v>318</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4.7</v>
      </c>
      <c r="D49" s="18">
        <v>207</v>
      </c>
      <c r="E49" s="18">
        <v>9</v>
      </c>
      <c r="F49" s="18">
        <v>216</v>
      </c>
      <c r="G49" s="18"/>
      <c r="H49" s="19">
        <v>216</v>
      </c>
    </row>
    <row r="50" spans="2:8" ht="12.5" customHeight="1" x14ac:dyDescent="0.35"/>
    <row r="51" spans="2:8" ht="12.5" customHeight="1" x14ac:dyDescent="0.35"/>
    <row r="52" spans="2:8" ht="8.25" customHeight="1" x14ac:dyDescent="0.35"/>
    <row r="53" spans="2:8" ht="18" customHeight="1" x14ac:dyDescent="0.4">
      <c r="C53" s="132" t="s">
        <v>59</v>
      </c>
      <c r="D53" s="132"/>
      <c r="E53" s="132"/>
      <c r="F53" s="132"/>
      <c r="G53" s="132"/>
      <c r="H53" s="132"/>
    </row>
    <row r="54" spans="2:8" ht="18.75" customHeight="1" thickBot="1" x14ac:dyDescent="0.4"/>
    <row r="55" spans="2:8" ht="20" customHeight="1" thickBot="1" x14ac:dyDescent="0.4">
      <c r="C55" s="87" t="s">
        <v>14</v>
      </c>
      <c r="D55" s="121" t="s">
        <v>63</v>
      </c>
      <c r="E55" s="122"/>
      <c r="F55" s="123"/>
      <c r="G55" s="123"/>
      <c r="H55" s="124"/>
    </row>
    <row r="56" spans="2:8" ht="20" customHeight="1" thickBot="1" x14ac:dyDescent="0.4">
      <c r="C56" s="88" t="s">
        <v>16</v>
      </c>
      <c r="D56" s="118" t="s">
        <v>61</v>
      </c>
      <c r="E56" s="119"/>
      <c r="F56" s="119"/>
      <c r="G56" s="119"/>
      <c r="H56" s="120"/>
    </row>
    <row r="57" spans="2:8" ht="20" customHeight="1" thickBot="1" x14ac:dyDescent="0.4">
      <c r="C57" s="88" t="s">
        <v>18</v>
      </c>
      <c r="D57" s="118" t="s">
        <v>319</v>
      </c>
      <c r="E57" s="119"/>
      <c r="F57" s="119"/>
      <c r="G57" s="119"/>
      <c r="H57" s="120"/>
    </row>
    <row r="58" spans="2:8" ht="12.5" customHeight="1" x14ac:dyDescent="0.35">
      <c r="C58" s="128"/>
      <c r="D58" s="129"/>
      <c r="E58" s="129"/>
      <c r="F58" s="130"/>
      <c r="G58" s="130"/>
      <c r="H58" s="131"/>
    </row>
    <row r="59" spans="2:8" ht="5.25" customHeight="1" x14ac:dyDescent="0.35">
      <c r="C59" s="14"/>
      <c r="H59" s="15"/>
    </row>
    <row r="60" spans="2:8" ht="25.4" customHeight="1" x14ac:dyDescent="0.35">
      <c r="B60" s="16"/>
      <c r="C60" s="89" t="s">
        <v>20</v>
      </c>
      <c r="D60" s="90" t="s">
        <v>21</v>
      </c>
      <c r="E60" s="90" t="s">
        <v>22</v>
      </c>
      <c r="F60" s="91" t="s">
        <v>6</v>
      </c>
      <c r="G60" s="90" t="s">
        <v>7</v>
      </c>
      <c r="H60" s="92" t="s">
        <v>8</v>
      </c>
    </row>
    <row r="61" spans="2:8" ht="20" customHeight="1" thickBot="1" x14ac:dyDescent="0.4">
      <c r="C61" s="22"/>
      <c r="D61" s="20">
        <v>178</v>
      </c>
      <c r="E61" s="20">
        <v>0</v>
      </c>
      <c r="F61" s="20">
        <v>178</v>
      </c>
      <c r="G61" s="20">
        <v>0</v>
      </c>
      <c r="H61" s="21">
        <v>178</v>
      </c>
    </row>
    <row r="62" spans="2:8" ht="13" customHeight="1" thickBot="1" x14ac:dyDescent="0.4"/>
    <row r="63" spans="2:8" ht="20" customHeight="1" thickBot="1" x14ac:dyDescent="0.4">
      <c r="C63" s="87" t="s">
        <v>14</v>
      </c>
      <c r="D63" s="121" t="s">
        <v>65</v>
      </c>
      <c r="E63" s="122"/>
      <c r="F63" s="123"/>
      <c r="G63" s="123"/>
      <c r="H63" s="124"/>
    </row>
    <row r="64" spans="2:8" ht="20" customHeight="1" thickBot="1" x14ac:dyDescent="0.4">
      <c r="C64" s="88" t="s">
        <v>16</v>
      </c>
      <c r="D64" s="118" t="s">
        <v>66</v>
      </c>
      <c r="E64" s="119"/>
      <c r="F64" s="119"/>
      <c r="G64" s="119"/>
      <c r="H64" s="120"/>
    </row>
    <row r="65" spans="2:8" ht="40" customHeight="1" thickBot="1" x14ac:dyDescent="0.4">
      <c r="C65" s="88" t="s">
        <v>18</v>
      </c>
      <c r="D65" s="118" t="s">
        <v>320</v>
      </c>
      <c r="E65" s="119"/>
      <c r="F65" s="119"/>
      <c r="G65" s="119"/>
      <c r="H65" s="120"/>
    </row>
    <row r="66" spans="2:8" ht="12.5" customHeight="1" x14ac:dyDescent="0.35">
      <c r="C66" s="128"/>
      <c r="D66" s="129"/>
      <c r="E66" s="129"/>
      <c r="F66" s="130"/>
      <c r="G66" s="130"/>
      <c r="H66" s="131"/>
    </row>
    <row r="67" spans="2:8" ht="5.25" customHeight="1" x14ac:dyDescent="0.35">
      <c r="C67" s="14"/>
      <c r="H67" s="15"/>
    </row>
    <row r="68" spans="2:8" ht="25.4" customHeight="1" thickBot="1" x14ac:dyDescent="0.4">
      <c r="B68" s="16"/>
      <c r="C68" s="89" t="s">
        <v>20</v>
      </c>
      <c r="D68" s="90" t="s">
        <v>21</v>
      </c>
      <c r="E68" s="90" t="s">
        <v>22</v>
      </c>
      <c r="F68" s="91" t="s">
        <v>6</v>
      </c>
      <c r="G68" s="90" t="s">
        <v>7</v>
      </c>
      <c r="H68" s="92" t="s">
        <v>8</v>
      </c>
    </row>
    <row r="69" spans="2:8" ht="20" customHeight="1" thickBot="1" x14ac:dyDescent="0.4">
      <c r="C69" s="17"/>
      <c r="D69" s="20">
        <v>0</v>
      </c>
      <c r="E69" s="20">
        <v>150</v>
      </c>
      <c r="F69" s="20">
        <v>150</v>
      </c>
      <c r="G69" s="20">
        <v>0</v>
      </c>
      <c r="H69" s="21">
        <v>150</v>
      </c>
    </row>
    <row r="70" spans="2:8" ht="13" customHeight="1" thickBot="1" x14ac:dyDescent="0.4"/>
    <row r="71" spans="2:8" ht="20" customHeight="1" thickBot="1" x14ac:dyDescent="0.4">
      <c r="C71" s="87" t="s">
        <v>14</v>
      </c>
      <c r="D71" s="121" t="s">
        <v>68</v>
      </c>
      <c r="E71" s="122"/>
      <c r="F71" s="123"/>
      <c r="G71" s="123"/>
      <c r="H71" s="124"/>
    </row>
    <row r="72" spans="2:8" ht="20" customHeight="1" thickBot="1" x14ac:dyDescent="0.4">
      <c r="C72" s="88" t="s">
        <v>16</v>
      </c>
      <c r="D72" s="118" t="s">
        <v>66</v>
      </c>
      <c r="E72" s="119"/>
      <c r="F72" s="119"/>
      <c r="G72" s="119"/>
      <c r="H72" s="120"/>
    </row>
    <row r="73" spans="2:8" ht="20" customHeight="1" thickBot="1" x14ac:dyDescent="0.4">
      <c r="C73" s="88" t="s">
        <v>18</v>
      </c>
      <c r="D73" s="118" t="s">
        <v>321</v>
      </c>
      <c r="E73" s="119"/>
      <c r="F73" s="119"/>
      <c r="G73" s="119"/>
      <c r="H73" s="120"/>
    </row>
    <row r="74" spans="2:8" ht="12.5" customHeight="1" x14ac:dyDescent="0.35">
      <c r="C74" s="128"/>
      <c r="D74" s="129"/>
      <c r="E74" s="129"/>
      <c r="F74" s="130"/>
      <c r="G74" s="130"/>
      <c r="H74" s="131"/>
    </row>
    <row r="75" spans="2:8" ht="5.25" customHeight="1" x14ac:dyDescent="0.35">
      <c r="C75" s="14"/>
      <c r="H75" s="15"/>
    </row>
    <row r="76" spans="2:8" ht="25.4" customHeight="1" thickBot="1" x14ac:dyDescent="0.4">
      <c r="B76" s="16"/>
      <c r="C76" s="89" t="s">
        <v>20</v>
      </c>
      <c r="D76" s="90" t="s">
        <v>21</v>
      </c>
      <c r="E76" s="90" t="s">
        <v>22</v>
      </c>
      <c r="F76" s="91" t="s">
        <v>6</v>
      </c>
      <c r="G76" s="90" t="s">
        <v>7</v>
      </c>
      <c r="H76" s="92" t="s">
        <v>8</v>
      </c>
    </row>
    <row r="77" spans="2:8" ht="20" customHeight="1" thickBot="1" x14ac:dyDescent="0.4">
      <c r="C77" s="17"/>
      <c r="D77" s="20">
        <v>0</v>
      </c>
      <c r="E77" s="20">
        <v>150</v>
      </c>
      <c r="F77" s="20">
        <v>150</v>
      </c>
      <c r="G77" s="20">
        <v>0</v>
      </c>
      <c r="H77" s="21">
        <v>150</v>
      </c>
    </row>
    <row r="78" spans="2:8" ht="13" customHeight="1" thickBot="1" x14ac:dyDescent="0.4"/>
    <row r="79" spans="2:8" ht="18.5" customHeight="1" thickBot="1" x14ac:dyDescent="0.45">
      <c r="C79" s="125" t="s">
        <v>81</v>
      </c>
      <c r="D79" s="126"/>
      <c r="E79" s="126"/>
      <c r="F79" s="126"/>
      <c r="G79" s="126"/>
      <c r="H79" s="127"/>
    </row>
    <row r="80" spans="2:8" ht="19.5" customHeight="1" thickBot="1" x14ac:dyDescent="0.4"/>
    <row r="81" spans="2:8" ht="20" customHeight="1" thickBot="1" x14ac:dyDescent="0.4">
      <c r="C81" s="81" t="s">
        <v>14</v>
      </c>
      <c r="D81" s="121" t="s">
        <v>179</v>
      </c>
      <c r="E81" s="122"/>
      <c r="F81" s="123"/>
      <c r="G81" s="123"/>
      <c r="H81" s="124"/>
    </row>
    <row r="82" spans="2:8" ht="20" customHeight="1" thickBot="1" x14ac:dyDescent="0.4">
      <c r="C82" s="82" t="s">
        <v>16</v>
      </c>
      <c r="D82" s="118" t="s">
        <v>322</v>
      </c>
      <c r="E82" s="119"/>
      <c r="F82" s="119"/>
      <c r="G82" s="119"/>
      <c r="H82" s="120"/>
    </row>
    <row r="83" spans="2:8" ht="20" customHeight="1" thickBot="1" x14ac:dyDescent="0.4">
      <c r="C83" s="82" t="s">
        <v>18</v>
      </c>
      <c r="D83" s="118" t="s">
        <v>323</v>
      </c>
      <c r="E83" s="119"/>
      <c r="F83" s="119"/>
      <c r="G83" s="119"/>
      <c r="H83" s="120"/>
    </row>
    <row r="84" spans="2:8" ht="5.25" customHeight="1" x14ac:dyDescent="0.35">
      <c r="C84" s="14"/>
      <c r="H84" s="15"/>
    </row>
    <row r="85" spans="2:8" ht="25.4" customHeight="1" thickBot="1" x14ac:dyDescent="0.4">
      <c r="B85" s="16"/>
      <c r="C85" s="83" t="s">
        <v>20</v>
      </c>
      <c r="D85" s="84" t="s">
        <v>21</v>
      </c>
      <c r="E85" s="84" t="s">
        <v>22</v>
      </c>
      <c r="F85" s="85" t="s">
        <v>6</v>
      </c>
      <c r="G85" s="84" t="s">
        <v>7</v>
      </c>
      <c r="H85" s="86" t="s">
        <v>8</v>
      </c>
    </row>
    <row r="86" spans="2:8" ht="20" customHeight="1" thickBot="1" x14ac:dyDescent="0.4">
      <c r="C86" s="17">
        <v>0</v>
      </c>
      <c r="D86" s="18">
        <v>-285</v>
      </c>
      <c r="E86" s="18">
        <v>0</v>
      </c>
      <c r="F86" s="18">
        <v>-285</v>
      </c>
      <c r="G86" s="18">
        <v>0</v>
      </c>
      <c r="H86" s="19">
        <v>-285</v>
      </c>
    </row>
    <row r="87" spans="2:8" ht="13" customHeight="1" thickBot="1" x14ac:dyDescent="0.4"/>
    <row r="88" spans="2:8" ht="18.5" customHeight="1" thickBot="1" x14ac:dyDescent="0.45">
      <c r="C88" s="125" t="s">
        <v>85</v>
      </c>
      <c r="D88" s="126"/>
      <c r="E88" s="126"/>
      <c r="F88" s="126"/>
      <c r="G88" s="126"/>
      <c r="H88" s="127"/>
    </row>
    <row r="89" spans="2:8" ht="19.5" customHeight="1" thickBot="1" x14ac:dyDescent="0.4"/>
    <row r="90" spans="2:8" ht="20" customHeight="1" thickBot="1" x14ac:dyDescent="0.4">
      <c r="C90" s="81" t="s">
        <v>14</v>
      </c>
      <c r="D90" s="121" t="s">
        <v>86</v>
      </c>
      <c r="E90" s="122"/>
      <c r="F90" s="123"/>
      <c r="G90" s="123"/>
      <c r="H90" s="124"/>
    </row>
    <row r="91" spans="2:8" ht="20" customHeight="1" thickBot="1" x14ac:dyDescent="0.4">
      <c r="C91" s="82" t="s">
        <v>16</v>
      </c>
      <c r="D91" s="118" t="s">
        <v>324</v>
      </c>
      <c r="E91" s="119"/>
      <c r="F91" s="119"/>
      <c r="G91" s="119"/>
      <c r="H91" s="120"/>
    </row>
    <row r="92" spans="2:8" ht="20" customHeight="1" thickBot="1" x14ac:dyDescent="0.4">
      <c r="C92" s="82" t="s">
        <v>18</v>
      </c>
      <c r="D92" s="118" t="s">
        <v>325</v>
      </c>
      <c r="E92" s="119"/>
      <c r="F92" s="119"/>
      <c r="G92" s="119"/>
      <c r="H92" s="120"/>
    </row>
    <row r="93" spans="2:8" ht="5.25" customHeight="1" x14ac:dyDescent="0.35">
      <c r="C93" s="14"/>
      <c r="H93" s="15"/>
    </row>
    <row r="94" spans="2:8" ht="25.4" customHeight="1" thickBot="1" x14ac:dyDescent="0.4">
      <c r="B94" s="16"/>
      <c r="C94" s="83" t="s">
        <v>20</v>
      </c>
      <c r="D94" s="84" t="s">
        <v>21</v>
      </c>
      <c r="E94" s="84" t="s">
        <v>22</v>
      </c>
      <c r="F94" s="85" t="s">
        <v>6</v>
      </c>
      <c r="G94" s="84" t="s">
        <v>7</v>
      </c>
      <c r="H94" s="86" t="s">
        <v>8</v>
      </c>
    </row>
    <row r="95" spans="2:8" ht="20" customHeight="1" thickBot="1" x14ac:dyDescent="0.4">
      <c r="C95" s="17">
        <v>0</v>
      </c>
      <c r="D95" s="18">
        <v>0</v>
      </c>
      <c r="E95" s="18">
        <v>0</v>
      </c>
      <c r="F95" s="18">
        <v>0</v>
      </c>
      <c r="G95" s="18">
        <v>-13</v>
      </c>
      <c r="H95" s="19">
        <v>-13</v>
      </c>
    </row>
    <row r="96" spans="2:8" ht="12.5" customHeight="1" x14ac:dyDescent="0.35"/>
    <row r="97" spans="3:8" ht="12.5" customHeight="1" x14ac:dyDescent="0.35"/>
    <row r="98" spans="3:8" ht="12.5" customHeight="1" x14ac:dyDescent="0.35"/>
    <row r="99" spans="3:8" ht="12.5" customHeight="1" x14ac:dyDescent="0.35"/>
    <row r="100" spans="3:8" ht="12.5" customHeight="1" x14ac:dyDescent="0.35">
      <c r="C100" s="23"/>
      <c r="D100" s="23"/>
      <c r="E100" s="23"/>
      <c r="F100" s="23"/>
      <c r="G100" s="23"/>
      <c r="H100" s="23"/>
    </row>
    <row r="101" spans="3:8" ht="12.5" customHeight="1" x14ac:dyDescent="0.35"/>
    <row r="102" spans="3:8" ht="12.5" customHeight="1" x14ac:dyDescent="0.35"/>
  </sheetData>
  <mergeCells count="43">
    <mergeCell ref="D17:H17"/>
    <mergeCell ref="D2:E2"/>
    <mergeCell ref="D3:E3"/>
    <mergeCell ref="D6:H6"/>
    <mergeCell ref="C14:H14"/>
    <mergeCell ref="D16:H16"/>
    <mergeCell ref="D45:H45"/>
    <mergeCell ref="D18:H18"/>
    <mergeCell ref="D23:H23"/>
    <mergeCell ref="D24:H24"/>
    <mergeCell ref="D25:H25"/>
    <mergeCell ref="D30:H30"/>
    <mergeCell ref="D31:H31"/>
    <mergeCell ref="D32:H32"/>
    <mergeCell ref="D37:H37"/>
    <mergeCell ref="D38:H38"/>
    <mergeCell ref="D39:H39"/>
    <mergeCell ref="D44:H44"/>
    <mergeCell ref="D71:H71"/>
    <mergeCell ref="D46:H46"/>
    <mergeCell ref="C53:H53"/>
    <mergeCell ref="D55:H55"/>
    <mergeCell ref="D56:H56"/>
    <mergeCell ref="D57:H57"/>
    <mergeCell ref="C58:E58"/>
    <mergeCell ref="F58:H58"/>
    <mergeCell ref="D63:H63"/>
    <mergeCell ref="D64:H64"/>
    <mergeCell ref="D65:H65"/>
    <mergeCell ref="C66:E66"/>
    <mergeCell ref="F66:H66"/>
    <mergeCell ref="D92:H92"/>
    <mergeCell ref="D72:H72"/>
    <mergeCell ref="D73:H73"/>
    <mergeCell ref="C74:E74"/>
    <mergeCell ref="F74:H74"/>
    <mergeCell ref="C79:H79"/>
    <mergeCell ref="D81:H81"/>
    <mergeCell ref="D82:H82"/>
    <mergeCell ref="D83:H83"/>
    <mergeCell ref="C88:H88"/>
    <mergeCell ref="D90:H90"/>
    <mergeCell ref="D91:H91"/>
  </mergeCells>
  <printOptions horizontalCentered="1"/>
  <pageMargins left="0.7" right="0.7" top="0.75" bottom="0.75" header="0.3" footer="0.3"/>
  <pageSetup paperSize="9" scale="74" fitToHeight="0"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H66"/>
  <sheetViews>
    <sheetView showGridLines="0" showRowColHeaders="0" workbookViewId="0">
      <selection activeCell="F2" sqref="F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306</v>
      </c>
      <c r="E2" s="133"/>
      <c r="F2" s="2"/>
    </row>
    <row r="3" spans="3:8" ht="4.5" customHeight="1" x14ac:dyDescent="0.35">
      <c r="C3" s="3"/>
      <c r="D3" s="133"/>
      <c r="E3" s="133"/>
      <c r="F3" s="4"/>
    </row>
    <row r="4" spans="3:8" ht="13" customHeight="1" x14ac:dyDescent="0.35">
      <c r="C4" s="65" t="s">
        <v>2</v>
      </c>
      <c r="D4" s="1" t="s">
        <v>336</v>
      </c>
      <c r="E4" s="1"/>
      <c r="F4" s="2"/>
    </row>
    <row r="5" spans="3:8" ht="12.5" customHeight="1" x14ac:dyDescent="0.35"/>
    <row r="6" spans="3:8" ht="144.75" customHeight="1" x14ac:dyDescent="0.35">
      <c r="C6" s="66" t="s">
        <v>4</v>
      </c>
      <c r="D6" s="134" t="s">
        <v>337</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915.26599999999996</v>
      </c>
      <c r="E9" s="5">
        <v>-430.1</v>
      </c>
      <c r="F9" s="6">
        <v>485.16599999999994</v>
      </c>
      <c r="H9" s="7">
        <v>14.73</v>
      </c>
    </row>
    <row r="10" spans="3:8" ht="7.5" customHeight="1" x14ac:dyDescent="0.35">
      <c r="C10" s="73"/>
      <c r="F10" s="8"/>
      <c r="H10" s="9"/>
    </row>
    <row r="11" spans="3:8" ht="12.75" customHeight="1" thickBot="1" x14ac:dyDescent="0.4">
      <c r="C11" s="74" t="s">
        <v>11</v>
      </c>
      <c r="D11" s="10"/>
      <c r="E11" s="11"/>
      <c r="F11" s="12">
        <v>-291</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26</v>
      </c>
      <c r="E16" s="123"/>
      <c r="F16" s="123"/>
      <c r="G16" s="123"/>
      <c r="H16" s="124"/>
    </row>
    <row r="17" spans="2:8" ht="20" customHeight="1" thickBot="1" x14ac:dyDescent="0.4">
      <c r="C17" s="76" t="s">
        <v>16</v>
      </c>
      <c r="D17" s="118" t="s">
        <v>338</v>
      </c>
      <c r="E17" s="119"/>
      <c r="F17" s="119"/>
      <c r="G17" s="119"/>
      <c r="H17" s="120"/>
    </row>
    <row r="18" spans="2:8" ht="200" customHeight="1" thickBot="1" x14ac:dyDescent="0.4">
      <c r="C18" s="76" t="s">
        <v>18</v>
      </c>
      <c r="D18" s="118" t="s">
        <v>339</v>
      </c>
      <c r="E18" s="119"/>
      <c r="F18" s="119"/>
      <c r="G18" s="119"/>
      <c r="H18" s="120"/>
    </row>
    <row r="19" spans="2:8" ht="5.25" customHeight="1" x14ac:dyDescent="0.35">
      <c r="C19" s="14"/>
      <c r="H19" s="15"/>
    </row>
    <row r="20" spans="2:8" ht="25.4" customHeight="1" thickBot="1" x14ac:dyDescent="0.4">
      <c r="B20" s="16"/>
      <c r="C20" s="77" t="s">
        <v>20</v>
      </c>
      <c r="D20" s="78" t="s">
        <v>21</v>
      </c>
      <c r="E20" s="78" t="s">
        <v>22</v>
      </c>
      <c r="F20" s="79" t="s">
        <v>6</v>
      </c>
      <c r="G20" s="78" t="s">
        <v>7</v>
      </c>
      <c r="H20" s="80" t="s">
        <v>8</v>
      </c>
    </row>
    <row r="21" spans="2:8" ht="20" customHeight="1" thickBot="1" x14ac:dyDescent="0.4">
      <c r="C21" s="17">
        <v>14.73</v>
      </c>
      <c r="D21" s="18">
        <v>777.96199999999999</v>
      </c>
      <c r="E21" s="18">
        <v>137.304</v>
      </c>
      <c r="F21" s="18">
        <v>915.26599999999996</v>
      </c>
      <c r="G21" s="18">
        <v>-430.1</v>
      </c>
      <c r="H21" s="19">
        <v>485.16599999999994</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71</v>
      </c>
      <c r="E28" s="119"/>
      <c r="F28" s="119"/>
      <c r="G28" s="119"/>
      <c r="H28" s="120"/>
    </row>
    <row r="29" spans="2:8" ht="20" customHeight="1" thickBot="1" x14ac:dyDescent="0.4">
      <c r="C29" s="88" t="s">
        <v>18</v>
      </c>
      <c r="D29" s="118" t="s">
        <v>340</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2:8" ht="20" customHeight="1" thickBot="1" x14ac:dyDescent="0.4">
      <c r="C33" s="17">
        <v>0</v>
      </c>
      <c r="D33" s="20">
        <v>0</v>
      </c>
      <c r="E33" s="20">
        <v>0</v>
      </c>
      <c r="F33" s="20">
        <v>0</v>
      </c>
      <c r="G33" s="20">
        <v>670</v>
      </c>
      <c r="H33" s="21">
        <v>670</v>
      </c>
    </row>
    <row r="34" spans="2:8" ht="13" customHeight="1" thickBot="1" x14ac:dyDescent="0.4"/>
    <row r="35" spans="2:8" ht="20" customHeight="1" thickBot="1" x14ac:dyDescent="0.4">
      <c r="C35" s="87" t="s">
        <v>14</v>
      </c>
      <c r="D35" s="121" t="s">
        <v>63</v>
      </c>
      <c r="E35" s="122"/>
      <c r="F35" s="123"/>
      <c r="G35" s="123"/>
      <c r="H35" s="124"/>
    </row>
    <row r="36" spans="2:8" ht="20" customHeight="1" thickBot="1" x14ac:dyDescent="0.4">
      <c r="C36" s="88" t="s">
        <v>16</v>
      </c>
      <c r="D36" s="118" t="s">
        <v>61</v>
      </c>
      <c r="E36" s="119"/>
      <c r="F36" s="119"/>
      <c r="G36" s="119"/>
      <c r="H36" s="120"/>
    </row>
    <row r="37" spans="2:8" ht="20" customHeight="1" thickBot="1" x14ac:dyDescent="0.4">
      <c r="C37" s="88" t="s">
        <v>18</v>
      </c>
      <c r="D37" s="118" t="s">
        <v>172</v>
      </c>
      <c r="E37" s="119"/>
      <c r="F37" s="119"/>
      <c r="G37" s="119"/>
      <c r="H37" s="120"/>
    </row>
    <row r="38" spans="2:8" ht="12.5" customHeight="1" x14ac:dyDescent="0.35">
      <c r="C38" s="128"/>
      <c r="D38" s="129"/>
      <c r="E38" s="129"/>
      <c r="F38" s="130"/>
      <c r="G38" s="130"/>
      <c r="H38" s="131"/>
    </row>
    <row r="39" spans="2:8" ht="5.25" customHeight="1" x14ac:dyDescent="0.35">
      <c r="C39" s="14"/>
      <c r="H39" s="15"/>
    </row>
    <row r="40" spans="2:8" ht="25.4" customHeight="1" x14ac:dyDescent="0.35">
      <c r="B40" s="16"/>
      <c r="C40" s="89" t="s">
        <v>20</v>
      </c>
      <c r="D40" s="90" t="s">
        <v>21</v>
      </c>
      <c r="E40" s="90" t="s">
        <v>22</v>
      </c>
      <c r="F40" s="91" t="s">
        <v>6</v>
      </c>
      <c r="G40" s="90" t="s">
        <v>7</v>
      </c>
      <c r="H40" s="92" t="s">
        <v>8</v>
      </c>
    </row>
    <row r="41" spans="2:8" ht="20" customHeight="1" thickBot="1" x14ac:dyDescent="0.4">
      <c r="C41" s="22"/>
      <c r="D41" s="20">
        <v>32</v>
      </c>
      <c r="E41" s="20">
        <v>0</v>
      </c>
      <c r="F41" s="20">
        <v>32</v>
      </c>
      <c r="G41" s="20">
        <v>0</v>
      </c>
      <c r="H41" s="21">
        <v>32</v>
      </c>
    </row>
    <row r="42" spans="2:8" ht="13" customHeight="1" thickBot="1" x14ac:dyDescent="0.4"/>
    <row r="43" spans="2:8" ht="18.5" customHeight="1" thickBot="1" x14ac:dyDescent="0.45">
      <c r="C43" s="125" t="s">
        <v>192</v>
      </c>
      <c r="D43" s="126"/>
      <c r="E43" s="126"/>
      <c r="F43" s="126"/>
      <c r="G43" s="126"/>
      <c r="H43" s="127"/>
    </row>
    <row r="44" spans="2:8" ht="19.5" customHeight="1" thickBot="1" x14ac:dyDescent="0.4"/>
    <row r="45" spans="2:8" ht="18.5" customHeight="1" thickBot="1" x14ac:dyDescent="0.45">
      <c r="C45" s="125" t="s">
        <v>85</v>
      </c>
      <c r="D45" s="126"/>
      <c r="E45" s="126"/>
      <c r="F45" s="126"/>
      <c r="G45" s="126"/>
      <c r="H45" s="127"/>
    </row>
    <row r="46" spans="2:8" ht="19.5" customHeight="1" thickBot="1" x14ac:dyDescent="0.4"/>
    <row r="47" spans="2:8" ht="20" customHeight="1" thickBot="1" x14ac:dyDescent="0.4">
      <c r="C47" s="81" t="s">
        <v>14</v>
      </c>
      <c r="D47" s="121" t="s">
        <v>86</v>
      </c>
      <c r="E47" s="122"/>
      <c r="F47" s="123"/>
      <c r="G47" s="123"/>
      <c r="H47" s="124"/>
    </row>
    <row r="48" spans="2:8" ht="20" customHeight="1" thickBot="1" x14ac:dyDescent="0.4">
      <c r="C48" s="82" t="s">
        <v>16</v>
      </c>
      <c r="D48" s="118" t="s">
        <v>341</v>
      </c>
      <c r="E48" s="119"/>
      <c r="F48" s="119"/>
      <c r="G48" s="119"/>
      <c r="H48" s="120"/>
    </row>
    <row r="49" spans="2:8" ht="20" customHeight="1" thickBot="1" x14ac:dyDescent="0.4">
      <c r="C49" s="82" t="s">
        <v>18</v>
      </c>
      <c r="D49" s="118" t="s">
        <v>342</v>
      </c>
      <c r="E49" s="119"/>
      <c r="F49" s="119"/>
      <c r="G49" s="119"/>
      <c r="H49" s="120"/>
    </row>
    <row r="50" spans="2:8" ht="5.25" customHeight="1" x14ac:dyDescent="0.35">
      <c r="C50" s="14"/>
      <c r="H50" s="15"/>
    </row>
    <row r="51" spans="2:8" ht="25.4" customHeight="1" thickBot="1" x14ac:dyDescent="0.4">
      <c r="B51" s="16"/>
      <c r="C51" s="83" t="s">
        <v>20</v>
      </c>
      <c r="D51" s="84" t="s">
        <v>21</v>
      </c>
      <c r="E51" s="84" t="s">
        <v>22</v>
      </c>
      <c r="F51" s="85" t="s">
        <v>6</v>
      </c>
      <c r="G51" s="84" t="s">
        <v>7</v>
      </c>
      <c r="H51" s="86" t="s">
        <v>8</v>
      </c>
    </row>
    <row r="52" spans="2:8" ht="20" customHeight="1" thickBot="1" x14ac:dyDescent="0.4">
      <c r="C52" s="17">
        <v>0</v>
      </c>
      <c r="D52" s="18">
        <v>0</v>
      </c>
      <c r="E52" s="18">
        <v>0</v>
      </c>
      <c r="F52" s="18">
        <v>0</v>
      </c>
      <c r="G52" s="18">
        <v>-260</v>
      </c>
      <c r="H52" s="19">
        <v>-260</v>
      </c>
    </row>
    <row r="53" spans="2:8" ht="13" customHeight="1" thickBot="1" x14ac:dyDescent="0.4"/>
    <row r="54" spans="2:8" ht="20" customHeight="1" thickBot="1" x14ac:dyDescent="0.4">
      <c r="C54" s="81" t="s">
        <v>14</v>
      </c>
      <c r="D54" s="121" t="s">
        <v>89</v>
      </c>
      <c r="E54" s="122"/>
      <c r="F54" s="123"/>
      <c r="G54" s="123"/>
      <c r="H54" s="124"/>
    </row>
    <row r="55" spans="2:8" ht="20" customHeight="1" thickBot="1" x14ac:dyDescent="0.4">
      <c r="C55" s="82" t="s">
        <v>16</v>
      </c>
      <c r="D55" s="118" t="s">
        <v>343</v>
      </c>
      <c r="E55" s="119"/>
      <c r="F55" s="119"/>
      <c r="G55" s="119"/>
      <c r="H55" s="120"/>
    </row>
    <row r="56" spans="2:8" ht="20" customHeight="1" thickBot="1" x14ac:dyDescent="0.4">
      <c r="C56" s="82" t="s">
        <v>18</v>
      </c>
      <c r="D56" s="118" t="s">
        <v>344</v>
      </c>
      <c r="E56" s="119"/>
      <c r="F56" s="119"/>
      <c r="G56" s="119"/>
      <c r="H56" s="120"/>
    </row>
    <row r="57" spans="2:8" ht="5.25" customHeight="1" x14ac:dyDescent="0.35">
      <c r="C57" s="14"/>
      <c r="H57" s="15"/>
    </row>
    <row r="58" spans="2:8" ht="25.4" customHeight="1" thickBot="1" x14ac:dyDescent="0.4">
      <c r="B58" s="16"/>
      <c r="C58" s="83" t="s">
        <v>20</v>
      </c>
      <c r="D58" s="84" t="s">
        <v>21</v>
      </c>
      <c r="E58" s="84" t="s">
        <v>22</v>
      </c>
      <c r="F58" s="85" t="s">
        <v>6</v>
      </c>
      <c r="G58" s="84" t="s">
        <v>7</v>
      </c>
      <c r="H58" s="86" t="s">
        <v>8</v>
      </c>
    </row>
    <row r="59" spans="2:8" ht="20" customHeight="1" thickBot="1" x14ac:dyDescent="0.4">
      <c r="C59" s="17">
        <v>0</v>
      </c>
      <c r="D59" s="18">
        <v>0</v>
      </c>
      <c r="E59" s="18">
        <v>0</v>
      </c>
      <c r="F59" s="18">
        <v>0</v>
      </c>
      <c r="G59" s="18">
        <v>-31</v>
      </c>
      <c r="H59" s="19">
        <v>-31</v>
      </c>
    </row>
    <row r="60" spans="2:8" ht="12.5" customHeight="1" x14ac:dyDescent="0.35"/>
    <row r="61" spans="2:8" ht="12.5" customHeight="1" x14ac:dyDescent="0.35"/>
    <row r="62" spans="2:8" ht="12.5" customHeight="1" x14ac:dyDescent="0.35"/>
    <row r="63" spans="2:8" ht="12.5" customHeight="1" x14ac:dyDescent="0.35"/>
    <row r="64" spans="2:8" ht="12.5" customHeight="1" x14ac:dyDescent="0.35">
      <c r="C64" s="23"/>
      <c r="D64" s="23"/>
      <c r="E64" s="23"/>
      <c r="F64" s="23"/>
      <c r="G64" s="23"/>
      <c r="H64" s="23"/>
    </row>
    <row r="65" ht="12.5" customHeight="1" x14ac:dyDescent="0.35"/>
    <row r="66" ht="12.5" customHeight="1" x14ac:dyDescent="0.35"/>
  </sheetData>
  <mergeCells count="26">
    <mergeCell ref="D17:H17"/>
    <mergeCell ref="D2:E2"/>
    <mergeCell ref="D3:E3"/>
    <mergeCell ref="D6:H6"/>
    <mergeCell ref="C14:H14"/>
    <mergeCell ref="D16:H16"/>
    <mergeCell ref="C43:H43"/>
    <mergeCell ref="D18:H18"/>
    <mergeCell ref="C25:H25"/>
    <mergeCell ref="D27:H27"/>
    <mergeCell ref="D28:H28"/>
    <mergeCell ref="D29:H29"/>
    <mergeCell ref="C30:E30"/>
    <mergeCell ref="F30:H30"/>
    <mergeCell ref="D35:H35"/>
    <mergeCell ref="D36:H36"/>
    <mergeCell ref="D37:H37"/>
    <mergeCell ref="C38:E38"/>
    <mergeCell ref="F38:H38"/>
    <mergeCell ref="D56:H56"/>
    <mergeCell ref="C45:H45"/>
    <mergeCell ref="D47:H47"/>
    <mergeCell ref="D48:H48"/>
    <mergeCell ref="D49:H49"/>
    <mergeCell ref="D54:H54"/>
    <mergeCell ref="D55:H55"/>
  </mergeCells>
  <printOptions horizontalCentered="1"/>
  <pageMargins left="0.7" right="0.7" top="0.75" bottom="0.75" header="0.3" footer="0.3"/>
  <pageSetup paperSize="9" scale="74" fitToHeight="0"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pageSetUpPr fitToPage="1"/>
  </sheetPr>
  <dimension ref="B2:H35"/>
  <sheetViews>
    <sheetView showGridLines="0" showRowColHeaders="0" workbookViewId="0">
      <selection activeCell="F2" sqref="F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306</v>
      </c>
      <c r="E2" s="133"/>
      <c r="F2" s="2"/>
    </row>
    <row r="3" spans="3:8" ht="4.5" customHeight="1" x14ac:dyDescent="0.35">
      <c r="C3" s="3"/>
      <c r="D3" s="133"/>
      <c r="E3" s="133"/>
      <c r="F3" s="4"/>
    </row>
    <row r="4" spans="3:8" ht="13" customHeight="1" x14ac:dyDescent="0.35">
      <c r="C4" s="65" t="s">
        <v>2</v>
      </c>
      <c r="D4" s="1" t="s">
        <v>936</v>
      </c>
      <c r="E4" s="1"/>
      <c r="F4" s="2"/>
    </row>
    <row r="5" spans="3:8" ht="12.5" customHeight="1" x14ac:dyDescent="0.35"/>
    <row r="6" spans="3:8" ht="144.75" customHeight="1" x14ac:dyDescent="0.35">
      <c r="C6" s="66" t="s">
        <v>4</v>
      </c>
      <c r="D6" s="134" t="s">
        <v>937</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50903.316999999995</v>
      </c>
      <c r="E9" s="5">
        <v>-50903.317000000003</v>
      </c>
      <c r="F9" s="6">
        <v>0</v>
      </c>
      <c r="H9" s="7">
        <v>675</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938</v>
      </c>
      <c r="E17" s="119"/>
      <c r="F17" s="119"/>
      <c r="G17" s="119"/>
      <c r="H17" s="120"/>
    </row>
    <row r="18" spans="2:8" ht="20" customHeight="1" thickBot="1" x14ac:dyDescent="0.4">
      <c r="C18" s="76" t="s">
        <v>18</v>
      </c>
      <c r="D18" s="118" t="s">
        <v>939</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675</v>
      </c>
      <c r="D21" s="18">
        <v>28782.41</v>
      </c>
      <c r="E21" s="18">
        <v>22120.906999999999</v>
      </c>
      <c r="F21" s="18">
        <v>50903.316999999995</v>
      </c>
      <c r="G21" s="18">
        <v>-50903.317000000003</v>
      </c>
      <c r="H21" s="19">
        <v>0</v>
      </c>
    </row>
    <row r="22" spans="2:8" ht="12.5" customHeight="1" x14ac:dyDescent="0.35"/>
    <row r="23" spans="2:8" ht="12.5" customHeight="1" x14ac:dyDescent="0.35"/>
    <row r="24" spans="2:8" ht="18" customHeight="1" x14ac:dyDescent="0.4">
      <c r="C24" s="132" t="s">
        <v>351</v>
      </c>
      <c r="D24" s="132"/>
      <c r="E24" s="132"/>
      <c r="F24" s="132"/>
      <c r="G24" s="132"/>
      <c r="H24" s="132"/>
    </row>
    <row r="25" spans="2:8" ht="18.75" customHeight="1" thickBot="1" x14ac:dyDescent="0.4"/>
    <row r="26" spans="2:8" ht="18.5" customHeight="1" thickBot="1" x14ac:dyDescent="0.45">
      <c r="C26" s="125" t="s">
        <v>192</v>
      </c>
      <c r="D26" s="126"/>
      <c r="E26" s="126"/>
      <c r="F26" s="126"/>
      <c r="G26" s="126"/>
      <c r="H26" s="127"/>
    </row>
    <row r="27" spans="2:8" ht="19.5" customHeight="1" thickBot="1" x14ac:dyDescent="0.4"/>
    <row r="28" spans="2:8" ht="18.5" customHeight="1" thickBot="1" x14ac:dyDescent="0.45">
      <c r="C28" s="125" t="s">
        <v>158</v>
      </c>
      <c r="D28" s="126"/>
      <c r="E28" s="126"/>
      <c r="F28" s="126"/>
      <c r="G28" s="126"/>
      <c r="H28" s="127"/>
    </row>
    <row r="29" spans="2:8" ht="19.5" customHeight="1" x14ac:dyDescent="0.35"/>
    <row r="30" spans="2:8" ht="12.5" customHeight="1" x14ac:dyDescent="0.35"/>
    <row r="31" spans="2:8" ht="12.5" customHeight="1" x14ac:dyDescent="0.35"/>
    <row r="32" spans="2:8" ht="12.5" customHeight="1" x14ac:dyDescent="0.35"/>
    <row r="33" spans="3:8" ht="12.5" customHeight="1" x14ac:dyDescent="0.35">
      <c r="C33" s="23"/>
      <c r="D33" s="23"/>
      <c r="E33" s="23"/>
      <c r="F33" s="23"/>
      <c r="G33" s="23"/>
      <c r="H33" s="23"/>
    </row>
    <row r="34" spans="3:8" ht="12.5" customHeight="1" x14ac:dyDescent="0.35"/>
    <row r="35" spans="3:8" ht="12.5" customHeight="1" x14ac:dyDescent="0.35"/>
  </sheetData>
  <mergeCells count="10">
    <mergeCell ref="D18:H18"/>
    <mergeCell ref="C24:H24"/>
    <mergeCell ref="C26:H26"/>
    <mergeCell ref="C28:H28"/>
    <mergeCell ref="D2:E2"/>
    <mergeCell ref="D3:E3"/>
    <mergeCell ref="D6:H6"/>
    <mergeCell ref="C14:H14"/>
    <mergeCell ref="D16:H16"/>
    <mergeCell ref="D17:H17"/>
  </mergeCells>
  <printOptions horizontalCentered="1"/>
  <pageMargins left="0.7" right="0.7" top="0.75" bottom="0.75" header="0.3" footer="0.3"/>
  <pageSetup paperSize="9" scale="74" fitToHeight="0"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H65"/>
  <sheetViews>
    <sheetView showGridLines="0" showRowColHeaders="0" workbookViewId="0">
      <selection activeCell="F2" sqref="F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306</v>
      </c>
      <c r="E2" s="133"/>
      <c r="F2" s="2"/>
    </row>
    <row r="3" spans="3:8" ht="4.5" customHeight="1" x14ac:dyDescent="0.35">
      <c r="C3" s="3"/>
      <c r="D3" s="133"/>
      <c r="E3" s="133"/>
      <c r="F3" s="4"/>
    </row>
    <row r="4" spans="3:8" ht="13" customHeight="1" x14ac:dyDescent="0.35">
      <c r="C4" s="65" t="s">
        <v>2</v>
      </c>
      <c r="D4" s="1" t="s">
        <v>326</v>
      </c>
      <c r="E4" s="1"/>
      <c r="F4" s="2"/>
    </row>
    <row r="5" spans="3:8" ht="12.5" customHeight="1" x14ac:dyDescent="0.35"/>
    <row r="6" spans="3:8" ht="144.75" customHeight="1" x14ac:dyDescent="0.35">
      <c r="C6" s="66" t="s">
        <v>4</v>
      </c>
      <c r="D6" s="134" t="s">
        <v>327</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2880.8250000000003</v>
      </c>
      <c r="E9" s="5">
        <v>-2266.0000000000005</v>
      </c>
      <c r="F9" s="6">
        <v>614.82499999999982</v>
      </c>
      <c r="H9" s="7">
        <v>36</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328</v>
      </c>
      <c r="E17" s="119"/>
      <c r="F17" s="119"/>
      <c r="G17" s="119"/>
      <c r="H17" s="120"/>
    </row>
    <row r="18" spans="2:8" ht="20" customHeight="1" thickBot="1" x14ac:dyDescent="0.4">
      <c r="C18" s="76" t="s">
        <v>18</v>
      </c>
      <c r="D18" s="118" t="s">
        <v>329</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3</v>
      </c>
      <c r="D21" s="18">
        <v>217.45</v>
      </c>
      <c r="E21" s="18">
        <v>24.55</v>
      </c>
      <c r="F21" s="18">
        <v>242</v>
      </c>
      <c r="G21" s="18">
        <v>-222</v>
      </c>
      <c r="H21" s="19">
        <v>20</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330</v>
      </c>
      <c r="E24" s="119"/>
      <c r="F24" s="119"/>
      <c r="G24" s="119"/>
      <c r="H24" s="120"/>
    </row>
    <row r="25" spans="2:8" ht="20" customHeight="1" thickBot="1" x14ac:dyDescent="0.4">
      <c r="C25" s="76" t="s">
        <v>18</v>
      </c>
      <c r="D25" s="118" t="s">
        <v>331</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0</v>
      </c>
      <c r="D28" s="18"/>
      <c r="E28" s="18">
        <v>299</v>
      </c>
      <c r="F28" s="18">
        <v>299</v>
      </c>
      <c r="G28" s="18">
        <v>-936.7</v>
      </c>
      <c r="H28" s="19">
        <v>-637.70000000000005</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332</v>
      </c>
      <c r="E31" s="119"/>
      <c r="F31" s="119"/>
      <c r="G31" s="119"/>
      <c r="H31" s="120"/>
    </row>
    <row r="32" spans="2:8" ht="20" customHeight="1" thickBot="1" x14ac:dyDescent="0.4">
      <c r="C32" s="76" t="s">
        <v>18</v>
      </c>
      <c r="D32" s="118" t="s">
        <v>333</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33</v>
      </c>
      <c r="D35" s="18">
        <v>1877.135</v>
      </c>
      <c r="E35" s="18">
        <v>460</v>
      </c>
      <c r="F35" s="18">
        <v>2337.1350000000002</v>
      </c>
      <c r="G35" s="18">
        <v>-1106.9000000000001</v>
      </c>
      <c r="H35" s="19">
        <v>1230.2350000000001</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334</v>
      </c>
      <c r="E38" s="119"/>
      <c r="F38" s="119"/>
      <c r="G38" s="119"/>
      <c r="H38" s="120"/>
    </row>
    <row r="39" spans="2:8" ht="20" customHeight="1" thickBot="1" x14ac:dyDescent="0.4">
      <c r="C39" s="76" t="s">
        <v>18</v>
      </c>
      <c r="D39" s="118" t="s">
        <v>335</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0</v>
      </c>
      <c r="D42" s="18">
        <v>2.4</v>
      </c>
      <c r="E42" s="18">
        <v>0.28999999999999998</v>
      </c>
      <c r="F42" s="18">
        <v>2.69</v>
      </c>
      <c r="G42" s="18">
        <v>-0.4</v>
      </c>
      <c r="H42" s="19">
        <v>2.29</v>
      </c>
    </row>
    <row r="43" spans="2:8" ht="12.5" customHeight="1" x14ac:dyDescent="0.35"/>
    <row r="44" spans="2:8" ht="12.5" customHeight="1" x14ac:dyDescent="0.35"/>
    <row r="45" spans="2:8" ht="8.25" customHeight="1" x14ac:dyDescent="0.35"/>
    <row r="46" spans="2:8" ht="18" customHeight="1" x14ac:dyDescent="0.4">
      <c r="C46" s="132" t="s">
        <v>59</v>
      </c>
      <c r="D46" s="132"/>
      <c r="E46" s="132"/>
      <c r="F46" s="132"/>
      <c r="G46" s="132"/>
      <c r="H46" s="132"/>
    </row>
    <row r="47" spans="2:8" ht="18.75" customHeight="1" thickBot="1" x14ac:dyDescent="0.4"/>
    <row r="48" spans="2:8" ht="20" customHeight="1" thickBot="1" x14ac:dyDescent="0.4">
      <c r="C48" s="87" t="s">
        <v>14</v>
      </c>
      <c r="D48" s="121" t="s">
        <v>63</v>
      </c>
      <c r="E48" s="122"/>
      <c r="F48" s="123"/>
      <c r="G48" s="123"/>
      <c r="H48" s="124"/>
    </row>
    <row r="49" spans="2:8" ht="20" customHeight="1" thickBot="1" x14ac:dyDescent="0.4">
      <c r="C49" s="88" t="s">
        <v>16</v>
      </c>
      <c r="D49" s="118" t="s">
        <v>61</v>
      </c>
      <c r="E49" s="119"/>
      <c r="F49" s="119"/>
      <c r="G49" s="119"/>
      <c r="H49" s="120"/>
    </row>
    <row r="50" spans="2:8" ht="20" customHeight="1" thickBot="1" x14ac:dyDescent="0.4">
      <c r="C50" s="88" t="s">
        <v>18</v>
      </c>
      <c r="D50" s="118" t="s">
        <v>319</v>
      </c>
      <c r="E50" s="119"/>
      <c r="F50" s="119"/>
      <c r="G50" s="119"/>
      <c r="H50" s="120"/>
    </row>
    <row r="51" spans="2:8" ht="12.5" customHeight="1" x14ac:dyDescent="0.35">
      <c r="C51" s="128"/>
      <c r="D51" s="129"/>
      <c r="E51" s="129"/>
      <c r="F51" s="130"/>
      <c r="G51" s="130"/>
      <c r="H51" s="131"/>
    </row>
    <row r="52" spans="2:8" ht="5.25" customHeight="1" x14ac:dyDescent="0.35">
      <c r="C52" s="14"/>
      <c r="H52" s="15"/>
    </row>
    <row r="53" spans="2:8" ht="25.4" customHeight="1" x14ac:dyDescent="0.35">
      <c r="B53" s="16"/>
      <c r="C53" s="89" t="s">
        <v>20</v>
      </c>
      <c r="D53" s="90" t="s">
        <v>21</v>
      </c>
      <c r="E53" s="90" t="s">
        <v>22</v>
      </c>
      <c r="F53" s="91" t="s">
        <v>6</v>
      </c>
      <c r="G53" s="90" t="s">
        <v>7</v>
      </c>
      <c r="H53" s="92" t="s">
        <v>8</v>
      </c>
    </row>
    <row r="54" spans="2:8" ht="20" customHeight="1" thickBot="1" x14ac:dyDescent="0.4">
      <c r="C54" s="22"/>
      <c r="D54" s="20">
        <v>67</v>
      </c>
      <c r="E54" s="20">
        <v>0</v>
      </c>
      <c r="F54" s="20">
        <v>67</v>
      </c>
      <c r="G54" s="20">
        <v>0</v>
      </c>
      <c r="H54" s="21">
        <v>67</v>
      </c>
    </row>
    <row r="55" spans="2:8" ht="13" customHeight="1" thickBot="1" x14ac:dyDescent="0.4"/>
    <row r="56" spans="2:8" ht="18.5" customHeight="1" thickBot="1" x14ac:dyDescent="0.45">
      <c r="C56" s="125" t="s">
        <v>192</v>
      </c>
      <c r="D56" s="126"/>
      <c r="E56" s="126"/>
      <c r="F56" s="126"/>
      <c r="G56" s="126"/>
      <c r="H56" s="127"/>
    </row>
    <row r="57" spans="2:8" ht="19.5" customHeight="1" thickBot="1" x14ac:dyDescent="0.4"/>
    <row r="58" spans="2:8" ht="18.5" customHeight="1" thickBot="1" x14ac:dyDescent="0.45">
      <c r="C58" s="125" t="s">
        <v>158</v>
      </c>
      <c r="D58" s="126"/>
      <c r="E58" s="126"/>
      <c r="F58" s="126"/>
      <c r="G58" s="126"/>
      <c r="H58" s="127"/>
    </row>
    <row r="59" spans="2:8" ht="19.5" customHeight="1" x14ac:dyDescent="0.35"/>
    <row r="60" spans="2:8" ht="12.5" customHeight="1" x14ac:dyDescent="0.35"/>
    <row r="61" spans="2:8" ht="12.5" customHeight="1" x14ac:dyDescent="0.35"/>
    <row r="62" spans="2:8" ht="12.5" customHeight="1" x14ac:dyDescent="0.35"/>
    <row r="63" spans="2:8" ht="12.5" customHeight="1" x14ac:dyDescent="0.35">
      <c r="C63" s="23"/>
      <c r="D63" s="23"/>
      <c r="E63" s="23"/>
      <c r="F63" s="23"/>
      <c r="G63" s="23"/>
      <c r="H63" s="23"/>
    </row>
    <row r="64" spans="2:8" ht="12.5" customHeight="1" x14ac:dyDescent="0.35"/>
    <row r="65" ht="12.5" customHeight="1" x14ac:dyDescent="0.35"/>
  </sheetData>
  <mergeCells count="24">
    <mergeCell ref="D31:H31"/>
    <mergeCell ref="D2:E2"/>
    <mergeCell ref="D3:E3"/>
    <mergeCell ref="D6:H6"/>
    <mergeCell ref="C14:H14"/>
    <mergeCell ref="D16:H16"/>
    <mergeCell ref="D17:H17"/>
    <mergeCell ref="D18:H18"/>
    <mergeCell ref="D23:H23"/>
    <mergeCell ref="D24:H24"/>
    <mergeCell ref="D25:H25"/>
    <mergeCell ref="D30:H30"/>
    <mergeCell ref="C58:H58"/>
    <mergeCell ref="D32:H32"/>
    <mergeCell ref="D37:H37"/>
    <mergeCell ref="D38:H38"/>
    <mergeCell ref="D39:H39"/>
    <mergeCell ref="C46:H46"/>
    <mergeCell ref="D48:H48"/>
    <mergeCell ref="D49:H49"/>
    <mergeCell ref="D50:H50"/>
    <mergeCell ref="C51:E51"/>
    <mergeCell ref="F51:H51"/>
    <mergeCell ref="C56:H56"/>
  </mergeCells>
  <printOptions horizontalCentered="1"/>
  <pageMargins left="0.7" right="0.7" top="0.75" bottom="0.75" header="0.3" footer="0.3"/>
  <pageSetup paperSize="9" scale="74" fitToHeight="0"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B2:H49"/>
  <sheetViews>
    <sheetView showGridLines="0" showRowColHeaders="0" workbookViewId="0">
      <selection activeCell="F2" sqref="F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865</v>
      </c>
      <c r="E4" s="1"/>
      <c r="F4" s="2"/>
    </row>
    <row r="5" spans="3:8" ht="12.5" customHeight="1" x14ac:dyDescent="0.35"/>
    <row r="6" spans="3:8" ht="144.75" customHeight="1" x14ac:dyDescent="0.35">
      <c r="C6" s="66" t="s">
        <v>4</v>
      </c>
      <c r="D6" s="134" t="s">
        <v>866</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13023.3</v>
      </c>
      <c r="E9" s="5">
        <v>-18118.599999999999</v>
      </c>
      <c r="F9" s="6">
        <v>-5095.2999999999993</v>
      </c>
      <c r="H9" s="7">
        <v>2</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284</v>
      </c>
      <c r="E17" s="119"/>
      <c r="F17" s="119"/>
      <c r="G17" s="119"/>
      <c r="H17" s="120"/>
    </row>
    <row r="18" spans="2:8" ht="40" customHeight="1" thickBot="1" x14ac:dyDescent="0.4">
      <c r="C18" s="76" t="s">
        <v>18</v>
      </c>
      <c r="D18" s="118" t="s">
        <v>867</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v>
      </c>
      <c r="D21" s="18">
        <v>8433.1</v>
      </c>
      <c r="E21" s="18">
        <v>3244.2</v>
      </c>
      <c r="F21" s="18">
        <v>11677.3</v>
      </c>
      <c r="G21" s="18">
        <v>-9047.6</v>
      </c>
      <c r="H21" s="19">
        <v>2629.6999999999989</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868</v>
      </c>
      <c r="E24" s="119"/>
      <c r="F24" s="119"/>
      <c r="G24" s="119"/>
      <c r="H24" s="120"/>
    </row>
    <row r="25" spans="2:8" ht="40" customHeight="1" thickBot="1" x14ac:dyDescent="0.4">
      <c r="C25" s="76" t="s">
        <v>18</v>
      </c>
      <c r="D25" s="118" t="s">
        <v>869</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0</v>
      </c>
      <c r="D28" s="18"/>
      <c r="E28" s="18">
        <v>0</v>
      </c>
      <c r="F28" s="18">
        <v>0</v>
      </c>
      <c r="G28" s="18">
        <v>-9071</v>
      </c>
      <c r="H28" s="19">
        <v>-9071</v>
      </c>
    </row>
    <row r="29" spans="2:8" ht="13" customHeight="1" thickBot="1" x14ac:dyDescent="0.4"/>
    <row r="30" spans="2:8" ht="20" customHeight="1" thickBot="1" x14ac:dyDescent="0.4">
      <c r="C30" s="75" t="s">
        <v>14</v>
      </c>
      <c r="D30" s="121" t="s">
        <v>29</v>
      </c>
      <c r="E30" s="123"/>
      <c r="F30" s="123"/>
      <c r="G30" s="123"/>
      <c r="H30" s="124"/>
    </row>
    <row r="31" spans="2:8" ht="20" customHeight="1" thickBot="1" x14ac:dyDescent="0.4">
      <c r="C31" s="76" t="s">
        <v>16</v>
      </c>
      <c r="D31" s="118" t="s">
        <v>870</v>
      </c>
      <c r="E31" s="119"/>
      <c r="F31" s="119"/>
      <c r="G31" s="119"/>
      <c r="H31" s="120"/>
    </row>
    <row r="32" spans="2:8" ht="40" customHeight="1" thickBot="1" x14ac:dyDescent="0.4">
      <c r="C32" s="76" t="s">
        <v>18</v>
      </c>
      <c r="D32" s="118" t="s">
        <v>871</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0</v>
      </c>
      <c r="D35" s="18">
        <v>0</v>
      </c>
      <c r="E35" s="18">
        <v>1346</v>
      </c>
      <c r="F35" s="18">
        <v>1346</v>
      </c>
      <c r="G35" s="18">
        <v>0</v>
      </c>
      <c r="H35" s="19">
        <v>1346</v>
      </c>
    </row>
    <row r="36" spans="2:8" ht="12.5" customHeight="1" x14ac:dyDescent="0.35"/>
    <row r="37" spans="2:8" ht="12.5" customHeight="1" x14ac:dyDescent="0.35"/>
    <row r="38" spans="2:8" ht="18" customHeight="1" x14ac:dyDescent="0.4">
      <c r="C38" s="132" t="s">
        <v>351</v>
      </c>
      <c r="D38" s="132"/>
      <c r="E38" s="132"/>
      <c r="F38" s="132"/>
      <c r="G38" s="132"/>
      <c r="H38" s="132"/>
    </row>
    <row r="39" spans="2:8" ht="18.75" customHeight="1" thickBot="1" x14ac:dyDescent="0.4"/>
    <row r="40" spans="2:8" ht="18.5" customHeight="1" thickBot="1" x14ac:dyDescent="0.45">
      <c r="C40" s="125" t="s">
        <v>192</v>
      </c>
      <c r="D40" s="126"/>
      <c r="E40" s="126"/>
      <c r="F40" s="126"/>
      <c r="G40" s="126"/>
      <c r="H40" s="127"/>
    </row>
    <row r="41" spans="2:8" ht="19.5" customHeight="1" thickBot="1" x14ac:dyDescent="0.4"/>
    <row r="42" spans="2:8" ht="18.5" customHeight="1" thickBot="1" x14ac:dyDescent="0.45">
      <c r="C42" s="125" t="s">
        <v>158</v>
      </c>
      <c r="D42" s="126"/>
      <c r="E42" s="126"/>
      <c r="F42" s="126"/>
      <c r="G42" s="126"/>
      <c r="H42" s="127"/>
    </row>
    <row r="43" spans="2:8" ht="19.5" customHeight="1" x14ac:dyDescent="0.35"/>
    <row r="44" spans="2:8" ht="12.5" customHeight="1" x14ac:dyDescent="0.35"/>
    <row r="45" spans="2:8" ht="12.5" customHeight="1" x14ac:dyDescent="0.35"/>
    <row r="46" spans="2:8" ht="12.5" customHeight="1" x14ac:dyDescent="0.35"/>
    <row r="47" spans="2:8" ht="12.5" customHeight="1" x14ac:dyDescent="0.35">
      <c r="C47" s="23"/>
      <c r="D47" s="23"/>
      <c r="E47" s="23"/>
      <c r="F47" s="23"/>
      <c r="G47" s="23"/>
      <c r="H47" s="23"/>
    </row>
    <row r="48" spans="2:8" ht="12.5" customHeight="1" x14ac:dyDescent="0.35"/>
    <row r="49" ht="12.5" customHeight="1" x14ac:dyDescent="0.35"/>
  </sheetData>
  <mergeCells count="16">
    <mergeCell ref="D17:H17"/>
    <mergeCell ref="D2:E2"/>
    <mergeCell ref="D3:E3"/>
    <mergeCell ref="D6:H6"/>
    <mergeCell ref="C14:H14"/>
    <mergeCell ref="D16:H16"/>
    <mergeCell ref="D32:H32"/>
    <mergeCell ref="C38:H38"/>
    <mergeCell ref="C40:H40"/>
    <mergeCell ref="C42:H42"/>
    <mergeCell ref="D18:H18"/>
    <mergeCell ref="D23:H23"/>
    <mergeCell ref="D24:H24"/>
    <mergeCell ref="D25:H25"/>
    <mergeCell ref="D30:H30"/>
    <mergeCell ref="D31:H31"/>
  </mergeCells>
  <printOptions horizontalCentered="1"/>
  <pageMargins left="0.7" right="0.7" top="0.75" bottom="0.75" header="0.3" footer="0.3"/>
  <pageSetup paperSize="9" scale="7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H81"/>
  <sheetViews>
    <sheetView showGridLines="0" showRowColHeaders="0" workbookViewId="0">
      <selection activeCell="J1" sqref="J1"/>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1</v>
      </c>
      <c r="E2" s="133"/>
      <c r="F2" s="2"/>
    </row>
    <row r="3" spans="3:8" ht="4.5" customHeight="1" x14ac:dyDescent="0.35">
      <c r="C3" s="3"/>
      <c r="D3" s="133"/>
      <c r="E3" s="133"/>
      <c r="F3" s="4"/>
    </row>
    <row r="4" spans="3:8" ht="13" customHeight="1" x14ac:dyDescent="0.35">
      <c r="C4" s="65" t="s">
        <v>2</v>
      </c>
      <c r="D4" s="1" t="s">
        <v>219</v>
      </c>
      <c r="E4" s="1"/>
      <c r="F4" s="2"/>
    </row>
    <row r="5" spans="3:8" ht="12.5" customHeight="1" x14ac:dyDescent="0.35"/>
    <row r="6" spans="3:8" ht="144.75" customHeight="1" x14ac:dyDescent="0.35">
      <c r="C6" s="66" t="s">
        <v>4</v>
      </c>
      <c r="D6" s="134" t="s">
        <v>220</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2816.7000000000003</v>
      </c>
      <c r="E9" s="5">
        <v>-372.1</v>
      </c>
      <c r="F9" s="6">
        <v>2444.6000000000004</v>
      </c>
      <c r="H9" s="7">
        <v>20.329999999999998</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221</v>
      </c>
      <c r="E17" s="119"/>
      <c r="F17" s="119"/>
      <c r="G17" s="119"/>
      <c r="H17" s="120"/>
    </row>
    <row r="18" spans="2:8" ht="20" customHeight="1" thickBot="1" x14ac:dyDescent="0.4">
      <c r="C18" s="76" t="s">
        <v>18</v>
      </c>
      <c r="D18" s="118" t="s">
        <v>58</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c r="E21" s="18">
        <v>822.5</v>
      </c>
      <c r="F21" s="18">
        <v>822.5</v>
      </c>
      <c r="G21" s="18">
        <v>-234.3</v>
      </c>
      <c r="H21" s="19">
        <v>588.20000000000005</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222</v>
      </c>
      <c r="E24" s="119"/>
      <c r="F24" s="119"/>
      <c r="G24" s="119"/>
      <c r="H24" s="120"/>
    </row>
    <row r="25" spans="2:8" ht="20" customHeight="1" thickBot="1" x14ac:dyDescent="0.4">
      <c r="C25" s="76" t="s">
        <v>18</v>
      </c>
      <c r="D25" s="118" t="s">
        <v>223</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15.37</v>
      </c>
      <c r="D28" s="18">
        <v>1232.4000000000001</v>
      </c>
      <c r="E28" s="18">
        <v>15.9</v>
      </c>
      <c r="F28" s="18">
        <v>1248.3000000000002</v>
      </c>
      <c r="G28" s="18">
        <v>0</v>
      </c>
      <c r="H28" s="19">
        <v>1248.3000000000002</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224</v>
      </c>
      <c r="E31" s="119"/>
      <c r="F31" s="119"/>
      <c r="G31" s="119"/>
      <c r="H31" s="120"/>
    </row>
    <row r="32" spans="2:8" ht="40" customHeight="1" thickBot="1" x14ac:dyDescent="0.4">
      <c r="C32" s="76" t="s">
        <v>18</v>
      </c>
      <c r="D32" s="118" t="s">
        <v>225</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1.49</v>
      </c>
      <c r="D35" s="18">
        <v>281.2</v>
      </c>
      <c r="E35" s="18">
        <v>201.3</v>
      </c>
      <c r="F35" s="18">
        <v>482.5</v>
      </c>
      <c r="G35" s="18">
        <v>-137.80000000000001</v>
      </c>
      <c r="H35" s="19">
        <v>344.7</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226</v>
      </c>
      <c r="E38" s="119"/>
      <c r="F38" s="119"/>
      <c r="G38" s="119"/>
      <c r="H38" s="120"/>
    </row>
    <row r="39" spans="2:8" ht="20" customHeight="1" thickBot="1" x14ac:dyDescent="0.4">
      <c r="C39" s="76" t="s">
        <v>18</v>
      </c>
      <c r="D39" s="118" t="s">
        <v>227</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3.47</v>
      </c>
      <c r="D42" s="18">
        <v>242.4</v>
      </c>
      <c r="E42" s="18">
        <v>21</v>
      </c>
      <c r="F42" s="18">
        <v>263.39999999999998</v>
      </c>
      <c r="G42" s="18">
        <v>0</v>
      </c>
      <c r="H42" s="19">
        <v>263.39999999999998</v>
      </c>
    </row>
    <row r="43" spans="2:8" ht="12.5" customHeight="1" x14ac:dyDescent="0.35"/>
    <row r="44" spans="2:8" ht="12.5" customHeight="1" x14ac:dyDescent="0.35"/>
    <row r="45" spans="2:8" ht="8.25" customHeight="1" x14ac:dyDescent="0.35"/>
    <row r="46" spans="2:8" ht="18" customHeight="1" x14ac:dyDescent="0.4">
      <c r="C46" s="132" t="s">
        <v>59</v>
      </c>
      <c r="D46" s="132"/>
      <c r="E46" s="132"/>
      <c r="F46" s="132"/>
      <c r="G46" s="132"/>
      <c r="H46" s="132"/>
    </row>
    <row r="47" spans="2:8" ht="18.75" customHeight="1" thickBot="1" x14ac:dyDescent="0.4"/>
    <row r="48" spans="2:8" ht="20" customHeight="1" thickBot="1" x14ac:dyDescent="0.4">
      <c r="C48" s="87" t="s">
        <v>14</v>
      </c>
      <c r="D48" s="121" t="s">
        <v>60</v>
      </c>
      <c r="E48" s="122"/>
      <c r="F48" s="123"/>
      <c r="G48" s="123"/>
      <c r="H48" s="124"/>
    </row>
    <row r="49" spans="2:8" ht="20" customHeight="1" thickBot="1" x14ac:dyDescent="0.4">
      <c r="C49" s="88" t="s">
        <v>16</v>
      </c>
      <c r="D49" s="118" t="s">
        <v>61</v>
      </c>
      <c r="E49" s="119"/>
      <c r="F49" s="119"/>
      <c r="G49" s="119"/>
      <c r="H49" s="120"/>
    </row>
    <row r="50" spans="2:8" ht="20" customHeight="1" thickBot="1" x14ac:dyDescent="0.4">
      <c r="C50" s="88" t="s">
        <v>18</v>
      </c>
      <c r="D50" s="118" t="s">
        <v>80</v>
      </c>
      <c r="E50" s="119"/>
      <c r="F50" s="119"/>
      <c r="G50" s="119"/>
      <c r="H50" s="120"/>
    </row>
    <row r="51" spans="2:8" ht="12.5" customHeight="1" x14ac:dyDescent="0.35">
      <c r="C51" s="128"/>
      <c r="D51" s="129"/>
      <c r="E51" s="129"/>
      <c r="F51" s="130"/>
      <c r="G51" s="130"/>
      <c r="H51" s="131"/>
    </row>
    <row r="52" spans="2:8" ht="5.25" customHeight="1" x14ac:dyDescent="0.35">
      <c r="C52" s="14"/>
      <c r="H52" s="15"/>
    </row>
    <row r="53" spans="2:8" ht="25.4" customHeight="1" thickBot="1" x14ac:dyDescent="0.4">
      <c r="B53" s="16"/>
      <c r="C53" s="89" t="s">
        <v>20</v>
      </c>
      <c r="D53" s="90" t="s">
        <v>21</v>
      </c>
      <c r="E53" s="90" t="s">
        <v>22</v>
      </c>
      <c r="F53" s="91" t="s">
        <v>6</v>
      </c>
      <c r="G53" s="90" t="s">
        <v>7</v>
      </c>
      <c r="H53" s="92" t="s">
        <v>8</v>
      </c>
    </row>
    <row r="54" spans="2:8" ht="20" customHeight="1" thickBot="1" x14ac:dyDescent="0.4">
      <c r="C54" s="17">
        <v>0</v>
      </c>
      <c r="D54" s="20">
        <v>39</v>
      </c>
      <c r="E54" s="20">
        <v>0</v>
      </c>
      <c r="F54" s="20">
        <v>39</v>
      </c>
      <c r="G54" s="20">
        <v>0</v>
      </c>
      <c r="H54" s="21">
        <v>39</v>
      </c>
    </row>
    <row r="55" spans="2:8" ht="13" customHeight="1" thickBot="1" x14ac:dyDescent="0.4"/>
    <row r="56" spans="2:8" ht="20" customHeight="1" thickBot="1" x14ac:dyDescent="0.4">
      <c r="C56" s="87" t="s">
        <v>14</v>
      </c>
      <c r="D56" s="121" t="s">
        <v>63</v>
      </c>
      <c r="E56" s="122"/>
      <c r="F56" s="123"/>
      <c r="G56" s="123"/>
      <c r="H56" s="124"/>
    </row>
    <row r="57" spans="2:8" ht="20" customHeight="1" thickBot="1" x14ac:dyDescent="0.4">
      <c r="C57" s="88" t="s">
        <v>16</v>
      </c>
      <c r="D57" s="118" t="s">
        <v>66</v>
      </c>
      <c r="E57" s="119"/>
      <c r="F57" s="119"/>
      <c r="G57" s="119"/>
      <c r="H57" s="120"/>
    </row>
    <row r="58" spans="2:8" ht="20" customHeight="1" thickBot="1" x14ac:dyDescent="0.4">
      <c r="C58" s="88" t="s">
        <v>18</v>
      </c>
      <c r="D58" s="118" t="s">
        <v>228</v>
      </c>
      <c r="E58" s="119"/>
      <c r="F58" s="119"/>
      <c r="G58" s="119"/>
      <c r="H58" s="120"/>
    </row>
    <row r="59" spans="2:8" ht="12.5" customHeight="1" x14ac:dyDescent="0.35">
      <c r="C59" s="128"/>
      <c r="D59" s="129"/>
      <c r="E59" s="129"/>
      <c r="F59" s="130"/>
      <c r="G59" s="130"/>
      <c r="H59" s="131"/>
    </row>
    <row r="60" spans="2:8" ht="5.25" customHeight="1" x14ac:dyDescent="0.35">
      <c r="C60" s="14"/>
      <c r="H60" s="15"/>
    </row>
    <row r="61" spans="2:8" ht="25.4" customHeight="1" x14ac:dyDescent="0.35">
      <c r="B61" s="16"/>
      <c r="C61" s="89" t="s">
        <v>20</v>
      </c>
      <c r="D61" s="90" t="s">
        <v>21</v>
      </c>
      <c r="E61" s="90" t="s">
        <v>22</v>
      </c>
      <c r="F61" s="91" t="s">
        <v>6</v>
      </c>
      <c r="G61" s="90" t="s">
        <v>7</v>
      </c>
      <c r="H61" s="92" t="s">
        <v>8</v>
      </c>
    </row>
    <row r="62" spans="2:8" ht="20" customHeight="1" thickBot="1" x14ac:dyDescent="0.4">
      <c r="C62" s="22"/>
      <c r="D62" s="20">
        <v>78</v>
      </c>
      <c r="E62" s="20">
        <v>0</v>
      </c>
      <c r="F62" s="20">
        <v>78</v>
      </c>
      <c r="G62" s="20">
        <v>0</v>
      </c>
      <c r="H62" s="21">
        <v>78</v>
      </c>
    </row>
    <row r="63" spans="2:8" ht="13" customHeight="1" thickBot="1" x14ac:dyDescent="0.4"/>
    <row r="64" spans="2:8" ht="20" customHeight="1" thickBot="1" x14ac:dyDescent="0.4">
      <c r="C64" s="87" t="s">
        <v>14</v>
      </c>
      <c r="D64" s="121" t="s">
        <v>68</v>
      </c>
      <c r="E64" s="122"/>
      <c r="F64" s="123"/>
      <c r="G64" s="123"/>
      <c r="H64" s="124"/>
    </row>
    <row r="65" spans="2:8" ht="20" customHeight="1" thickBot="1" x14ac:dyDescent="0.4">
      <c r="C65" s="88" t="s">
        <v>16</v>
      </c>
      <c r="D65" s="118" t="s">
        <v>66</v>
      </c>
      <c r="E65" s="119"/>
      <c r="F65" s="119"/>
      <c r="G65" s="119"/>
      <c r="H65" s="120"/>
    </row>
    <row r="66" spans="2:8" ht="20" customHeight="1" thickBot="1" x14ac:dyDescent="0.4">
      <c r="C66" s="88" t="s">
        <v>18</v>
      </c>
      <c r="D66" s="118" t="s">
        <v>229</v>
      </c>
      <c r="E66" s="119"/>
      <c r="F66" s="119"/>
      <c r="G66" s="119"/>
      <c r="H66" s="120"/>
    </row>
    <row r="67" spans="2:8" ht="12.5" customHeight="1" x14ac:dyDescent="0.35">
      <c r="C67" s="128"/>
      <c r="D67" s="129"/>
      <c r="E67" s="129"/>
      <c r="F67" s="130"/>
      <c r="G67" s="130"/>
      <c r="H67" s="131"/>
    </row>
    <row r="68" spans="2:8" ht="5.25" customHeight="1" x14ac:dyDescent="0.35">
      <c r="C68" s="14"/>
      <c r="H68" s="15"/>
    </row>
    <row r="69" spans="2:8" ht="25.4" customHeight="1" thickBot="1" x14ac:dyDescent="0.4">
      <c r="B69" s="16"/>
      <c r="C69" s="89" t="s">
        <v>20</v>
      </c>
      <c r="D69" s="90" t="s">
        <v>21</v>
      </c>
      <c r="E69" s="90" t="s">
        <v>22</v>
      </c>
      <c r="F69" s="91" t="s">
        <v>6</v>
      </c>
      <c r="G69" s="90" t="s">
        <v>7</v>
      </c>
      <c r="H69" s="92" t="s">
        <v>8</v>
      </c>
    </row>
    <row r="70" spans="2:8" ht="20" customHeight="1" thickBot="1" x14ac:dyDescent="0.4">
      <c r="C70" s="17"/>
      <c r="D70" s="20">
        <v>172</v>
      </c>
      <c r="E70" s="20">
        <v>0</v>
      </c>
      <c r="F70" s="20">
        <v>172</v>
      </c>
      <c r="G70" s="20">
        <v>0</v>
      </c>
      <c r="H70" s="21">
        <v>172</v>
      </c>
    </row>
    <row r="71" spans="2:8" ht="13" customHeight="1" thickBot="1" x14ac:dyDescent="0.4"/>
    <row r="72" spans="2:8" ht="18.5" customHeight="1" thickBot="1" x14ac:dyDescent="0.45">
      <c r="C72" s="125" t="s">
        <v>192</v>
      </c>
      <c r="D72" s="126"/>
      <c r="E72" s="126"/>
      <c r="F72" s="126"/>
      <c r="G72" s="126"/>
      <c r="H72" s="127"/>
    </row>
    <row r="73" spans="2:8" ht="19.5" customHeight="1" thickBot="1" x14ac:dyDescent="0.4"/>
    <row r="74" spans="2:8" ht="18.5" customHeight="1" thickBot="1" x14ac:dyDescent="0.45">
      <c r="C74" s="125" t="s">
        <v>158</v>
      </c>
      <c r="D74" s="126"/>
      <c r="E74" s="126"/>
      <c r="F74" s="126"/>
      <c r="G74" s="126"/>
      <c r="H74" s="127"/>
    </row>
    <row r="75" spans="2:8" ht="19.5" customHeight="1" x14ac:dyDescent="0.35"/>
    <row r="76" spans="2:8" ht="12.5" customHeight="1" x14ac:dyDescent="0.35"/>
    <row r="77" spans="2:8" ht="12.5" customHeight="1" x14ac:dyDescent="0.35"/>
    <row r="78" spans="2:8" ht="12.5" customHeight="1" x14ac:dyDescent="0.35"/>
    <row r="79" spans="2:8" ht="12.5" customHeight="1" x14ac:dyDescent="0.35">
      <c r="C79" s="23"/>
      <c r="D79" s="23"/>
      <c r="E79" s="23"/>
      <c r="F79" s="23"/>
      <c r="G79" s="23"/>
      <c r="H79" s="23"/>
    </row>
    <row r="80" spans="2:8" ht="12.5" customHeight="1" x14ac:dyDescent="0.35"/>
    <row r="81" ht="12.5" customHeight="1" x14ac:dyDescent="0.35"/>
  </sheetData>
  <mergeCells count="34">
    <mergeCell ref="D31:H31"/>
    <mergeCell ref="D2:E2"/>
    <mergeCell ref="D3:E3"/>
    <mergeCell ref="D6:H6"/>
    <mergeCell ref="C14:H14"/>
    <mergeCell ref="D16:H16"/>
    <mergeCell ref="D17:H17"/>
    <mergeCell ref="D18:H18"/>
    <mergeCell ref="D23:H23"/>
    <mergeCell ref="D24:H24"/>
    <mergeCell ref="D25:H25"/>
    <mergeCell ref="D30:H30"/>
    <mergeCell ref="D57:H57"/>
    <mergeCell ref="D32:H32"/>
    <mergeCell ref="D37:H37"/>
    <mergeCell ref="D38:H38"/>
    <mergeCell ref="D39:H39"/>
    <mergeCell ref="C46:H46"/>
    <mergeCell ref="D48:H48"/>
    <mergeCell ref="D49:H49"/>
    <mergeCell ref="D50:H50"/>
    <mergeCell ref="C51:E51"/>
    <mergeCell ref="F51:H51"/>
    <mergeCell ref="D56:H56"/>
    <mergeCell ref="C67:E67"/>
    <mergeCell ref="F67:H67"/>
    <mergeCell ref="C72:H72"/>
    <mergeCell ref="C74:H74"/>
    <mergeCell ref="D58:H58"/>
    <mergeCell ref="C59:E59"/>
    <mergeCell ref="F59:H59"/>
    <mergeCell ref="D64:H64"/>
    <mergeCell ref="D65:H65"/>
    <mergeCell ref="D66:H66"/>
  </mergeCells>
  <printOptions horizontalCentered="1"/>
  <pageMargins left="0.7" right="0.7" top="0.75" bottom="0.75" header="0.3" footer="0.3"/>
  <pageSetup paperSize="9" scale="74" fitToHeight="0"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pageSetUpPr fitToPage="1"/>
  </sheetPr>
  <dimension ref="B2:H35"/>
  <sheetViews>
    <sheetView showGridLines="0" showRowColHeaders="0" workbookViewId="0">
      <selection activeCell="G4" sqref="G4"/>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932</v>
      </c>
      <c r="E4" s="1"/>
      <c r="F4" s="2"/>
    </row>
    <row r="5" spans="3:8" ht="12.5" customHeight="1" x14ac:dyDescent="0.35"/>
    <row r="6" spans="3:8" ht="144.75" customHeight="1" x14ac:dyDescent="0.35">
      <c r="C6" s="66" t="s">
        <v>4</v>
      </c>
      <c r="D6" s="134" t="s">
        <v>933</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0</v>
      </c>
      <c r="E9" s="5">
        <v>-723</v>
      </c>
      <c r="F9" s="6">
        <v>-723</v>
      </c>
      <c r="H9" s="7">
        <v>0</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934</v>
      </c>
      <c r="E17" s="119"/>
      <c r="F17" s="119"/>
      <c r="G17" s="119"/>
      <c r="H17" s="120"/>
    </row>
    <row r="18" spans="2:8" ht="20" customHeight="1" thickBot="1" x14ac:dyDescent="0.4">
      <c r="C18" s="76" t="s">
        <v>18</v>
      </c>
      <c r="D18" s="118" t="s">
        <v>935</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c r="E21" s="18"/>
      <c r="F21" s="18">
        <v>0</v>
      </c>
      <c r="G21" s="18">
        <v>-723</v>
      </c>
      <c r="H21" s="19">
        <v>-723</v>
      </c>
    </row>
    <row r="22" spans="2:8" ht="12.5" customHeight="1" x14ac:dyDescent="0.35"/>
    <row r="23" spans="2:8" ht="12.5" customHeight="1" x14ac:dyDescent="0.35"/>
    <row r="24" spans="2:8" ht="18" customHeight="1" x14ac:dyDescent="0.4">
      <c r="C24" s="132" t="s">
        <v>351</v>
      </c>
      <c r="D24" s="132"/>
      <c r="E24" s="132"/>
      <c r="F24" s="132"/>
      <c r="G24" s="132"/>
      <c r="H24" s="132"/>
    </row>
    <row r="25" spans="2:8" ht="18.75" customHeight="1" thickBot="1" x14ac:dyDescent="0.4"/>
    <row r="26" spans="2:8" ht="18.5" customHeight="1" thickBot="1" x14ac:dyDescent="0.45">
      <c r="C26" s="125" t="s">
        <v>192</v>
      </c>
      <c r="D26" s="126"/>
      <c r="E26" s="126"/>
      <c r="F26" s="126"/>
      <c r="G26" s="126"/>
      <c r="H26" s="127"/>
    </row>
    <row r="27" spans="2:8" ht="19.5" customHeight="1" thickBot="1" x14ac:dyDescent="0.4"/>
    <row r="28" spans="2:8" ht="18.5" customHeight="1" thickBot="1" x14ac:dyDescent="0.45">
      <c r="C28" s="125" t="s">
        <v>158</v>
      </c>
      <c r="D28" s="126"/>
      <c r="E28" s="126"/>
      <c r="F28" s="126"/>
      <c r="G28" s="126"/>
      <c r="H28" s="127"/>
    </row>
    <row r="29" spans="2:8" ht="19.5" customHeight="1" x14ac:dyDescent="0.35"/>
    <row r="30" spans="2:8" ht="12.5" customHeight="1" x14ac:dyDescent="0.35"/>
    <row r="31" spans="2:8" ht="12.5" customHeight="1" x14ac:dyDescent="0.35"/>
    <row r="32" spans="2:8" ht="12.5" customHeight="1" x14ac:dyDescent="0.35"/>
    <row r="33" spans="3:8" ht="12.5" customHeight="1" x14ac:dyDescent="0.35">
      <c r="C33" s="23"/>
      <c r="D33" s="23"/>
      <c r="E33" s="23"/>
      <c r="F33" s="23"/>
      <c r="G33" s="23"/>
      <c r="H33" s="23"/>
    </row>
    <row r="34" spans="3:8" ht="12.5" customHeight="1" x14ac:dyDescent="0.35"/>
    <row r="35" spans="3:8" ht="12.5" customHeight="1" x14ac:dyDescent="0.35"/>
  </sheetData>
  <mergeCells count="10">
    <mergeCell ref="D18:H18"/>
    <mergeCell ref="C24:H24"/>
    <mergeCell ref="C26:H26"/>
    <mergeCell ref="C28:H28"/>
    <mergeCell ref="D2:E2"/>
    <mergeCell ref="D3:E3"/>
    <mergeCell ref="D6:H6"/>
    <mergeCell ref="C14:H14"/>
    <mergeCell ref="D16:H16"/>
    <mergeCell ref="D17:H17"/>
  </mergeCells>
  <printOptions horizontalCentered="1"/>
  <pageMargins left="0.7" right="0.7" top="0.75" bottom="0.75" header="0.3" footer="0.3"/>
  <pageSetup paperSize="9" scale="74" fitToHeight="0"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pageSetUpPr fitToPage="1"/>
  </sheetPr>
  <dimension ref="B2:H109"/>
  <sheetViews>
    <sheetView showGridLines="0" showRowColHeaders="0" workbookViewId="0">
      <selection activeCell="G1" sqref="G1"/>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872</v>
      </c>
      <c r="E4" s="1"/>
      <c r="F4" s="2"/>
    </row>
    <row r="5" spans="3:8" ht="12.5" customHeight="1" x14ac:dyDescent="0.35"/>
    <row r="6" spans="3:8" ht="144.75" customHeight="1" x14ac:dyDescent="0.35">
      <c r="C6" s="66" t="s">
        <v>4</v>
      </c>
      <c r="D6" s="134" t="s">
        <v>873</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6657.2789999999995</v>
      </c>
      <c r="E9" s="5">
        <v>-1623.6</v>
      </c>
      <c r="F9" s="6">
        <v>5033.6790000000001</v>
      </c>
      <c r="H9" s="7">
        <v>174.35999999999999</v>
      </c>
    </row>
    <row r="10" spans="3:8" ht="7.5" customHeight="1" x14ac:dyDescent="0.35">
      <c r="C10" s="73"/>
      <c r="F10" s="8"/>
      <c r="H10" s="9"/>
    </row>
    <row r="11" spans="3:8" ht="12.75" customHeight="1" thickBot="1" x14ac:dyDescent="0.4">
      <c r="C11" s="74" t="s">
        <v>11</v>
      </c>
      <c r="D11" s="10"/>
      <c r="E11" s="11"/>
      <c r="F11" s="12">
        <v>-282.51</v>
      </c>
      <c r="G11" s="11"/>
      <c r="H11" s="13">
        <v>7</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874</v>
      </c>
      <c r="E17" s="119"/>
      <c r="F17" s="119"/>
      <c r="G17" s="119"/>
      <c r="H17" s="120"/>
    </row>
    <row r="18" spans="2:8" ht="20" customHeight="1" thickBot="1" x14ac:dyDescent="0.4">
      <c r="C18" s="76" t="s">
        <v>18</v>
      </c>
      <c r="D18" s="118" t="s">
        <v>875</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89.86</v>
      </c>
      <c r="D21" s="18">
        <v>2822.6729999999998</v>
      </c>
      <c r="E21" s="18">
        <v>24.1</v>
      </c>
      <c r="F21" s="18">
        <v>2846.7729999999997</v>
      </c>
      <c r="G21" s="18">
        <v>-18.100000000000001</v>
      </c>
      <c r="H21" s="19">
        <v>2828.6729999999998</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876</v>
      </c>
      <c r="E24" s="119"/>
      <c r="F24" s="119"/>
      <c r="G24" s="119"/>
      <c r="H24" s="120"/>
    </row>
    <row r="25" spans="2:8" ht="120" customHeight="1" thickBot="1" x14ac:dyDescent="0.4">
      <c r="C25" s="76" t="s">
        <v>18</v>
      </c>
      <c r="D25" s="118" t="s">
        <v>877</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50.28</v>
      </c>
      <c r="D28" s="18">
        <v>2018.5329999999999</v>
      </c>
      <c r="E28" s="18">
        <v>120</v>
      </c>
      <c r="F28" s="18">
        <v>2138.5329999999999</v>
      </c>
      <c r="G28" s="18">
        <v>-422.5</v>
      </c>
      <c r="H28" s="19">
        <v>1716.0329999999999</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878</v>
      </c>
      <c r="E31" s="119"/>
      <c r="F31" s="119"/>
      <c r="G31" s="119"/>
      <c r="H31" s="120"/>
    </row>
    <row r="32" spans="2:8" ht="20" customHeight="1" thickBot="1" x14ac:dyDescent="0.4">
      <c r="C32" s="76" t="s">
        <v>18</v>
      </c>
      <c r="D32" s="118" t="s">
        <v>879</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20.32</v>
      </c>
      <c r="D35" s="18">
        <v>803.47199999999998</v>
      </c>
      <c r="E35" s="18">
        <v>102</v>
      </c>
      <c r="F35" s="18">
        <v>905.47199999999998</v>
      </c>
      <c r="G35" s="18">
        <v>-1183</v>
      </c>
      <c r="H35" s="19">
        <v>-277.52800000000002</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880</v>
      </c>
      <c r="E38" s="119"/>
      <c r="F38" s="119"/>
      <c r="G38" s="119"/>
      <c r="H38" s="120"/>
    </row>
    <row r="39" spans="2:8" ht="20" customHeight="1" thickBot="1" x14ac:dyDescent="0.4">
      <c r="C39" s="76" t="s">
        <v>18</v>
      </c>
      <c r="D39" s="118" t="s">
        <v>881</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13.9</v>
      </c>
      <c r="D42" s="18">
        <v>709.70100000000002</v>
      </c>
      <c r="E42" s="18">
        <v>56.8</v>
      </c>
      <c r="F42" s="18">
        <v>766.50099999999998</v>
      </c>
      <c r="G42" s="18">
        <v>0</v>
      </c>
      <c r="H42" s="19">
        <v>766.50099999999998</v>
      </c>
    </row>
    <row r="43" spans="2:8" ht="12.5" customHeight="1" x14ac:dyDescent="0.35"/>
    <row r="44" spans="2:8" ht="12.5" customHeight="1" x14ac:dyDescent="0.35"/>
    <row r="45" spans="2:8" ht="8.25" customHeight="1" x14ac:dyDescent="0.35"/>
    <row r="46" spans="2:8" ht="18" customHeight="1" x14ac:dyDescent="0.4">
      <c r="C46" s="132" t="s">
        <v>59</v>
      </c>
      <c r="D46" s="132"/>
      <c r="E46" s="132"/>
      <c r="F46" s="132"/>
      <c r="G46" s="132"/>
      <c r="H46" s="132"/>
    </row>
    <row r="47" spans="2:8" ht="18.75" customHeight="1" thickBot="1" x14ac:dyDescent="0.4"/>
    <row r="48" spans="2:8" ht="20" customHeight="1" thickBot="1" x14ac:dyDescent="0.4">
      <c r="C48" s="87" t="s">
        <v>14</v>
      </c>
      <c r="D48" s="121" t="s">
        <v>60</v>
      </c>
      <c r="E48" s="122"/>
      <c r="F48" s="123"/>
      <c r="G48" s="123"/>
      <c r="H48" s="124"/>
    </row>
    <row r="49" spans="2:8" ht="20" customHeight="1" thickBot="1" x14ac:dyDescent="0.4">
      <c r="C49" s="88" t="s">
        <v>16</v>
      </c>
      <c r="D49" s="118" t="s">
        <v>61</v>
      </c>
      <c r="E49" s="119"/>
      <c r="F49" s="119"/>
      <c r="G49" s="119"/>
      <c r="H49" s="120"/>
    </row>
    <row r="50" spans="2:8" ht="20" customHeight="1" thickBot="1" x14ac:dyDescent="0.4">
      <c r="C50" s="88" t="s">
        <v>18</v>
      </c>
      <c r="D50" s="118" t="s">
        <v>248</v>
      </c>
      <c r="E50" s="119"/>
      <c r="F50" s="119"/>
      <c r="G50" s="119"/>
      <c r="H50" s="120"/>
    </row>
    <row r="51" spans="2:8" ht="12.5" customHeight="1" x14ac:dyDescent="0.35">
      <c r="C51" s="128"/>
      <c r="D51" s="129"/>
      <c r="E51" s="129"/>
      <c r="F51" s="130"/>
      <c r="G51" s="130"/>
      <c r="H51" s="131"/>
    </row>
    <row r="52" spans="2:8" ht="5.25" customHeight="1" x14ac:dyDescent="0.35">
      <c r="C52" s="14"/>
      <c r="H52" s="15"/>
    </row>
    <row r="53" spans="2:8" ht="25.4" customHeight="1" thickBot="1" x14ac:dyDescent="0.4">
      <c r="B53" s="16"/>
      <c r="C53" s="89" t="s">
        <v>20</v>
      </c>
      <c r="D53" s="90" t="s">
        <v>21</v>
      </c>
      <c r="E53" s="90" t="s">
        <v>22</v>
      </c>
      <c r="F53" s="91" t="s">
        <v>6</v>
      </c>
      <c r="G53" s="90" t="s">
        <v>7</v>
      </c>
      <c r="H53" s="92" t="s">
        <v>8</v>
      </c>
    </row>
    <row r="54" spans="2:8" ht="20" customHeight="1" thickBot="1" x14ac:dyDescent="0.4">
      <c r="C54" s="17">
        <v>0</v>
      </c>
      <c r="D54" s="20">
        <v>254</v>
      </c>
      <c r="E54" s="20">
        <v>0</v>
      </c>
      <c r="F54" s="20">
        <v>254</v>
      </c>
      <c r="G54" s="20">
        <v>0</v>
      </c>
      <c r="H54" s="21">
        <v>254</v>
      </c>
    </row>
    <row r="55" spans="2:8" ht="13" customHeight="1" thickBot="1" x14ac:dyDescent="0.4"/>
    <row r="56" spans="2:8" ht="20" customHeight="1" thickBot="1" x14ac:dyDescent="0.4">
      <c r="C56" s="87" t="s">
        <v>14</v>
      </c>
      <c r="D56" s="121" t="s">
        <v>63</v>
      </c>
      <c r="E56" s="122"/>
      <c r="F56" s="123"/>
      <c r="G56" s="123"/>
      <c r="H56" s="124"/>
    </row>
    <row r="57" spans="2:8" ht="20" customHeight="1" thickBot="1" x14ac:dyDescent="0.4">
      <c r="C57" s="88" t="s">
        <v>16</v>
      </c>
      <c r="D57" s="118" t="s">
        <v>66</v>
      </c>
      <c r="E57" s="119"/>
      <c r="F57" s="119"/>
      <c r="G57" s="119"/>
      <c r="H57" s="120"/>
    </row>
    <row r="58" spans="2:8" ht="20" customHeight="1" thickBot="1" x14ac:dyDescent="0.4">
      <c r="C58" s="88" t="s">
        <v>18</v>
      </c>
      <c r="D58" s="118" t="s">
        <v>882</v>
      </c>
      <c r="E58" s="119"/>
      <c r="F58" s="119"/>
      <c r="G58" s="119"/>
      <c r="H58" s="120"/>
    </row>
    <row r="59" spans="2:8" ht="12.5" customHeight="1" x14ac:dyDescent="0.35">
      <c r="C59" s="128"/>
      <c r="D59" s="129"/>
      <c r="E59" s="129"/>
      <c r="F59" s="130"/>
      <c r="G59" s="130"/>
      <c r="H59" s="131"/>
    </row>
    <row r="60" spans="2:8" ht="5.25" customHeight="1" x14ac:dyDescent="0.35">
      <c r="C60" s="14"/>
      <c r="H60" s="15"/>
    </row>
    <row r="61" spans="2:8" ht="25.4" customHeight="1" x14ac:dyDescent="0.35">
      <c r="B61" s="16"/>
      <c r="C61" s="89" t="s">
        <v>20</v>
      </c>
      <c r="D61" s="90" t="s">
        <v>21</v>
      </c>
      <c r="E61" s="90" t="s">
        <v>22</v>
      </c>
      <c r="F61" s="91" t="s">
        <v>6</v>
      </c>
      <c r="G61" s="90" t="s">
        <v>7</v>
      </c>
      <c r="H61" s="92" t="s">
        <v>8</v>
      </c>
    </row>
    <row r="62" spans="2:8" ht="20" customHeight="1" thickBot="1" x14ac:dyDescent="0.4">
      <c r="C62" s="22"/>
      <c r="D62" s="20">
        <v>100</v>
      </c>
      <c r="E62" s="20">
        <v>0</v>
      </c>
      <c r="F62" s="20">
        <v>100</v>
      </c>
      <c r="G62" s="20">
        <v>0</v>
      </c>
      <c r="H62" s="21">
        <v>100</v>
      </c>
    </row>
    <row r="63" spans="2:8" ht="13" customHeight="1" thickBot="1" x14ac:dyDescent="0.4"/>
    <row r="64" spans="2:8" ht="20" customHeight="1" thickBot="1" x14ac:dyDescent="0.4">
      <c r="C64" s="87" t="s">
        <v>14</v>
      </c>
      <c r="D64" s="121" t="s">
        <v>65</v>
      </c>
      <c r="E64" s="122"/>
      <c r="F64" s="123"/>
      <c r="G64" s="123"/>
      <c r="H64" s="124"/>
    </row>
    <row r="65" spans="2:8" ht="20" customHeight="1" thickBot="1" x14ac:dyDescent="0.4">
      <c r="C65" s="88" t="s">
        <v>16</v>
      </c>
      <c r="D65" s="118" t="s">
        <v>66</v>
      </c>
      <c r="E65" s="119"/>
      <c r="F65" s="119"/>
      <c r="G65" s="119"/>
      <c r="H65" s="120"/>
    </row>
    <row r="66" spans="2:8" ht="20" customHeight="1" thickBot="1" x14ac:dyDescent="0.4">
      <c r="C66" s="88" t="s">
        <v>18</v>
      </c>
      <c r="D66" s="118" t="s">
        <v>883</v>
      </c>
      <c r="E66" s="119"/>
      <c r="F66" s="119"/>
      <c r="G66" s="119"/>
      <c r="H66" s="120"/>
    </row>
    <row r="67" spans="2:8" ht="12.5" customHeight="1" x14ac:dyDescent="0.35">
      <c r="C67" s="128"/>
      <c r="D67" s="129"/>
      <c r="E67" s="129"/>
      <c r="F67" s="130"/>
      <c r="G67" s="130"/>
      <c r="H67" s="131"/>
    </row>
    <row r="68" spans="2:8" ht="5.25" customHeight="1" x14ac:dyDescent="0.35">
      <c r="C68" s="14"/>
      <c r="H68" s="15"/>
    </row>
    <row r="69" spans="2:8" ht="25.4" customHeight="1" thickBot="1" x14ac:dyDescent="0.4">
      <c r="B69" s="16"/>
      <c r="C69" s="89" t="s">
        <v>20</v>
      </c>
      <c r="D69" s="90" t="s">
        <v>21</v>
      </c>
      <c r="E69" s="90" t="s">
        <v>22</v>
      </c>
      <c r="F69" s="91" t="s">
        <v>6</v>
      </c>
      <c r="G69" s="90" t="s">
        <v>7</v>
      </c>
      <c r="H69" s="92" t="s">
        <v>8</v>
      </c>
    </row>
    <row r="70" spans="2:8" ht="20" customHeight="1" thickBot="1" x14ac:dyDescent="0.4">
      <c r="C70" s="17"/>
      <c r="D70" s="20">
        <v>27</v>
      </c>
      <c r="E70" s="20">
        <v>20</v>
      </c>
      <c r="F70" s="20">
        <v>47</v>
      </c>
      <c r="G70" s="20">
        <v>0</v>
      </c>
      <c r="H70" s="21">
        <v>47</v>
      </c>
    </row>
    <row r="71" spans="2:8" ht="13" customHeight="1" thickBot="1" x14ac:dyDescent="0.4"/>
    <row r="72" spans="2:8" ht="18.5" customHeight="1" thickBot="1" x14ac:dyDescent="0.45">
      <c r="C72" s="125" t="s">
        <v>81</v>
      </c>
      <c r="D72" s="126"/>
      <c r="E72" s="126"/>
      <c r="F72" s="126"/>
      <c r="G72" s="126"/>
      <c r="H72" s="127"/>
    </row>
    <row r="73" spans="2:8" ht="19.5" customHeight="1" thickBot="1" x14ac:dyDescent="0.4"/>
    <row r="74" spans="2:8" ht="20" customHeight="1" thickBot="1" x14ac:dyDescent="0.4">
      <c r="C74" s="81" t="s">
        <v>14</v>
      </c>
      <c r="D74" s="121" t="s">
        <v>179</v>
      </c>
      <c r="E74" s="122"/>
      <c r="F74" s="123"/>
      <c r="G74" s="123"/>
      <c r="H74" s="124"/>
    </row>
    <row r="75" spans="2:8" ht="20" customHeight="1" thickBot="1" x14ac:dyDescent="0.4">
      <c r="C75" s="82" t="s">
        <v>16</v>
      </c>
      <c r="D75" s="118" t="s">
        <v>884</v>
      </c>
      <c r="E75" s="119"/>
      <c r="F75" s="119"/>
      <c r="G75" s="119"/>
      <c r="H75" s="120"/>
    </row>
    <row r="76" spans="2:8" ht="20" customHeight="1" thickBot="1" x14ac:dyDescent="0.4">
      <c r="C76" s="82" t="s">
        <v>18</v>
      </c>
      <c r="D76" s="118" t="s">
        <v>322</v>
      </c>
      <c r="E76" s="119"/>
      <c r="F76" s="119"/>
      <c r="G76" s="119"/>
      <c r="H76" s="120"/>
    </row>
    <row r="77" spans="2:8" ht="5.25" customHeight="1" x14ac:dyDescent="0.35">
      <c r="C77" s="14"/>
      <c r="H77" s="15"/>
    </row>
    <row r="78" spans="2:8" ht="25.4" customHeight="1" thickBot="1" x14ac:dyDescent="0.4">
      <c r="B78" s="16"/>
      <c r="C78" s="83" t="s">
        <v>20</v>
      </c>
      <c r="D78" s="84" t="s">
        <v>21</v>
      </c>
      <c r="E78" s="84" t="s">
        <v>22</v>
      </c>
      <c r="F78" s="85" t="s">
        <v>6</v>
      </c>
      <c r="G78" s="84" t="s">
        <v>7</v>
      </c>
      <c r="H78" s="86" t="s">
        <v>8</v>
      </c>
    </row>
    <row r="79" spans="2:8" ht="20" customHeight="1" thickBot="1" x14ac:dyDescent="0.4">
      <c r="C79" s="17">
        <v>1</v>
      </c>
      <c r="D79" s="18">
        <v>-30</v>
      </c>
      <c r="E79" s="18">
        <v>0</v>
      </c>
      <c r="F79" s="18">
        <v>-30</v>
      </c>
      <c r="G79" s="18">
        <v>0</v>
      </c>
      <c r="H79" s="19">
        <v>-30</v>
      </c>
    </row>
    <row r="80" spans="2:8" ht="13" customHeight="1" thickBot="1" x14ac:dyDescent="0.4"/>
    <row r="81" spans="2:8" ht="20" customHeight="1" thickBot="1" x14ac:dyDescent="0.4">
      <c r="C81" s="81" t="s">
        <v>14</v>
      </c>
      <c r="D81" s="121" t="s">
        <v>183</v>
      </c>
      <c r="E81" s="122"/>
      <c r="F81" s="123"/>
      <c r="G81" s="123"/>
      <c r="H81" s="124"/>
    </row>
    <row r="82" spans="2:8" ht="20" customHeight="1" thickBot="1" x14ac:dyDescent="0.4">
      <c r="C82" s="82" t="s">
        <v>16</v>
      </c>
      <c r="D82" s="118" t="s">
        <v>885</v>
      </c>
      <c r="E82" s="119"/>
      <c r="F82" s="119"/>
      <c r="G82" s="119"/>
      <c r="H82" s="120"/>
    </row>
    <row r="83" spans="2:8" ht="40" customHeight="1" thickBot="1" x14ac:dyDescent="0.4">
      <c r="C83" s="82" t="s">
        <v>18</v>
      </c>
      <c r="D83" s="118" t="s">
        <v>886</v>
      </c>
      <c r="E83" s="119"/>
      <c r="F83" s="119"/>
      <c r="G83" s="119"/>
      <c r="H83" s="120"/>
    </row>
    <row r="84" spans="2:8" ht="5.25" customHeight="1" x14ac:dyDescent="0.35">
      <c r="C84" s="14"/>
      <c r="H84" s="15"/>
    </row>
    <row r="85" spans="2:8" ht="25.4" customHeight="1" thickBot="1" x14ac:dyDescent="0.4">
      <c r="B85" s="16"/>
      <c r="C85" s="83" t="s">
        <v>20</v>
      </c>
      <c r="D85" s="84" t="s">
        <v>21</v>
      </c>
      <c r="E85" s="84" t="s">
        <v>22</v>
      </c>
      <c r="F85" s="85" t="s">
        <v>6</v>
      </c>
      <c r="G85" s="84" t="s">
        <v>7</v>
      </c>
      <c r="H85" s="86" t="s">
        <v>8</v>
      </c>
    </row>
    <row r="86" spans="2:8" ht="20" customHeight="1" thickBot="1" x14ac:dyDescent="0.4">
      <c r="C86" s="17">
        <v>6</v>
      </c>
      <c r="D86" s="18">
        <v>-181.51</v>
      </c>
      <c r="E86" s="18">
        <v>0</v>
      </c>
      <c r="F86" s="18">
        <v>-181.51</v>
      </c>
      <c r="G86" s="18">
        <v>0</v>
      </c>
      <c r="H86" s="19">
        <v>-181.51</v>
      </c>
    </row>
    <row r="87" spans="2:8" ht="13" customHeight="1" thickBot="1" x14ac:dyDescent="0.4"/>
    <row r="88" spans="2:8" ht="18.5" customHeight="1" thickBot="1" x14ac:dyDescent="0.45">
      <c r="C88" s="125" t="s">
        <v>85</v>
      </c>
      <c r="D88" s="126"/>
      <c r="E88" s="126"/>
      <c r="F88" s="126"/>
      <c r="G88" s="126"/>
      <c r="H88" s="127"/>
    </row>
    <row r="89" spans="2:8" ht="19.5" customHeight="1" thickBot="1" x14ac:dyDescent="0.4"/>
    <row r="90" spans="2:8" ht="20" customHeight="1" thickBot="1" x14ac:dyDescent="0.4">
      <c r="C90" s="81" t="s">
        <v>14</v>
      </c>
      <c r="D90" s="121" t="s">
        <v>86</v>
      </c>
      <c r="E90" s="122"/>
      <c r="F90" s="123"/>
      <c r="G90" s="123"/>
      <c r="H90" s="124"/>
    </row>
    <row r="91" spans="2:8" ht="20" customHeight="1" thickBot="1" x14ac:dyDescent="0.4">
      <c r="C91" s="82" t="s">
        <v>16</v>
      </c>
      <c r="D91" s="118" t="s">
        <v>884</v>
      </c>
      <c r="E91" s="119"/>
      <c r="F91" s="119"/>
      <c r="G91" s="119"/>
      <c r="H91" s="120"/>
    </row>
    <row r="92" spans="2:8" ht="20" customHeight="1" thickBot="1" x14ac:dyDescent="0.4">
      <c r="C92" s="82" t="s">
        <v>18</v>
      </c>
      <c r="D92" s="118" t="s">
        <v>887</v>
      </c>
      <c r="E92" s="119"/>
      <c r="F92" s="119"/>
      <c r="G92" s="119"/>
      <c r="H92" s="120"/>
    </row>
    <row r="93" spans="2:8" ht="5.25" customHeight="1" x14ac:dyDescent="0.35">
      <c r="C93" s="14"/>
      <c r="H93" s="15"/>
    </row>
    <row r="94" spans="2:8" ht="25.4" customHeight="1" thickBot="1" x14ac:dyDescent="0.4">
      <c r="B94" s="16"/>
      <c r="C94" s="83" t="s">
        <v>20</v>
      </c>
      <c r="D94" s="84" t="s">
        <v>21</v>
      </c>
      <c r="E94" s="84" t="s">
        <v>22</v>
      </c>
      <c r="F94" s="85" t="s">
        <v>6</v>
      </c>
      <c r="G94" s="84" t="s">
        <v>7</v>
      </c>
      <c r="H94" s="86" t="s">
        <v>8</v>
      </c>
    </row>
    <row r="95" spans="2:8" ht="20" customHeight="1" thickBot="1" x14ac:dyDescent="0.4">
      <c r="C95" s="17">
        <v>0</v>
      </c>
      <c r="D95" s="18">
        <v>0</v>
      </c>
      <c r="E95" s="18">
        <v>0</v>
      </c>
      <c r="F95" s="18">
        <v>0</v>
      </c>
      <c r="G95" s="18">
        <v>-31</v>
      </c>
      <c r="H95" s="19">
        <v>-31</v>
      </c>
    </row>
    <row r="96" spans="2:8" ht="13" customHeight="1" thickBot="1" x14ac:dyDescent="0.4"/>
    <row r="97" spans="2:8" ht="20" customHeight="1" thickBot="1" x14ac:dyDescent="0.4">
      <c r="C97" s="81" t="s">
        <v>14</v>
      </c>
      <c r="D97" s="121" t="s">
        <v>89</v>
      </c>
      <c r="E97" s="122"/>
      <c r="F97" s="123"/>
      <c r="G97" s="123"/>
      <c r="H97" s="124"/>
    </row>
    <row r="98" spans="2:8" ht="20" customHeight="1" thickBot="1" x14ac:dyDescent="0.4">
      <c r="C98" s="82" t="s">
        <v>16</v>
      </c>
      <c r="D98" s="118" t="s">
        <v>884</v>
      </c>
      <c r="E98" s="119"/>
      <c r="F98" s="119"/>
      <c r="G98" s="119"/>
      <c r="H98" s="120"/>
    </row>
    <row r="99" spans="2:8" ht="20" customHeight="1" thickBot="1" x14ac:dyDescent="0.4">
      <c r="C99" s="82" t="s">
        <v>18</v>
      </c>
      <c r="D99" s="118" t="s">
        <v>888</v>
      </c>
      <c r="E99" s="119"/>
      <c r="F99" s="119"/>
      <c r="G99" s="119"/>
      <c r="H99" s="120"/>
    </row>
    <row r="100" spans="2:8" ht="5.25" customHeight="1" x14ac:dyDescent="0.35">
      <c r="C100" s="14"/>
      <c r="H100" s="15"/>
    </row>
    <row r="101" spans="2:8" ht="25.4" customHeight="1" thickBot="1" x14ac:dyDescent="0.4">
      <c r="B101" s="16"/>
      <c r="C101" s="83" t="s">
        <v>20</v>
      </c>
      <c r="D101" s="84" t="s">
        <v>21</v>
      </c>
      <c r="E101" s="84" t="s">
        <v>22</v>
      </c>
      <c r="F101" s="85" t="s">
        <v>6</v>
      </c>
      <c r="G101" s="84" t="s">
        <v>7</v>
      </c>
      <c r="H101" s="86" t="s">
        <v>8</v>
      </c>
    </row>
    <row r="102" spans="2:8" ht="20" customHeight="1" thickBot="1" x14ac:dyDescent="0.4">
      <c r="C102" s="17">
        <v>0</v>
      </c>
      <c r="D102" s="18">
        <v>0</v>
      </c>
      <c r="E102" s="18">
        <v>0</v>
      </c>
      <c r="F102" s="18">
        <v>0</v>
      </c>
      <c r="G102" s="18">
        <v>-40</v>
      </c>
      <c r="H102" s="19">
        <v>-40</v>
      </c>
    </row>
    <row r="103" spans="2:8" ht="12.5" customHeight="1" x14ac:dyDescent="0.35"/>
    <row r="104" spans="2:8" ht="12.5" customHeight="1" x14ac:dyDescent="0.35"/>
    <row r="105" spans="2:8" ht="12.5" customHeight="1" x14ac:dyDescent="0.35"/>
    <row r="106" spans="2:8" ht="12.5" customHeight="1" x14ac:dyDescent="0.35"/>
    <row r="107" spans="2:8" ht="12.5" customHeight="1" x14ac:dyDescent="0.35">
      <c r="C107" s="23"/>
      <c r="D107" s="23"/>
      <c r="E107" s="23"/>
      <c r="F107" s="23"/>
      <c r="G107" s="23"/>
      <c r="H107" s="23"/>
    </row>
    <row r="108" spans="2:8" ht="12.5" customHeight="1" x14ac:dyDescent="0.35"/>
    <row r="109" spans="2:8" ht="12.5" customHeight="1" x14ac:dyDescent="0.35"/>
  </sheetData>
  <mergeCells count="46">
    <mergeCell ref="D31:H31"/>
    <mergeCell ref="D2:E2"/>
    <mergeCell ref="D3:E3"/>
    <mergeCell ref="D6:H6"/>
    <mergeCell ref="C14:H14"/>
    <mergeCell ref="D16:H16"/>
    <mergeCell ref="D17:H17"/>
    <mergeCell ref="D18:H18"/>
    <mergeCell ref="D23:H23"/>
    <mergeCell ref="D24:H24"/>
    <mergeCell ref="D25:H25"/>
    <mergeCell ref="D30:H30"/>
    <mergeCell ref="D57:H57"/>
    <mergeCell ref="D32:H32"/>
    <mergeCell ref="D37:H37"/>
    <mergeCell ref="D38:H38"/>
    <mergeCell ref="D39:H39"/>
    <mergeCell ref="C46:H46"/>
    <mergeCell ref="D48:H48"/>
    <mergeCell ref="D49:H49"/>
    <mergeCell ref="D50:H50"/>
    <mergeCell ref="C51:E51"/>
    <mergeCell ref="F51:H51"/>
    <mergeCell ref="D56:H56"/>
    <mergeCell ref="D76:H76"/>
    <mergeCell ref="D58:H58"/>
    <mergeCell ref="C59:E59"/>
    <mergeCell ref="F59:H59"/>
    <mergeCell ref="D64:H64"/>
    <mergeCell ref="D65:H65"/>
    <mergeCell ref="D66:H66"/>
    <mergeCell ref="C67:E67"/>
    <mergeCell ref="F67:H67"/>
    <mergeCell ref="C72:H72"/>
    <mergeCell ref="D74:H74"/>
    <mergeCell ref="D75:H75"/>
    <mergeCell ref="D92:H92"/>
    <mergeCell ref="D97:H97"/>
    <mergeCell ref="D98:H98"/>
    <mergeCell ref="D99:H99"/>
    <mergeCell ref="D81:H81"/>
    <mergeCell ref="D82:H82"/>
    <mergeCell ref="D83:H83"/>
    <mergeCell ref="C88:H88"/>
    <mergeCell ref="D90:H90"/>
    <mergeCell ref="D91:H91"/>
  </mergeCells>
  <printOptions horizontalCentered="1"/>
  <pageMargins left="0.7" right="0.7" top="0.75" bottom="0.75" header="0.3" footer="0.3"/>
  <pageSetup paperSize="9" scale="74" fitToHeight="0"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B1F83-AB0E-44A1-9CD5-3B89B3032C6A}">
  <sheetPr>
    <pageSetUpPr fitToPage="1"/>
  </sheetPr>
  <dimension ref="B2:H101"/>
  <sheetViews>
    <sheetView showGridLines="0" showRowColHeaders="0" topLeftCell="A2" workbookViewId="0">
      <selection activeCell="F11" sqref="F11"/>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852</v>
      </c>
      <c r="E4" s="1"/>
      <c r="F4" s="2"/>
    </row>
    <row r="5" spans="3:8" ht="12.5" customHeight="1" x14ac:dyDescent="0.35"/>
    <row r="6" spans="3:8" ht="104.5" customHeight="1" x14ac:dyDescent="0.35">
      <c r="C6" s="66" t="s">
        <v>4</v>
      </c>
      <c r="D6" s="134" t="s">
        <v>853</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f>+D21+E21+D28+E28+D35+E35+D42+E42+D49+E49</f>
        <v>17563</v>
      </c>
      <c r="E9" s="5">
        <f>G21+G28+G35+G42+G49</f>
        <v>-1825.2</v>
      </c>
      <c r="F9" s="6">
        <f>+D9+E9</f>
        <v>15737.8</v>
      </c>
      <c r="H9" s="7">
        <f>+C21+C28+C35+C42+C49</f>
        <v>118.48</v>
      </c>
    </row>
    <row r="10" spans="3:8" ht="7.5" customHeight="1" x14ac:dyDescent="0.35">
      <c r="C10" s="73"/>
      <c r="F10" s="8"/>
      <c r="H10" s="9"/>
    </row>
    <row r="11" spans="3:8" ht="12.75" customHeight="1" thickBot="1" x14ac:dyDescent="0.4">
      <c r="C11" s="74" t="s">
        <v>11</v>
      </c>
      <c r="D11" s="10"/>
      <c r="E11" s="11"/>
      <c r="F11" s="12">
        <f>+H85+H92</f>
        <v>-225</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854</v>
      </c>
      <c r="E17" s="119"/>
      <c r="F17" s="119"/>
      <c r="G17" s="119"/>
      <c r="H17" s="120"/>
    </row>
    <row r="18" spans="2:8" ht="20" customHeight="1" thickBot="1" x14ac:dyDescent="0.4">
      <c r="C18" s="76" t="s">
        <v>18</v>
      </c>
      <c r="D18" s="118" t="s">
        <v>855</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5</v>
      </c>
      <c r="D21" s="18">
        <v>877.8</v>
      </c>
      <c r="E21" s="18">
        <v>98.7</v>
      </c>
      <c r="F21" s="18">
        <v>976.5</v>
      </c>
      <c r="G21" s="18">
        <v>-80</v>
      </c>
      <c r="H21" s="19">
        <v>896.5</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1037</v>
      </c>
      <c r="E24" s="119"/>
      <c r="F24" s="119"/>
      <c r="G24" s="119"/>
      <c r="H24" s="120"/>
    </row>
    <row r="25" spans="2:8" ht="145" customHeight="1" thickBot="1" x14ac:dyDescent="0.4">
      <c r="C25" s="76" t="s">
        <v>18</v>
      </c>
      <c r="D25" s="118" t="s">
        <v>856</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28.86</v>
      </c>
      <c r="D28" s="18">
        <v>1670.5</v>
      </c>
      <c r="E28" s="18">
        <v>582.1</v>
      </c>
      <c r="F28" s="18">
        <v>2252.6</v>
      </c>
      <c r="G28" s="18">
        <v>-1585.2</v>
      </c>
      <c r="H28" s="19">
        <v>667.39999999999986</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857</v>
      </c>
      <c r="E31" s="119"/>
      <c r="F31" s="119"/>
      <c r="G31" s="119"/>
      <c r="H31" s="120"/>
    </row>
    <row r="32" spans="2:8" ht="127.5" customHeight="1" thickBot="1" x14ac:dyDescent="0.4">
      <c r="C32" s="76" t="s">
        <v>18</v>
      </c>
      <c r="D32" s="118" t="s">
        <v>1038</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51.14</v>
      </c>
      <c r="D35" s="18">
        <v>2712</v>
      </c>
      <c r="E35" s="18">
        <v>10186.9</v>
      </c>
      <c r="F35" s="18">
        <v>12898.9</v>
      </c>
      <c r="G35" s="18">
        <v>-63</v>
      </c>
      <c r="H35" s="18">
        <v>12835.9</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1039</v>
      </c>
      <c r="E38" s="119"/>
      <c r="F38" s="119"/>
      <c r="G38" s="119"/>
      <c r="H38" s="120"/>
    </row>
    <row r="39" spans="2:8" ht="63" customHeight="1" thickBot="1" x14ac:dyDescent="0.4">
      <c r="C39" s="76" t="s">
        <v>18</v>
      </c>
      <c r="D39" s="118" t="s">
        <v>1040</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24.48</v>
      </c>
      <c r="D42" s="18">
        <v>1020</v>
      </c>
      <c r="E42" s="18">
        <v>0</v>
      </c>
      <c r="F42" s="18">
        <v>1020</v>
      </c>
      <c r="G42" s="18">
        <v>-97</v>
      </c>
      <c r="H42" s="19">
        <v>923</v>
      </c>
    </row>
    <row r="43" spans="2:8" ht="13" customHeight="1" thickBot="1" x14ac:dyDescent="0.4"/>
    <row r="44" spans="2:8" ht="20" customHeight="1" thickBot="1" x14ac:dyDescent="0.4">
      <c r="C44" s="75" t="s">
        <v>14</v>
      </c>
      <c r="D44" s="121" t="s">
        <v>105</v>
      </c>
      <c r="E44" s="123"/>
      <c r="F44" s="123"/>
      <c r="G44" s="123"/>
      <c r="H44" s="124"/>
    </row>
    <row r="45" spans="2:8" ht="20" customHeight="1" thickBot="1" x14ac:dyDescent="0.4">
      <c r="C45" s="76" t="s">
        <v>16</v>
      </c>
      <c r="D45" s="118" t="s">
        <v>1041</v>
      </c>
      <c r="E45" s="119"/>
      <c r="F45" s="119"/>
      <c r="G45" s="119"/>
      <c r="H45" s="120"/>
    </row>
    <row r="46" spans="2:8" ht="107.5" customHeight="1" thickBot="1" x14ac:dyDescent="0.4">
      <c r="C46" s="76" t="s">
        <v>18</v>
      </c>
      <c r="D46" s="118" t="s">
        <v>1042</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9</v>
      </c>
      <c r="D49" s="18">
        <v>299</v>
      </c>
      <c r="E49" s="18">
        <v>116</v>
      </c>
      <c r="F49" s="18">
        <v>415</v>
      </c>
      <c r="G49" s="18">
        <v>0</v>
      </c>
      <c r="H49" s="19">
        <v>415</v>
      </c>
    </row>
    <row r="50" spans="2:8" ht="13" customHeight="1" x14ac:dyDescent="0.35"/>
    <row r="51" spans="2:8" ht="12.5" customHeight="1" x14ac:dyDescent="0.35"/>
    <row r="52" spans="2:8" ht="18" customHeight="1" x14ac:dyDescent="0.4">
      <c r="C52" s="132" t="s">
        <v>59</v>
      </c>
      <c r="D52" s="132"/>
      <c r="E52" s="132"/>
      <c r="F52" s="132"/>
      <c r="G52" s="132"/>
      <c r="H52" s="132"/>
    </row>
    <row r="53" spans="2:8" ht="18.75" customHeight="1" thickBot="1" x14ac:dyDescent="0.4"/>
    <row r="54" spans="2:8" ht="20" customHeight="1" thickBot="1" x14ac:dyDescent="0.4">
      <c r="C54" s="87" t="s">
        <v>14</v>
      </c>
      <c r="D54" s="121" t="s">
        <v>60</v>
      </c>
      <c r="E54" s="122"/>
      <c r="F54" s="123"/>
      <c r="G54" s="123"/>
      <c r="H54" s="124"/>
    </row>
    <row r="55" spans="2:8" ht="20" customHeight="1" thickBot="1" x14ac:dyDescent="0.4">
      <c r="C55" s="88" t="s">
        <v>16</v>
      </c>
      <c r="D55" s="118" t="s">
        <v>61</v>
      </c>
      <c r="E55" s="119"/>
      <c r="F55" s="119"/>
      <c r="G55" s="119"/>
      <c r="H55" s="120"/>
    </row>
    <row r="56" spans="2:8" ht="32.75" customHeight="1" thickBot="1" x14ac:dyDescent="0.4">
      <c r="C56" s="88" t="s">
        <v>18</v>
      </c>
      <c r="D56" s="118" t="s">
        <v>858</v>
      </c>
      <c r="E56" s="119"/>
      <c r="F56" s="119"/>
      <c r="G56" s="119"/>
      <c r="H56" s="120"/>
    </row>
    <row r="57" spans="2:8" ht="12.5" customHeight="1" x14ac:dyDescent="0.35">
      <c r="C57" s="128"/>
      <c r="D57" s="129"/>
      <c r="E57" s="129"/>
      <c r="F57" s="130"/>
      <c r="G57" s="130"/>
      <c r="H57" s="131"/>
    </row>
    <row r="58" spans="2:8" ht="5.25" customHeight="1" x14ac:dyDescent="0.35">
      <c r="C58" s="14"/>
      <c r="H58" s="15"/>
    </row>
    <row r="59" spans="2:8" ht="25.4" customHeight="1" thickBot="1" x14ac:dyDescent="0.4">
      <c r="B59" s="16"/>
      <c r="C59" s="89" t="s">
        <v>20</v>
      </c>
      <c r="D59" s="90" t="s">
        <v>21</v>
      </c>
      <c r="E59" s="90" t="s">
        <v>22</v>
      </c>
      <c r="F59" s="91" t="s">
        <v>6</v>
      </c>
      <c r="G59" s="90" t="s">
        <v>7</v>
      </c>
      <c r="H59" s="92" t="s">
        <v>8</v>
      </c>
    </row>
    <row r="60" spans="2:8" ht="20" customHeight="1" thickBot="1" x14ac:dyDescent="0.4">
      <c r="C60" s="17">
        <v>0</v>
      </c>
      <c r="D60" s="20">
        <v>214</v>
      </c>
      <c r="E60" s="20">
        <v>0</v>
      </c>
      <c r="F60" s="20">
        <v>214</v>
      </c>
      <c r="G60" s="20">
        <v>0</v>
      </c>
      <c r="H60" s="21">
        <v>214</v>
      </c>
    </row>
    <row r="61" spans="2:8" ht="13" customHeight="1" thickBot="1" x14ac:dyDescent="0.4"/>
    <row r="62" spans="2:8" ht="20" customHeight="1" thickBot="1" x14ac:dyDescent="0.4">
      <c r="C62" s="87" t="s">
        <v>14</v>
      </c>
      <c r="D62" s="121" t="s">
        <v>63</v>
      </c>
      <c r="E62" s="122"/>
      <c r="F62" s="123"/>
      <c r="G62" s="123"/>
      <c r="H62" s="124"/>
    </row>
    <row r="63" spans="2:8" ht="20" customHeight="1" thickBot="1" x14ac:dyDescent="0.4">
      <c r="C63" s="88" t="s">
        <v>16</v>
      </c>
      <c r="D63" s="118" t="s">
        <v>61</v>
      </c>
      <c r="E63" s="119"/>
      <c r="F63" s="119"/>
      <c r="G63" s="119"/>
      <c r="H63" s="120"/>
    </row>
    <row r="64" spans="2:8" ht="20" customHeight="1" thickBot="1" x14ac:dyDescent="0.4">
      <c r="C64" s="88" t="s">
        <v>18</v>
      </c>
      <c r="D64" s="118" t="s">
        <v>859</v>
      </c>
      <c r="E64" s="119"/>
      <c r="F64" s="119"/>
      <c r="G64" s="119"/>
      <c r="H64" s="120"/>
    </row>
    <row r="65" spans="2:8" ht="12.5" customHeight="1" x14ac:dyDescent="0.35">
      <c r="C65" s="128"/>
      <c r="D65" s="129"/>
      <c r="E65" s="129"/>
      <c r="F65" s="130"/>
      <c r="G65" s="130"/>
      <c r="H65" s="131"/>
    </row>
    <row r="66" spans="2:8" ht="5.25" customHeight="1" x14ac:dyDescent="0.35">
      <c r="C66" s="14"/>
      <c r="H66" s="15"/>
    </row>
    <row r="67" spans="2:8" ht="25.4" customHeight="1" x14ac:dyDescent="0.35">
      <c r="B67" s="16"/>
      <c r="C67" s="89" t="s">
        <v>20</v>
      </c>
      <c r="D67" s="90" t="s">
        <v>21</v>
      </c>
      <c r="E67" s="90" t="s">
        <v>22</v>
      </c>
      <c r="F67" s="91" t="s">
        <v>6</v>
      </c>
      <c r="G67" s="90" t="s">
        <v>7</v>
      </c>
      <c r="H67" s="92" t="s">
        <v>8</v>
      </c>
    </row>
    <row r="68" spans="2:8" ht="20" customHeight="1" thickBot="1" x14ac:dyDescent="0.4">
      <c r="C68" s="22"/>
      <c r="D68" s="20">
        <v>0</v>
      </c>
      <c r="E68" s="20">
        <v>180</v>
      </c>
      <c r="F68" s="20">
        <v>180</v>
      </c>
      <c r="G68" s="20">
        <v>0</v>
      </c>
      <c r="H68" s="21">
        <v>180</v>
      </c>
    </row>
    <row r="69" spans="2:8" ht="13" customHeight="1" thickBot="1" x14ac:dyDescent="0.4"/>
    <row r="70" spans="2:8" ht="20" customHeight="1" thickBot="1" x14ac:dyDescent="0.4">
      <c r="C70" s="87" t="s">
        <v>14</v>
      </c>
      <c r="D70" s="121" t="s">
        <v>65</v>
      </c>
      <c r="E70" s="122"/>
      <c r="F70" s="123"/>
      <c r="G70" s="123"/>
      <c r="H70" s="124"/>
    </row>
    <row r="71" spans="2:8" ht="20" customHeight="1" thickBot="1" x14ac:dyDescent="0.4">
      <c r="C71" s="88" t="s">
        <v>16</v>
      </c>
      <c r="D71" s="118" t="s">
        <v>66</v>
      </c>
      <c r="E71" s="119"/>
      <c r="F71" s="119"/>
      <c r="G71" s="119"/>
      <c r="H71" s="120"/>
    </row>
    <row r="72" spans="2:8" ht="20" customHeight="1" thickBot="1" x14ac:dyDescent="0.4">
      <c r="C72" s="88" t="s">
        <v>18</v>
      </c>
      <c r="D72" s="118" t="s">
        <v>860</v>
      </c>
      <c r="E72" s="119"/>
      <c r="F72" s="119"/>
      <c r="G72" s="119"/>
      <c r="H72" s="120"/>
    </row>
    <row r="73" spans="2:8" ht="12.5" customHeight="1" x14ac:dyDescent="0.35">
      <c r="C73" s="128"/>
      <c r="D73" s="129"/>
      <c r="E73" s="129"/>
      <c r="F73" s="130"/>
      <c r="G73" s="130"/>
      <c r="H73" s="131"/>
    </row>
    <row r="74" spans="2:8" ht="5.25" customHeight="1" x14ac:dyDescent="0.35">
      <c r="C74" s="14"/>
      <c r="H74" s="15"/>
    </row>
    <row r="75" spans="2:8" ht="25.4" customHeight="1" thickBot="1" x14ac:dyDescent="0.4">
      <c r="B75" s="16"/>
      <c r="C75" s="89" t="s">
        <v>20</v>
      </c>
      <c r="D75" s="90" t="s">
        <v>21</v>
      </c>
      <c r="E75" s="90" t="s">
        <v>22</v>
      </c>
      <c r="F75" s="91" t="s">
        <v>6</v>
      </c>
      <c r="G75" s="90" t="s">
        <v>7</v>
      </c>
      <c r="H75" s="92" t="s">
        <v>8</v>
      </c>
    </row>
    <row r="76" spans="2:8" ht="20" customHeight="1" thickBot="1" x14ac:dyDescent="0.4">
      <c r="C76" s="17"/>
      <c r="D76" s="20">
        <v>0</v>
      </c>
      <c r="E76" s="20">
        <v>100</v>
      </c>
      <c r="F76" s="20">
        <v>100</v>
      </c>
      <c r="G76" s="20">
        <v>0</v>
      </c>
      <c r="H76" s="21">
        <v>100</v>
      </c>
    </row>
    <row r="77" spans="2:8" ht="13" customHeight="1" thickBot="1" x14ac:dyDescent="0.4"/>
    <row r="78" spans="2:8" ht="18.5" customHeight="1" thickBot="1" x14ac:dyDescent="0.45">
      <c r="C78" s="125" t="s">
        <v>81</v>
      </c>
      <c r="D78" s="126"/>
      <c r="E78" s="126"/>
      <c r="F78" s="126"/>
      <c r="G78" s="126"/>
      <c r="H78" s="127"/>
    </row>
    <row r="79" spans="2:8" ht="19.5" customHeight="1" thickBot="1" x14ac:dyDescent="0.4"/>
    <row r="80" spans="2:8" ht="20" customHeight="1" thickBot="1" x14ac:dyDescent="0.4">
      <c r="C80" s="81" t="s">
        <v>14</v>
      </c>
      <c r="D80" s="121" t="s">
        <v>179</v>
      </c>
      <c r="E80" s="122"/>
      <c r="F80" s="123"/>
      <c r="G80" s="123"/>
      <c r="H80" s="124"/>
    </row>
    <row r="81" spans="2:8" ht="20" customHeight="1" thickBot="1" x14ac:dyDescent="0.4">
      <c r="C81" s="82" t="s">
        <v>16</v>
      </c>
      <c r="D81" s="118" t="s">
        <v>861</v>
      </c>
      <c r="E81" s="119"/>
      <c r="F81" s="119"/>
      <c r="G81" s="119"/>
      <c r="H81" s="120"/>
    </row>
    <row r="82" spans="2:8" ht="20" customHeight="1" thickBot="1" x14ac:dyDescent="0.4">
      <c r="C82" s="82" t="s">
        <v>18</v>
      </c>
      <c r="D82" s="118" t="s">
        <v>862</v>
      </c>
      <c r="E82" s="119"/>
      <c r="F82" s="119"/>
      <c r="G82" s="119"/>
      <c r="H82" s="120"/>
    </row>
    <row r="83" spans="2:8" ht="5.25" customHeight="1" x14ac:dyDescent="0.35">
      <c r="C83" s="14"/>
      <c r="H83" s="15"/>
    </row>
    <row r="84" spans="2:8" ht="25.4" customHeight="1" thickBot="1" x14ac:dyDescent="0.4">
      <c r="B84" s="16"/>
      <c r="C84" s="83" t="s">
        <v>20</v>
      </c>
      <c r="D84" s="84" t="s">
        <v>21</v>
      </c>
      <c r="E84" s="84" t="s">
        <v>22</v>
      </c>
      <c r="F84" s="85" t="s">
        <v>6</v>
      </c>
      <c r="G84" s="84" t="s">
        <v>7</v>
      </c>
      <c r="H84" s="86" t="s">
        <v>8</v>
      </c>
    </row>
    <row r="85" spans="2:8" ht="20" customHeight="1" thickBot="1" x14ac:dyDescent="0.4">
      <c r="C85" s="17">
        <v>0</v>
      </c>
      <c r="D85" s="18">
        <v>0</v>
      </c>
      <c r="E85" s="18">
        <v>-48</v>
      </c>
      <c r="F85" s="18">
        <v>-48</v>
      </c>
      <c r="G85" s="18">
        <v>0</v>
      </c>
      <c r="H85" s="19">
        <v>-48</v>
      </c>
    </row>
    <row r="86" spans="2:8" ht="13" customHeight="1" thickBot="1" x14ac:dyDescent="0.4"/>
    <row r="87" spans="2:8" ht="20" customHeight="1" thickBot="1" x14ac:dyDescent="0.4">
      <c r="C87" s="81" t="s">
        <v>14</v>
      </c>
      <c r="D87" s="121" t="s">
        <v>82</v>
      </c>
      <c r="E87" s="122"/>
      <c r="F87" s="123"/>
      <c r="G87" s="123"/>
      <c r="H87" s="124"/>
    </row>
    <row r="88" spans="2:8" ht="20" customHeight="1" thickBot="1" x14ac:dyDescent="0.4">
      <c r="C88" s="82" t="s">
        <v>16</v>
      </c>
      <c r="D88" s="118" t="s">
        <v>863</v>
      </c>
      <c r="E88" s="119"/>
      <c r="F88" s="119"/>
      <c r="G88" s="119"/>
      <c r="H88" s="120"/>
    </row>
    <row r="89" spans="2:8" ht="20" customHeight="1" thickBot="1" x14ac:dyDescent="0.4">
      <c r="C89" s="82" t="s">
        <v>18</v>
      </c>
      <c r="D89" s="118" t="s">
        <v>864</v>
      </c>
      <c r="E89" s="119"/>
      <c r="F89" s="119"/>
      <c r="G89" s="119"/>
      <c r="H89" s="120"/>
    </row>
    <row r="90" spans="2:8" ht="5.25" customHeight="1" x14ac:dyDescent="0.35">
      <c r="C90" s="14"/>
      <c r="H90" s="15"/>
    </row>
    <row r="91" spans="2:8" ht="25.4" customHeight="1" thickBot="1" x14ac:dyDescent="0.4">
      <c r="B91" s="16"/>
      <c r="C91" s="83" t="s">
        <v>20</v>
      </c>
      <c r="D91" s="84" t="s">
        <v>21</v>
      </c>
      <c r="E91" s="84" t="s">
        <v>22</v>
      </c>
      <c r="F91" s="85" t="s">
        <v>6</v>
      </c>
      <c r="G91" s="84" t="s">
        <v>7</v>
      </c>
      <c r="H91" s="86" t="s">
        <v>8</v>
      </c>
    </row>
    <row r="92" spans="2:8" ht="20" customHeight="1" thickBot="1" x14ac:dyDescent="0.4">
      <c r="C92" s="17">
        <v>0</v>
      </c>
      <c r="D92" s="18">
        <v>0</v>
      </c>
      <c r="E92" s="18">
        <v>-177</v>
      </c>
      <c r="F92" s="18">
        <v>-177</v>
      </c>
      <c r="G92" s="18">
        <v>0</v>
      </c>
      <c r="H92" s="19">
        <v>-177</v>
      </c>
    </row>
    <row r="93" spans="2:8" ht="13" customHeight="1" thickBot="1" x14ac:dyDescent="0.4"/>
    <row r="94" spans="2:8" ht="18.5" customHeight="1" thickBot="1" x14ac:dyDescent="0.45">
      <c r="C94" s="125" t="s">
        <v>158</v>
      </c>
      <c r="D94" s="126"/>
      <c r="E94" s="126"/>
      <c r="F94" s="126"/>
      <c r="G94" s="126"/>
      <c r="H94" s="127"/>
    </row>
    <row r="95" spans="2:8" ht="19.5" customHeight="1" x14ac:dyDescent="0.35"/>
    <row r="96" spans="2:8" ht="12.5" customHeight="1" x14ac:dyDescent="0.35"/>
    <row r="97" spans="3:8" ht="12.5" customHeight="1" x14ac:dyDescent="0.35"/>
    <row r="98" spans="3:8" ht="12.5" customHeight="1" x14ac:dyDescent="0.35"/>
    <row r="99" spans="3:8" ht="12.5" customHeight="1" x14ac:dyDescent="0.35">
      <c r="C99" s="23"/>
      <c r="D99" s="23"/>
      <c r="E99" s="23"/>
      <c r="F99" s="23"/>
      <c r="G99" s="23"/>
      <c r="H99" s="23"/>
    </row>
    <row r="100" spans="3:8" ht="12.5" customHeight="1" x14ac:dyDescent="0.35"/>
    <row r="101" spans="3:8" ht="12.5" customHeight="1" x14ac:dyDescent="0.35"/>
  </sheetData>
  <mergeCells count="43">
    <mergeCell ref="D81:H81"/>
    <mergeCell ref="D82:H82"/>
    <mergeCell ref="D87:H87"/>
    <mergeCell ref="D88:H88"/>
    <mergeCell ref="D89:H89"/>
    <mergeCell ref="C94:H94"/>
    <mergeCell ref="D71:H71"/>
    <mergeCell ref="D72:H72"/>
    <mergeCell ref="C73:E73"/>
    <mergeCell ref="F73:H73"/>
    <mergeCell ref="C78:H78"/>
    <mergeCell ref="D80:H80"/>
    <mergeCell ref="D62:H62"/>
    <mergeCell ref="D63:H63"/>
    <mergeCell ref="D64:H64"/>
    <mergeCell ref="C65:E65"/>
    <mergeCell ref="F65:H65"/>
    <mergeCell ref="D70:H70"/>
    <mergeCell ref="D46:H46"/>
    <mergeCell ref="C52:H52"/>
    <mergeCell ref="D54:H54"/>
    <mergeCell ref="D55:H55"/>
    <mergeCell ref="D56:H56"/>
    <mergeCell ref="C57:E57"/>
    <mergeCell ref="F57:H57"/>
    <mergeCell ref="D32:H32"/>
    <mergeCell ref="D37:H37"/>
    <mergeCell ref="D38:H38"/>
    <mergeCell ref="D39:H39"/>
    <mergeCell ref="D44:H44"/>
    <mergeCell ref="D45:H45"/>
    <mergeCell ref="D18:H18"/>
    <mergeCell ref="D23:H23"/>
    <mergeCell ref="D24:H24"/>
    <mergeCell ref="D25:H25"/>
    <mergeCell ref="D30:H30"/>
    <mergeCell ref="D31:H31"/>
    <mergeCell ref="D2:E2"/>
    <mergeCell ref="D3:E3"/>
    <mergeCell ref="D6:H6"/>
    <mergeCell ref="C14:H14"/>
    <mergeCell ref="D16:H16"/>
    <mergeCell ref="D17:H17"/>
  </mergeCells>
  <printOptions horizontalCentered="1"/>
  <pageMargins left="0.7" right="0.7" top="0.75" bottom="0.75" header="0.3" footer="0.3"/>
  <pageSetup paperSize="9" scale="74" fitToHeight="0"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pageSetUpPr fitToPage="1"/>
  </sheetPr>
  <dimension ref="B2:H88"/>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907</v>
      </c>
      <c r="E4" s="1"/>
      <c r="F4" s="2"/>
    </row>
    <row r="5" spans="3:8" ht="12.5" customHeight="1" x14ac:dyDescent="0.35"/>
    <row r="6" spans="3:8" ht="144.75" customHeight="1" x14ac:dyDescent="0.35">
      <c r="C6" s="66" t="s">
        <v>4</v>
      </c>
      <c r="D6" s="134" t="s">
        <v>908</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25712.57</v>
      </c>
      <c r="E9" s="5">
        <v>-11540.569</v>
      </c>
      <c r="F9" s="6">
        <v>14172.001</v>
      </c>
      <c r="H9" s="7">
        <v>178.18</v>
      </c>
    </row>
    <row r="10" spans="3:8" ht="7.5" customHeight="1" x14ac:dyDescent="0.35">
      <c r="C10" s="73"/>
      <c r="F10" s="8"/>
      <c r="H10" s="9"/>
    </row>
    <row r="11" spans="3:8" ht="12.75" customHeight="1" thickBot="1" x14ac:dyDescent="0.4">
      <c r="C11" s="74" t="s">
        <v>11</v>
      </c>
      <c r="D11" s="10"/>
      <c r="E11" s="11"/>
      <c r="F11" s="12">
        <v>-25</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105</v>
      </c>
      <c r="E16" s="123"/>
      <c r="F16" s="123"/>
      <c r="G16" s="123"/>
      <c r="H16" s="124"/>
    </row>
    <row r="17" spans="2:8" ht="20" customHeight="1" thickBot="1" x14ac:dyDescent="0.4">
      <c r="C17" s="76" t="s">
        <v>16</v>
      </c>
      <c r="D17" s="118" t="s">
        <v>909</v>
      </c>
      <c r="E17" s="119"/>
      <c r="F17" s="119"/>
      <c r="G17" s="119"/>
      <c r="H17" s="120"/>
    </row>
    <row r="18" spans="2:8" ht="52.75" customHeight="1" thickBot="1" x14ac:dyDescent="0.4">
      <c r="C18" s="76" t="s">
        <v>18</v>
      </c>
      <c r="D18" s="118" t="s">
        <v>910</v>
      </c>
      <c r="E18" s="119"/>
      <c r="F18" s="119"/>
      <c r="G18" s="119"/>
      <c r="H18" s="120"/>
    </row>
    <row r="19" spans="2:8" ht="5.25" customHeight="1" x14ac:dyDescent="0.35">
      <c r="C19" s="14"/>
      <c r="H19" s="15"/>
    </row>
    <row r="20" spans="2:8" ht="25.4" customHeight="1" thickBot="1" x14ac:dyDescent="0.4">
      <c r="B20" s="16"/>
      <c r="C20" s="77" t="s">
        <v>20</v>
      </c>
      <c r="D20" s="78" t="s">
        <v>21</v>
      </c>
      <c r="E20" s="78" t="s">
        <v>22</v>
      </c>
      <c r="F20" s="79" t="s">
        <v>6</v>
      </c>
      <c r="G20" s="78" t="s">
        <v>7</v>
      </c>
      <c r="H20" s="80" t="s">
        <v>8</v>
      </c>
    </row>
    <row r="21" spans="2:8" ht="20" customHeight="1" thickBot="1" x14ac:dyDescent="0.4">
      <c r="C21" s="17">
        <v>39</v>
      </c>
      <c r="D21" s="18">
        <v>2010</v>
      </c>
      <c r="E21" s="18">
        <v>2623</v>
      </c>
      <c r="F21" s="18">
        <v>4633</v>
      </c>
      <c r="G21" s="18">
        <v>-1822</v>
      </c>
      <c r="H21" s="19">
        <v>2811</v>
      </c>
    </row>
    <row r="22" spans="2:8" ht="13" customHeight="1" thickBot="1" x14ac:dyDescent="0.4"/>
    <row r="23" spans="2:8" ht="20" customHeight="1" thickBot="1" x14ac:dyDescent="0.4">
      <c r="C23" s="75" t="s">
        <v>14</v>
      </c>
      <c r="D23" s="121" t="s">
        <v>35</v>
      </c>
      <c r="E23" s="123"/>
      <c r="F23" s="123"/>
      <c r="G23" s="123"/>
      <c r="H23" s="124"/>
    </row>
    <row r="24" spans="2:8" ht="20" customHeight="1" thickBot="1" x14ac:dyDescent="0.4">
      <c r="C24" s="76" t="s">
        <v>16</v>
      </c>
      <c r="D24" s="118" t="s">
        <v>911</v>
      </c>
      <c r="E24" s="119"/>
      <c r="F24" s="119"/>
      <c r="G24" s="119"/>
      <c r="H24" s="120"/>
    </row>
    <row r="25" spans="2:8" ht="52.75" customHeight="1" thickBot="1" x14ac:dyDescent="0.4">
      <c r="C25" s="76" t="s">
        <v>18</v>
      </c>
      <c r="D25" s="118" t="s">
        <v>912</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29.04</v>
      </c>
      <c r="D28" s="18">
        <v>1709</v>
      </c>
      <c r="E28" s="18">
        <v>672.22900000000004</v>
      </c>
      <c r="F28" s="18">
        <v>2381.2290000000003</v>
      </c>
      <c r="G28" s="18">
        <v>-492</v>
      </c>
      <c r="H28" s="19">
        <v>1889.2290000000003</v>
      </c>
    </row>
    <row r="29" spans="2:8" ht="13" customHeight="1" thickBot="1" x14ac:dyDescent="0.4"/>
    <row r="30" spans="2:8" ht="20" customHeight="1" thickBot="1" x14ac:dyDescent="0.4">
      <c r="C30" s="75" t="s">
        <v>14</v>
      </c>
      <c r="D30" s="121" t="s">
        <v>110</v>
      </c>
      <c r="E30" s="123"/>
      <c r="F30" s="123"/>
      <c r="G30" s="123"/>
      <c r="H30" s="124"/>
    </row>
    <row r="31" spans="2:8" ht="20" customHeight="1" thickBot="1" x14ac:dyDescent="0.4">
      <c r="C31" s="76" t="s">
        <v>16</v>
      </c>
      <c r="D31" s="118" t="s">
        <v>913</v>
      </c>
      <c r="E31" s="119"/>
      <c r="F31" s="119"/>
      <c r="G31" s="119"/>
      <c r="H31" s="120"/>
    </row>
    <row r="32" spans="2:8" ht="52.75" customHeight="1" thickBot="1" x14ac:dyDescent="0.4">
      <c r="C32" s="76" t="s">
        <v>18</v>
      </c>
      <c r="D32" s="118" t="s">
        <v>914</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101.64</v>
      </c>
      <c r="D35" s="18">
        <v>4520</v>
      </c>
      <c r="E35" s="18">
        <v>15005.2</v>
      </c>
      <c r="F35" s="18">
        <v>19525.2</v>
      </c>
      <c r="G35" s="18">
        <v>-8901</v>
      </c>
      <c r="H35" s="19">
        <v>10624.2</v>
      </c>
    </row>
    <row r="36" spans="2:8" ht="13" customHeight="1" thickBot="1" x14ac:dyDescent="0.4"/>
    <row r="37" spans="2:8" ht="20" customHeight="1" thickBot="1" x14ac:dyDescent="0.4">
      <c r="C37" s="75" t="s">
        <v>14</v>
      </c>
      <c r="D37" s="121" t="s">
        <v>41</v>
      </c>
      <c r="E37" s="123"/>
      <c r="F37" s="123"/>
      <c r="G37" s="123"/>
      <c r="H37" s="124"/>
    </row>
    <row r="38" spans="2:8" ht="20" customHeight="1" thickBot="1" x14ac:dyDescent="0.4">
      <c r="C38" s="76" t="s">
        <v>16</v>
      </c>
      <c r="D38" s="118" t="s">
        <v>915</v>
      </c>
      <c r="E38" s="119"/>
      <c r="F38" s="119"/>
      <c r="G38" s="119"/>
      <c r="H38" s="120"/>
    </row>
    <row r="39" spans="2:8" ht="163.75" customHeight="1" thickBot="1" x14ac:dyDescent="0.4">
      <c r="C39" s="76" t="s">
        <v>18</v>
      </c>
      <c r="D39" s="118" t="s">
        <v>916</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8.5</v>
      </c>
      <c r="D42" s="18">
        <v>444</v>
      </c>
      <c r="E42" s="18">
        <v>-1270.8589999999999</v>
      </c>
      <c r="F42" s="18">
        <v>-826.85899999999992</v>
      </c>
      <c r="G42" s="18">
        <v>-325.56900000000002</v>
      </c>
      <c r="H42" s="19">
        <v>-1152.4279999999999</v>
      </c>
    </row>
    <row r="43" spans="2:8" ht="12.5" customHeight="1" x14ac:dyDescent="0.35"/>
    <row r="44" spans="2:8" ht="12.5" customHeight="1" x14ac:dyDescent="0.35"/>
    <row r="45" spans="2:8" ht="8.25" customHeight="1" x14ac:dyDescent="0.35"/>
    <row r="46" spans="2:8" ht="18" customHeight="1" x14ac:dyDescent="0.4">
      <c r="C46" s="132" t="s">
        <v>59</v>
      </c>
      <c r="D46" s="132"/>
      <c r="E46" s="132"/>
      <c r="F46" s="132"/>
      <c r="G46" s="132"/>
      <c r="H46" s="132"/>
    </row>
    <row r="47" spans="2:8" ht="18.75" customHeight="1" thickBot="1" x14ac:dyDescent="0.4"/>
    <row r="48" spans="2:8" ht="20" customHeight="1" thickBot="1" x14ac:dyDescent="0.4">
      <c r="C48" s="87" t="s">
        <v>14</v>
      </c>
      <c r="D48" s="121" t="s">
        <v>60</v>
      </c>
      <c r="E48" s="122"/>
      <c r="F48" s="123"/>
      <c r="G48" s="123"/>
      <c r="H48" s="124"/>
    </row>
    <row r="49" spans="2:8" ht="20" customHeight="1" thickBot="1" x14ac:dyDescent="0.4">
      <c r="C49" s="88" t="s">
        <v>16</v>
      </c>
      <c r="D49" s="118" t="s">
        <v>208</v>
      </c>
      <c r="E49" s="119"/>
      <c r="F49" s="119"/>
      <c r="G49" s="119"/>
      <c r="H49" s="120"/>
    </row>
    <row r="50" spans="2:8" ht="40" customHeight="1" thickBot="1" x14ac:dyDescent="0.4">
      <c r="C50" s="88" t="s">
        <v>18</v>
      </c>
      <c r="D50" s="118" t="s">
        <v>917</v>
      </c>
      <c r="E50" s="119"/>
      <c r="F50" s="119"/>
      <c r="G50" s="119"/>
      <c r="H50" s="120"/>
    </row>
    <row r="51" spans="2:8" ht="12.5" customHeight="1" x14ac:dyDescent="0.35">
      <c r="C51" s="128"/>
      <c r="D51" s="129"/>
      <c r="E51" s="129"/>
      <c r="F51" s="130"/>
      <c r="G51" s="130"/>
      <c r="H51" s="131"/>
    </row>
    <row r="52" spans="2:8" ht="5.25" customHeight="1" x14ac:dyDescent="0.35">
      <c r="C52" s="14"/>
      <c r="H52" s="15"/>
    </row>
    <row r="53" spans="2:8" ht="25.4" customHeight="1" thickBot="1" x14ac:dyDescent="0.4">
      <c r="B53" s="16"/>
      <c r="C53" s="89" t="s">
        <v>20</v>
      </c>
      <c r="D53" s="90" t="s">
        <v>21</v>
      </c>
      <c r="E53" s="90" t="s">
        <v>22</v>
      </c>
      <c r="F53" s="91" t="s">
        <v>6</v>
      </c>
      <c r="G53" s="90" t="s">
        <v>7</v>
      </c>
      <c r="H53" s="92" t="s">
        <v>8</v>
      </c>
    </row>
    <row r="54" spans="2:8" ht="20" customHeight="1" thickBot="1" x14ac:dyDescent="0.4">
      <c r="C54" s="17">
        <v>0</v>
      </c>
      <c r="D54" s="20">
        <v>100</v>
      </c>
      <c r="E54" s="20">
        <v>0</v>
      </c>
      <c r="F54" s="20">
        <v>100</v>
      </c>
      <c r="G54" s="20">
        <v>0</v>
      </c>
      <c r="H54" s="21">
        <v>100</v>
      </c>
    </row>
    <row r="55" spans="2:8" ht="13" customHeight="1" thickBot="1" x14ac:dyDescent="0.4"/>
    <row r="56" spans="2:8" ht="20" customHeight="1" thickBot="1" x14ac:dyDescent="0.4">
      <c r="C56" s="87" t="s">
        <v>14</v>
      </c>
      <c r="D56" s="121" t="s">
        <v>65</v>
      </c>
      <c r="E56" s="122"/>
      <c r="F56" s="123"/>
      <c r="G56" s="123"/>
      <c r="H56" s="124"/>
    </row>
    <row r="57" spans="2:8" ht="20" customHeight="1" thickBot="1" x14ac:dyDescent="0.4">
      <c r="C57" s="88" t="s">
        <v>16</v>
      </c>
      <c r="D57" s="118" t="s">
        <v>61</v>
      </c>
      <c r="E57" s="119"/>
      <c r="F57" s="119"/>
      <c r="G57" s="119"/>
      <c r="H57" s="120"/>
    </row>
    <row r="58" spans="2:8" ht="20" customHeight="1" thickBot="1" x14ac:dyDescent="0.4">
      <c r="C58" s="88" t="s">
        <v>18</v>
      </c>
      <c r="D58" s="118" t="s">
        <v>248</v>
      </c>
      <c r="E58" s="119"/>
      <c r="F58" s="119"/>
      <c r="G58" s="119"/>
      <c r="H58" s="120"/>
    </row>
    <row r="59" spans="2:8" ht="12.5" customHeight="1" x14ac:dyDescent="0.35">
      <c r="C59" s="128"/>
      <c r="D59" s="129"/>
      <c r="E59" s="129"/>
      <c r="F59" s="130"/>
      <c r="G59" s="130"/>
      <c r="H59" s="131"/>
    </row>
    <row r="60" spans="2:8" ht="5.25" customHeight="1" x14ac:dyDescent="0.35">
      <c r="C60" s="14"/>
      <c r="H60" s="15"/>
    </row>
    <row r="61" spans="2:8" ht="25.4" customHeight="1" thickBot="1" x14ac:dyDescent="0.4">
      <c r="B61" s="16"/>
      <c r="C61" s="89" t="s">
        <v>20</v>
      </c>
      <c r="D61" s="90" t="s">
        <v>21</v>
      </c>
      <c r="E61" s="90" t="s">
        <v>22</v>
      </c>
      <c r="F61" s="91" t="s">
        <v>6</v>
      </c>
      <c r="G61" s="90" t="s">
        <v>7</v>
      </c>
      <c r="H61" s="92" t="s">
        <v>8</v>
      </c>
    </row>
    <row r="62" spans="2:8" ht="20" customHeight="1" thickBot="1" x14ac:dyDescent="0.4">
      <c r="C62" s="17"/>
      <c r="D62" s="20">
        <v>337</v>
      </c>
      <c r="E62" s="20">
        <v>0</v>
      </c>
      <c r="F62" s="20">
        <v>337</v>
      </c>
      <c r="G62" s="20">
        <v>0</v>
      </c>
      <c r="H62" s="21">
        <v>337</v>
      </c>
    </row>
    <row r="63" spans="2:8" ht="13" customHeight="1" thickBot="1" x14ac:dyDescent="0.4"/>
    <row r="64" spans="2:8" ht="20" customHeight="1" thickBot="1" x14ac:dyDescent="0.4">
      <c r="C64" s="87" t="s">
        <v>14</v>
      </c>
      <c r="D64" s="121" t="s">
        <v>68</v>
      </c>
      <c r="E64" s="122"/>
      <c r="F64" s="123"/>
      <c r="G64" s="123"/>
      <c r="H64" s="124"/>
    </row>
    <row r="65" spans="2:8" ht="20" customHeight="1" thickBot="1" x14ac:dyDescent="0.4">
      <c r="C65" s="88" t="s">
        <v>16</v>
      </c>
      <c r="D65" s="118" t="s">
        <v>66</v>
      </c>
      <c r="E65" s="119"/>
      <c r="F65" s="119"/>
      <c r="G65" s="119"/>
      <c r="H65" s="120"/>
    </row>
    <row r="66" spans="2:8" ht="20" customHeight="1" thickBot="1" x14ac:dyDescent="0.4">
      <c r="C66" s="88" t="s">
        <v>18</v>
      </c>
      <c r="D66" s="118" t="s">
        <v>918</v>
      </c>
      <c r="E66" s="119"/>
      <c r="F66" s="119"/>
      <c r="G66" s="119"/>
      <c r="H66" s="120"/>
    </row>
    <row r="67" spans="2:8" ht="12.5" customHeight="1" x14ac:dyDescent="0.35">
      <c r="C67" s="128"/>
      <c r="D67" s="129"/>
      <c r="E67" s="129"/>
      <c r="F67" s="130"/>
      <c r="G67" s="130"/>
      <c r="H67" s="131"/>
    </row>
    <row r="68" spans="2:8" ht="5.25" customHeight="1" x14ac:dyDescent="0.35">
      <c r="C68" s="14"/>
      <c r="H68" s="15"/>
    </row>
    <row r="69" spans="2:8" ht="25.4" customHeight="1" thickBot="1" x14ac:dyDescent="0.4">
      <c r="B69" s="16"/>
      <c r="C69" s="89" t="s">
        <v>20</v>
      </c>
      <c r="D69" s="90" t="s">
        <v>21</v>
      </c>
      <c r="E69" s="90" t="s">
        <v>22</v>
      </c>
      <c r="F69" s="91" t="s">
        <v>6</v>
      </c>
      <c r="G69" s="90" t="s">
        <v>7</v>
      </c>
      <c r="H69" s="92" t="s">
        <v>8</v>
      </c>
    </row>
    <row r="70" spans="2:8" ht="20" customHeight="1" thickBot="1" x14ac:dyDescent="0.4">
      <c r="C70" s="17"/>
      <c r="D70" s="20">
        <v>0</v>
      </c>
      <c r="E70" s="20">
        <v>100</v>
      </c>
      <c r="F70" s="20">
        <v>100</v>
      </c>
      <c r="G70" s="20">
        <v>0</v>
      </c>
      <c r="H70" s="21">
        <v>100</v>
      </c>
    </row>
    <row r="71" spans="2:8" ht="13" customHeight="1" thickBot="1" x14ac:dyDescent="0.4"/>
    <row r="72" spans="2:8" ht="18.5" customHeight="1" thickBot="1" x14ac:dyDescent="0.45">
      <c r="C72" s="125" t="s">
        <v>192</v>
      </c>
      <c r="D72" s="126"/>
      <c r="E72" s="126"/>
      <c r="F72" s="126"/>
      <c r="G72" s="126"/>
      <c r="H72" s="127"/>
    </row>
    <row r="73" spans="2:8" ht="19.5" customHeight="1" thickBot="1" x14ac:dyDescent="0.4"/>
    <row r="74" spans="2:8" ht="18.5" customHeight="1" thickBot="1" x14ac:dyDescent="0.45">
      <c r="C74" s="125" t="s">
        <v>85</v>
      </c>
      <c r="D74" s="126"/>
      <c r="E74" s="126"/>
      <c r="F74" s="126"/>
      <c r="G74" s="126"/>
      <c r="H74" s="127"/>
    </row>
    <row r="75" spans="2:8" ht="19.5" customHeight="1" thickBot="1" x14ac:dyDescent="0.4"/>
    <row r="76" spans="2:8" ht="20" customHeight="1" thickBot="1" x14ac:dyDescent="0.4">
      <c r="C76" s="81" t="s">
        <v>14</v>
      </c>
      <c r="D76" s="121" t="s">
        <v>86</v>
      </c>
      <c r="E76" s="122"/>
      <c r="F76" s="123"/>
      <c r="G76" s="123"/>
      <c r="H76" s="124"/>
    </row>
    <row r="77" spans="2:8" ht="20" customHeight="1" thickBot="1" x14ac:dyDescent="0.4">
      <c r="C77" s="82" t="s">
        <v>16</v>
      </c>
      <c r="D77" s="118" t="s">
        <v>919</v>
      </c>
      <c r="E77" s="119"/>
      <c r="F77" s="119"/>
      <c r="G77" s="119"/>
      <c r="H77" s="120"/>
    </row>
    <row r="78" spans="2:8" ht="20" customHeight="1" thickBot="1" x14ac:dyDescent="0.4">
      <c r="C78" s="82" t="s">
        <v>18</v>
      </c>
      <c r="D78" s="118" t="s">
        <v>712</v>
      </c>
      <c r="E78" s="119"/>
      <c r="F78" s="119"/>
      <c r="G78" s="119"/>
      <c r="H78" s="120"/>
    </row>
    <row r="79" spans="2:8" ht="5.25" customHeight="1" x14ac:dyDescent="0.35">
      <c r="C79" s="14"/>
      <c r="H79" s="15"/>
    </row>
    <row r="80" spans="2:8" ht="25.4" customHeight="1" thickBot="1" x14ac:dyDescent="0.4">
      <c r="B80" s="16"/>
      <c r="C80" s="83" t="s">
        <v>20</v>
      </c>
      <c r="D80" s="84" t="s">
        <v>21</v>
      </c>
      <c r="E80" s="84" t="s">
        <v>22</v>
      </c>
      <c r="F80" s="85" t="s">
        <v>6</v>
      </c>
      <c r="G80" s="84" t="s">
        <v>7</v>
      </c>
      <c r="H80" s="86" t="s">
        <v>8</v>
      </c>
    </row>
    <row r="81" spans="3:8" ht="20" customHeight="1" thickBot="1" x14ac:dyDescent="0.4">
      <c r="C81" s="17">
        <v>0</v>
      </c>
      <c r="D81" s="18">
        <v>0</v>
      </c>
      <c r="E81" s="18">
        <v>0</v>
      </c>
      <c r="F81" s="18">
        <v>0</v>
      </c>
      <c r="G81" s="18">
        <v>-25</v>
      </c>
      <c r="H81" s="19">
        <v>-25</v>
      </c>
    </row>
    <row r="82" spans="3:8" ht="12.5" customHeight="1" x14ac:dyDescent="0.35"/>
    <row r="83" spans="3:8" ht="12.5" customHeight="1" x14ac:dyDescent="0.35"/>
    <row r="84" spans="3:8" ht="12.5" customHeight="1" x14ac:dyDescent="0.35"/>
    <row r="85" spans="3:8" ht="12.5" customHeight="1" x14ac:dyDescent="0.35"/>
    <row r="86" spans="3:8" ht="12.5" customHeight="1" x14ac:dyDescent="0.35">
      <c r="C86" s="23"/>
      <c r="D86" s="23"/>
      <c r="E86" s="23"/>
      <c r="F86" s="23"/>
      <c r="G86" s="23"/>
      <c r="H86" s="23"/>
    </row>
    <row r="87" spans="3:8" ht="12.5" customHeight="1" x14ac:dyDescent="0.35"/>
    <row r="88" spans="3:8" ht="12.5" customHeight="1" x14ac:dyDescent="0.35"/>
  </sheetData>
  <mergeCells count="37">
    <mergeCell ref="D17:H17"/>
    <mergeCell ref="D2:E2"/>
    <mergeCell ref="D3:E3"/>
    <mergeCell ref="D6:H6"/>
    <mergeCell ref="C14:H14"/>
    <mergeCell ref="D16:H16"/>
    <mergeCell ref="D48:H48"/>
    <mergeCell ref="D18:H18"/>
    <mergeCell ref="D23:H23"/>
    <mergeCell ref="D24:H24"/>
    <mergeCell ref="D25:H25"/>
    <mergeCell ref="D30:H30"/>
    <mergeCell ref="D31:H31"/>
    <mergeCell ref="D32:H32"/>
    <mergeCell ref="D37:H37"/>
    <mergeCell ref="D38:H38"/>
    <mergeCell ref="D39:H39"/>
    <mergeCell ref="C46:H46"/>
    <mergeCell ref="D66:H66"/>
    <mergeCell ref="D49:H49"/>
    <mergeCell ref="D50:H50"/>
    <mergeCell ref="C51:E51"/>
    <mergeCell ref="F51:H51"/>
    <mergeCell ref="D56:H56"/>
    <mergeCell ref="D57:H57"/>
    <mergeCell ref="D58:H58"/>
    <mergeCell ref="C59:E59"/>
    <mergeCell ref="F59:H59"/>
    <mergeCell ref="D64:H64"/>
    <mergeCell ref="D65:H65"/>
    <mergeCell ref="D78:H78"/>
    <mergeCell ref="C67:E67"/>
    <mergeCell ref="F67:H67"/>
    <mergeCell ref="C72:H72"/>
    <mergeCell ref="C74:H74"/>
    <mergeCell ref="D76:H76"/>
    <mergeCell ref="D77:H77"/>
  </mergeCells>
  <printOptions horizontalCentered="1"/>
  <pageMargins left="0.7" right="0.7" top="0.75" bottom="0.75" header="0.3" footer="0.3"/>
  <pageSetup paperSize="9" scale="74" fitToHeight="0"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B2:H79"/>
  <sheetViews>
    <sheetView showGridLines="0" showRowColHeaders="0" zoomScaleNormal="10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940</v>
      </c>
      <c r="E4" s="1"/>
      <c r="F4" s="2"/>
    </row>
    <row r="5" spans="3:8" ht="12.5" customHeight="1" x14ac:dyDescent="0.35"/>
    <row r="6" spans="3:8" ht="144.75" customHeight="1" x14ac:dyDescent="0.35">
      <c r="C6" s="66" t="s">
        <v>4</v>
      </c>
      <c r="D6" s="134" t="s">
        <v>941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68664.251000000004</v>
      </c>
      <c r="E9" s="5">
        <v>-48443.750999999997</v>
      </c>
      <c r="F9" s="6">
        <v>20220.500000000007</v>
      </c>
      <c r="H9" s="7">
        <v>298.38</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942</v>
      </c>
      <c r="E17" s="119"/>
      <c r="F17" s="119"/>
      <c r="G17" s="119"/>
      <c r="H17" s="120"/>
    </row>
    <row r="18" spans="2:8" ht="60" customHeight="1" thickBot="1" x14ac:dyDescent="0.4">
      <c r="C18" s="76" t="s">
        <v>18</v>
      </c>
      <c r="D18" s="118" t="s">
        <v>943</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65.650000000000006</v>
      </c>
      <c r="D21" s="18">
        <v>3476.93</v>
      </c>
      <c r="E21" s="18">
        <v>192.57</v>
      </c>
      <c r="F21" s="18">
        <v>3669.5</v>
      </c>
      <c r="G21" s="18">
        <v>-495.5</v>
      </c>
      <c r="H21" s="19">
        <v>3174</v>
      </c>
    </row>
    <row r="22" spans="2:8" ht="13" customHeight="1" thickBot="1" x14ac:dyDescent="0.4"/>
    <row r="23" spans="2:8" ht="20" customHeight="1" thickBot="1" x14ac:dyDescent="0.4">
      <c r="C23" s="75" t="s">
        <v>14</v>
      </c>
      <c r="D23" s="121" t="s">
        <v>26</v>
      </c>
      <c r="E23" s="123"/>
      <c r="F23" s="123"/>
      <c r="G23" s="123"/>
      <c r="H23" s="124"/>
    </row>
    <row r="24" spans="2:8" ht="20" customHeight="1" thickBot="1" x14ac:dyDescent="0.4">
      <c r="C24" s="76" t="s">
        <v>16</v>
      </c>
      <c r="D24" s="118" t="s">
        <v>944</v>
      </c>
      <c r="E24" s="119"/>
      <c r="F24" s="119"/>
      <c r="G24" s="119"/>
      <c r="H24" s="120"/>
    </row>
    <row r="25" spans="2:8" ht="80" customHeight="1" thickBot="1" x14ac:dyDescent="0.4">
      <c r="C25" s="76" t="s">
        <v>18</v>
      </c>
      <c r="D25" s="118" t="s">
        <v>945</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34.07</v>
      </c>
      <c r="D28" s="18">
        <v>2216.9</v>
      </c>
      <c r="E28" s="18">
        <v>43.2</v>
      </c>
      <c r="F28" s="18">
        <v>2260.1</v>
      </c>
      <c r="G28" s="18">
        <v>-409</v>
      </c>
      <c r="H28" s="19">
        <v>1851.1</v>
      </c>
    </row>
    <row r="29" spans="2:8" ht="13" customHeight="1" thickBot="1" x14ac:dyDescent="0.4"/>
    <row r="30" spans="2:8" ht="20" customHeight="1" thickBot="1" x14ac:dyDescent="0.4">
      <c r="C30" s="75" t="s">
        <v>14</v>
      </c>
      <c r="D30" s="121" t="s">
        <v>29</v>
      </c>
      <c r="E30" s="123"/>
      <c r="F30" s="123"/>
      <c r="G30" s="123"/>
      <c r="H30" s="124"/>
    </row>
    <row r="31" spans="2:8" ht="20" customHeight="1" thickBot="1" x14ac:dyDescent="0.4">
      <c r="C31" s="76" t="s">
        <v>16</v>
      </c>
      <c r="D31" s="118" t="s">
        <v>946</v>
      </c>
      <c r="E31" s="119"/>
      <c r="F31" s="119"/>
      <c r="G31" s="119"/>
      <c r="H31" s="120"/>
    </row>
    <row r="32" spans="2:8" ht="20" customHeight="1" thickBot="1" x14ac:dyDescent="0.4">
      <c r="C32" s="76" t="s">
        <v>18</v>
      </c>
      <c r="D32" s="118" t="s">
        <v>947</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17.100000000000001</v>
      </c>
      <c r="D35" s="18">
        <v>1713.6</v>
      </c>
      <c r="E35" s="18">
        <v>145.19999999999999</v>
      </c>
      <c r="F35" s="18">
        <v>1858.8</v>
      </c>
      <c r="G35" s="18">
        <v>-472</v>
      </c>
      <c r="H35" s="19">
        <v>1386.8</v>
      </c>
    </row>
    <row r="36" spans="2:8" ht="13" customHeight="1" thickBot="1" x14ac:dyDescent="0.4"/>
    <row r="37" spans="2:8" ht="20" customHeight="1" thickBot="1" x14ac:dyDescent="0.4">
      <c r="C37" s="75" t="s">
        <v>14</v>
      </c>
      <c r="D37" s="121" t="s">
        <v>35</v>
      </c>
      <c r="E37" s="123"/>
      <c r="F37" s="123"/>
      <c r="G37" s="123"/>
      <c r="H37" s="124"/>
    </row>
    <row r="38" spans="2:8" ht="20" customHeight="1" thickBot="1" x14ac:dyDescent="0.4">
      <c r="C38" s="76" t="s">
        <v>16</v>
      </c>
      <c r="D38" s="118" t="s">
        <v>948</v>
      </c>
      <c r="E38" s="119"/>
      <c r="F38" s="119"/>
      <c r="G38" s="119"/>
      <c r="H38" s="120"/>
    </row>
    <row r="39" spans="2:8" ht="20" customHeight="1" thickBot="1" x14ac:dyDescent="0.4">
      <c r="C39" s="76" t="s">
        <v>18</v>
      </c>
      <c r="D39" s="118" t="s">
        <v>949</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2.81</v>
      </c>
      <c r="D42" s="18">
        <v>178</v>
      </c>
      <c r="E42" s="18">
        <v>48942.925999999999</v>
      </c>
      <c r="F42" s="18">
        <v>49120.925999999999</v>
      </c>
      <c r="G42" s="18">
        <v>-46059.925999999999</v>
      </c>
      <c r="H42" s="19">
        <v>3061</v>
      </c>
    </row>
    <row r="43" spans="2:8" ht="13" customHeight="1" thickBot="1" x14ac:dyDescent="0.4"/>
    <row r="44" spans="2:8" ht="20" customHeight="1" thickBot="1" x14ac:dyDescent="0.4">
      <c r="C44" s="75" t="s">
        <v>14</v>
      </c>
      <c r="D44" s="121" t="s">
        <v>110</v>
      </c>
      <c r="E44" s="123"/>
      <c r="F44" s="123"/>
      <c r="G44" s="123"/>
      <c r="H44" s="124"/>
    </row>
    <row r="45" spans="2:8" ht="20" customHeight="1" thickBot="1" x14ac:dyDescent="0.4">
      <c r="C45" s="76" t="s">
        <v>16</v>
      </c>
      <c r="D45" s="118" t="s">
        <v>950</v>
      </c>
      <c r="E45" s="119"/>
      <c r="F45" s="119"/>
      <c r="G45" s="119"/>
      <c r="H45" s="120"/>
    </row>
    <row r="46" spans="2:8" ht="40" customHeight="1" thickBot="1" x14ac:dyDescent="0.4">
      <c r="C46" s="76" t="s">
        <v>18</v>
      </c>
      <c r="D46" s="118" t="s">
        <v>951</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40.35</v>
      </c>
      <c r="D49" s="18">
        <v>1963.3</v>
      </c>
      <c r="E49" s="18">
        <v>248.72499999999999</v>
      </c>
      <c r="F49" s="18">
        <v>2212.0250000000001</v>
      </c>
      <c r="G49" s="18">
        <v>-480.32499999999999</v>
      </c>
      <c r="H49" s="19">
        <v>1731.7</v>
      </c>
    </row>
    <row r="50" spans="2:8" ht="13" customHeight="1" thickBot="1" x14ac:dyDescent="0.4"/>
    <row r="51" spans="2:8" ht="20" customHeight="1" thickBot="1" x14ac:dyDescent="0.4">
      <c r="C51" s="75" t="s">
        <v>14</v>
      </c>
      <c r="D51" s="121" t="s">
        <v>38</v>
      </c>
      <c r="E51" s="123"/>
      <c r="F51" s="123"/>
      <c r="G51" s="123"/>
      <c r="H51" s="124"/>
    </row>
    <row r="52" spans="2:8" ht="20" customHeight="1" thickBot="1" x14ac:dyDescent="0.4">
      <c r="C52" s="76" t="s">
        <v>16</v>
      </c>
      <c r="D52" s="118" t="s">
        <v>952</v>
      </c>
      <c r="E52" s="119"/>
      <c r="F52" s="119"/>
      <c r="G52" s="119"/>
      <c r="H52" s="120"/>
    </row>
    <row r="53" spans="2:8" ht="151" customHeight="1" thickBot="1" x14ac:dyDescent="0.4">
      <c r="C53" s="76" t="s">
        <v>18</v>
      </c>
      <c r="D53" s="118" t="s">
        <v>953</v>
      </c>
      <c r="E53" s="119"/>
      <c r="F53" s="119"/>
      <c r="G53" s="119"/>
      <c r="H53" s="120"/>
    </row>
    <row r="54" spans="2:8" ht="5.25" customHeight="1" x14ac:dyDescent="0.35">
      <c r="C54" s="14"/>
      <c r="H54" s="15"/>
    </row>
    <row r="55" spans="2:8" ht="25.4" customHeight="1" thickBot="1" x14ac:dyDescent="0.4">
      <c r="B55" s="16"/>
      <c r="C55" s="77" t="s">
        <v>20</v>
      </c>
      <c r="D55" s="78" t="s">
        <v>21</v>
      </c>
      <c r="E55" s="78" t="s">
        <v>22</v>
      </c>
      <c r="F55" s="79" t="s">
        <v>6</v>
      </c>
      <c r="G55" s="78" t="s">
        <v>7</v>
      </c>
      <c r="H55" s="80" t="s">
        <v>8</v>
      </c>
    </row>
    <row r="56" spans="2:8" ht="20" customHeight="1" thickBot="1" x14ac:dyDescent="0.4">
      <c r="C56" s="17">
        <v>138.4</v>
      </c>
      <c r="D56" s="18">
        <v>8398.4</v>
      </c>
      <c r="E56" s="18">
        <v>1144.5</v>
      </c>
      <c r="F56" s="18">
        <v>9542.9</v>
      </c>
      <c r="G56" s="18">
        <v>-527</v>
      </c>
      <c r="H56" s="19">
        <v>9015.9</v>
      </c>
    </row>
    <row r="57" spans="2:8" ht="27" customHeight="1" x14ac:dyDescent="0.35"/>
    <row r="58" spans="2:8" ht="12.5" customHeight="1" x14ac:dyDescent="0.35"/>
    <row r="59" spans="2:8" ht="8.25" customHeight="1" x14ac:dyDescent="0.35"/>
    <row r="60" spans="2:8" ht="18" customHeight="1" x14ac:dyDescent="0.4">
      <c r="C60" s="132" t="s">
        <v>59</v>
      </c>
      <c r="D60" s="132"/>
      <c r="E60" s="132"/>
      <c r="F60" s="132"/>
      <c r="G60" s="132"/>
      <c r="H60" s="132"/>
    </row>
    <row r="61" spans="2:8" ht="18.75" customHeight="1" thickBot="1" x14ac:dyDescent="0.4"/>
    <row r="62" spans="2:8" ht="20" customHeight="1" thickBot="1" x14ac:dyDescent="0.4">
      <c r="C62" s="87" t="s">
        <v>14</v>
      </c>
      <c r="D62" s="121" t="s">
        <v>60</v>
      </c>
      <c r="E62" s="122"/>
      <c r="F62" s="123"/>
      <c r="G62" s="123"/>
      <c r="H62" s="124"/>
    </row>
    <row r="63" spans="2:8" ht="20" customHeight="1" thickBot="1" x14ac:dyDescent="0.4">
      <c r="C63" s="88" t="s">
        <v>16</v>
      </c>
      <c r="D63" s="118" t="s">
        <v>61</v>
      </c>
      <c r="E63" s="119"/>
      <c r="F63" s="119"/>
      <c r="G63" s="119"/>
      <c r="H63" s="120"/>
    </row>
    <row r="64" spans="2:8" ht="20" customHeight="1" thickBot="1" x14ac:dyDescent="0.4">
      <c r="C64" s="88" t="s">
        <v>18</v>
      </c>
      <c r="D64" s="118" t="s">
        <v>829</v>
      </c>
      <c r="E64" s="119"/>
      <c r="F64" s="119"/>
      <c r="G64" s="119"/>
      <c r="H64" s="120"/>
    </row>
    <row r="65" spans="2:8" ht="12.5" customHeight="1" x14ac:dyDescent="0.35">
      <c r="C65" s="128"/>
      <c r="D65" s="129"/>
      <c r="E65" s="129"/>
      <c r="F65" s="130"/>
      <c r="G65" s="130"/>
      <c r="H65" s="131"/>
    </row>
    <row r="66" spans="2:8" ht="5.25" customHeight="1" x14ac:dyDescent="0.35">
      <c r="C66" s="14"/>
      <c r="H66" s="15"/>
    </row>
    <row r="67" spans="2:8" ht="25.4" customHeight="1" thickBot="1" x14ac:dyDescent="0.4">
      <c r="B67" s="16"/>
      <c r="C67" s="89" t="s">
        <v>20</v>
      </c>
      <c r="D67" s="90" t="s">
        <v>21</v>
      </c>
      <c r="E67" s="90" t="s">
        <v>22</v>
      </c>
      <c r="F67" s="91" t="s">
        <v>6</v>
      </c>
      <c r="G67" s="90" t="s">
        <v>7</v>
      </c>
      <c r="H67" s="92" t="s">
        <v>8</v>
      </c>
    </row>
    <row r="68" spans="2:8" ht="20" customHeight="1" thickBot="1" x14ac:dyDescent="0.4">
      <c r="C68" s="17">
        <v>0</v>
      </c>
      <c r="D68" s="20">
        <v>589</v>
      </c>
      <c r="E68" s="20">
        <v>0</v>
      </c>
      <c r="F68" s="20">
        <v>589</v>
      </c>
      <c r="G68" s="20">
        <v>0</v>
      </c>
      <c r="H68" s="21">
        <v>589</v>
      </c>
    </row>
    <row r="69" spans="2:8" ht="13" customHeight="1" thickBot="1" x14ac:dyDescent="0.4"/>
    <row r="70" spans="2:8" ht="18.5" customHeight="1" thickBot="1" x14ac:dyDescent="0.45">
      <c r="C70" s="125" t="s">
        <v>192</v>
      </c>
      <c r="D70" s="126"/>
      <c r="E70" s="126"/>
      <c r="F70" s="126"/>
      <c r="G70" s="126"/>
      <c r="H70" s="127"/>
    </row>
    <row r="71" spans="2:8" ht="19.5" customHeight="1" thickBot="1" x14ac:dyDescent="0.4"/>
    <row r="72" spans="2:8" ht="18.5" customHeight="1" thickBot="1" x14ac:dyDescent="0.45">
      <c r="C72" s="125" t="s">
        <v>158</v>
      </c>
      <c r="D72" s="126"/>
      <c r="E72" s="126"/>
      <c r="F72" s="126"/>
      <c r="G72" s="126"/>
      <c r="H72" s="127"/>
    </row>
    <row r="73" spans="2:8" ht="19.5" customHeight="1" x14ac:dyDescent="0.35"/>
    <row r="74" spans="2:8" ht="12.5" customHeight="1" x14ac:dyDescent="0.35"/>
    <row r="75" spans="2:8" ht="12.5" customHeight="1" x14ac:dyDescent="0.35"/>
    <row r="76" spans="2:8" ht="12.5" customHeight="1" x14ac:dyDescent="0.35"/>
    <row r="77" spans="2:8" ht="12.5" customHeight="1" x14ac:dyDescent="0.35">
      <c r="C77" s="23"/>
      <c r="D77" s="23"/>
      <c r="E77" s="23"/>
      <c r="F77" s="23"/>
      <c r="G77" s="23"/>
      <c r="H77" s="23"/>
    </row>
    <row r="78" spans="2:8" ht="12.5" customHeight="1" x14ac:dyDescent="0.35"/>
    <row r="79" spans="2:8" ht="12.5" customHeight="1" x14ac:dyDescent="0.35"/>
  </sheetData>
  <mergeCells count="30">
    <mergeCell ref="D17:H17"/>
    <mergeCell ref="D2:E2"/>
    <mergeCell ref="D3:E3"/>
    <mergeCell ref="D6:H6"/>
    <mergeCell ref="C14:H14"/>
    <mergeCell ref="D16:H16"/>
    <mergeCell ref="D45:H45"/>
    <mergeCell ref="D18:H18"/>
    <mergeCell ref="D23:H23"/>
    <mergeCell ref="D24:H24"/>
    <mergeCell ref="D25:H25"/>
    <mergeCell ref="D30:H30"/>
    <mergeCell ref="D31:H31"/>
    <mergeCell ref="D32:H32"/>
    <mergeCell ref="D37:H37"/>
    <mergeCell ref="D38:H38"/>
    <mergeCell ref="D39:H39"/>
    <mergeCell ref="D44:H44"/>
    <mergeCell ref="C72:H72"/>
    <mergeCell ref="D46:H46"/>
    <mergeCell ref="D51:H51"/>
    <mergeCell ref="D52:H52"/>
    <mergeCell ref="D53:H53"/>
    <mergeCell ref="C60:H60"/>
    <mergeCell ref="D62:H62"/>
    <mergeCell ref="D63:H63"/>
    <mergeCell ref="D64:H64"/>
    <mergeCell ref="C65:E65"/>
    <mergeCell ref="F65:H65"/>
    <mergeCell ref="C70:H70"/>
  </mergeCells>
  <printOptions horizontalCentered="1"/>
  <pageMargins left="0.7" right="0.7" top="0.75" bottom="0.75" header="0.3" footer="0.3"/>
  <pageSetup paperSize="9" scale="74" fitToHeight="0"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pageSetUpPr fitToPage="1"/>
  </sheetPr>
  <dimension ref="B2:H59"/>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900</v>
      </c>
      <c r="E4" s="1"/>
      <c r="F4" s="2"/>
    </row>
    <row r="5" spans="3:8" ht="12.5" customHeight="1" x14ac:dyDescent="0.35"/>
    <row r="6" spans="3:8" ht="144.75" customHeight="1" x14ac:dyDescent="0.35">
      <c r="C6" s="66" t="s">
        <v>4</v>
      </c>
      <c r="D6" s="134" t="s">
        <v>901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6072.277</v>
      </c>
      <c r="E9" s="5">
        <v>-3141.2</v>
      </c>
      <c r="F9" s="6">
        <v>2931.0770000000002</v>
      </c>
      <c r="H9" s="7">
        <v>84.7</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902</v>
      </c>
      <c r="E17" s="119"/>
      <c r="F17" s="119"/>
      <c r="G17" s="119"/>
      <c r="H17" s="120"/>
    </row>
    <row r="18" spans="2:8" ht="20" customHeight="1" thickBot="1" x14ac:dyDescent="0.4">
      <c r="C18" s="76" t="s">
        <v>18</v>
      </c>
      <c r="D18" s="118" t="s">
        <v>903</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9.33</v>
      </c>
      <c r="D21" s="18">
        <v>1051.134</v>
      </c>
      <c r="E21" s="18">
        <v>328.14299999999997</v>
      </c>
      <c r="F21" s="18">
        <v>1379.277</v>
      </c>
      <c r="G21" s="18">
        <v>-203.2</v>
      </c>
      <c r="H21" s="19">
        <v>1176.077</v>
      </c>
    </row>
    <row r="22" spans="2:8" ht="13" customHeight="1" thickBot="1" x14ac:dyDescent="0.4"/>
    <row r="23" spans="2:8" ht="20" customHeight="1" thickBot="1" x14ac:dyDescent="0.4">
      <c r="C23" s="75" t="s">
        <v>14</v>
      </c>
      <c r="D23" s="121" t="s">
        <v>26</v>
      </c>
      <c r="E23" s="123"/>
      <c r="F23" s="123"/>
      <c r="G23" s="123"/>
      <c r="H23" s="124"/>
    </row>
    <row r="24" spans="2:8" ht="20" customHeight="1" thickBot="1" x14ac:dyDescent="0.4">
      <c r="C24" s="76" t="s">
        <v>16</v>
      </c>
      <c r="D24" s="118" t="s">
        <v>904</v>
      </c>
      <c r="E24" s="119"/>
      <c r="F24" s="119"/>
      <c r="G24" s="119"/>
      <c r="H24" s="120"/>
    </row>
    <row r="25" spans="2:8" ht="20" customHeight="1" thickBot="1" x14ac:dyDescent="0.4">
      <c r="C25" s="76" t="s">
        <v>18</v>
      </c>
      <c r="D25" s="118" t="s">
        <v>905</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75.37</v>
      </c>
      <c r="D28" s="18">
        <v>4693</v>
      </c>
      <c r="E28" s="18">
        <v>0</v>
      </c>
      <c r="F28" s="18">
        <v>4693</v>
      </c>
      <c r="G28" s="18">
        <v>-2938</v>
      </c>
      <c r="H28" s="19">
        <v>1755</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829</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181</v>
      </c>
      <c r="E40" s="20">
        <v>0</v>
      </c>
      <c r="F40" s="20">
        <v>181</v>
      </c>
      <c r="G40" s="20">
        <v>0</v>
      </c>
      <c r="H40" s="21">
        <v>181</v>
      </c>
    </row>
    <row r="41" spans="2:8" ht="13" customHeight="1" thickBot="1" x14ac:dyDescent="0.4"/>
    <row r="42" spans="2:8" ht="20" customHeight="1" thickBot="1" x14ac:dyDescent="0.4">
      <c r="C42" s="87" t="s">
        <v>14</v>
      </c>
      <c r="D42" s="121" t="s">
        <v>63</v>
      </c>
      <c r="E42" s="122"/>
      <c r="F42" s="123"/>
      <c r="G42" s="123"/>
      <c r="H42" s="124"/>
    </row>
    <row r="43" spans="2:8" ht="20" customHeight="1" thickBot="1" x14ac:dyDescent="0.4">
      <c r="C43" s="88" t="s">
        <v>16</v>
      </c>
      <c r="D43" s="118" t="s">
        <v>71</v>
      </c>
      <c r="E43" s="119"/>
      <c r="F43" s="119"/>
      <c r="G43" s="119"/>
      <c r="H43" s="120"/>
    </row>
    <row r="44" spans="2:8" ht="20" customHeight="1" thickBot="1" x14ac:dyDescent="0.4">
      <c r="C44" s="88" t="s">
        <v>18</v>
      </c>
      <c r="D44" s="118" t="s">
        <v>906</v>
      </c>
      <c r="E44" s="119"/>
      <c r="F44" s="119"/>
      <c r="G44" s="119"/>
      <c r="H44" s="120"/>
    </row>
    <row r="45" spans="2:8" ht="12.5" customHeight="1" x14ac:dyDescent="0.35">
      <c r="C45" s="128"/>
      <c r="D45" s="129"/>
      <c r="E45" s="129"/>
      <c r="F45" s="130"/>
      <c r="G45" s="130"/>
      <c r="H45" s="131"/>
    </row>
    <row r="46" spans="2:8" ht="5.25" customHeight="1" x14ac:dyDescent="0.35">
      <c r="C46" s="14"/>
      <c r="H46" s="15"/>
    </row>
    <row r="47" spans="2:8" ht="25.4" customHeight="1" x14ac:dyDescent="0.35">
      <c r="B47" s="16"/>
      <c r="C47" s="89" t="s">
        <v>20</v>
      </c>
      <c r="D47" s="90" t="s">
        <v>21</v>
      </c>
      <c r="E47" s="90" t="s">
        <v>22</v>
      </c>
      <c r="F47" s="91" t="s">
        <v>6</v>
      </c>
      <c r="G47" s="90" t="s">
        <v>7</v>
      </c>
      <c r="H47" s="92" t="s">
        <v>8</v>
      </c>
    </row>
    <row r="48" spans="2:8" ht="20" customHeight="1" thickBot="1" x14ac:dyDescent="0.4">
      <c r="C48" s="22"/>
      <c r="D48" s="20">
        <v>0</v>
      </c>
      <c r="E48" s="20">
        <v>0</v>
      </c>
      <c r="F48" s="20">
        <v>0</v>
      </c>
      <c r="G48" s="20">
        <v>140</v>
      </c>
      <c r="H48" s="21">
        <v>140</v>
      </c>
    </row>
    <row r="49" spans="3:8" ht="13" customHeight="1" thickBot="1" x14ac:dyDescent="0.4"/>
    <row r="50" spans="3:8" ht="18.5" customHeight="1" thickBot="1" x14ac:dyDescent="0.45">
      <c r="C50" s="125" t="s">
        <v>192</v>
      </c>
      <c r="D50" s="126"/>
      <c r="E50" s="126"/>
      <c r="F50" s="126"/>
      <c r="G50" s="126"/>
      <c r="H50" s="127"/>
    </row>
    <row r="51" spans="3:8" ht="19.5" customHeight="1" thickBot="1" x14ac:dyDescent="0.4"/>
    <row r="52" spans="3:8" ht="18.5" customHeight="1" thickBot="1" x14ac:dyDescent="0.45">
      <c r="C52" s="125" t="s">
        <v>158</v>
      </c>
      <c r="D52" s="126"/>
      <c r="E52" s="126"/>
      <c r="F52" s="126"/>
      <c r="G52" s="126"/>
      <c r="H52" s="127"/>
    </row>
    <row r="53" spans="3:8" ht="19.5" customHeight="1" x14ac:dyDescent="0.35"/>
    <row r="54" spans="3:8" ht="12.5" customHeight="1" x14ac:dyDescent="0.35"/>
    <row r="55" spans="3:8" ht="12.5" customHeight="1" x14ac:dyDescent="0.35"/>
    <row r="56" spans="3:8" ht="12.5" customHeight="1" x14ac:dyDescent="0.35"/>
    <row r="57" spans="3:8" ht="12.5" customHeight="1" x14ac:dyDescent="0.35">
      <c r="C57" s="23"/>
      <c r="D57" s="23"/>
      <c r="E57" s="23"/>
      <c r="F57" s="23"/>
      <c r="G57" s="23"/>
      <c r="H57" s="23"/>
    </row>
    <row r="58" spans="3:8" ht="12.5" customHeight="1" x14ac:dyDescent="0.35"/>
    <row r="59" spans="3:8" ht="12.5" customHeight="1" x14ac:dyDescent="0.35"/>
  </sheetData>
  <mergeCells count="23">
    <mergeCell ref="D17:H17"/>
    <mergeCell ref="D2:E2"/>
    <mergeCell ref="D3:E3"/>
    <mergeCell ref="D6:H6"/>
    <mergeCell ref="C14:H14"/>
    <mergeCell ref="D16:H16"/>
    <mergeCell ref="D43:H43"/>
    <mergeCell ref="D18:H18"/>
    <mergeCell ref="D23:H23"/>
    <mergeCell ref="D24:H24"/>
    <mergeCell ref="D25:H25"/>
    <mergeCell ref="C32:H32"/>
    <mergeCell ref="D34:H34"/>
    <mergeCell ref="D35:H35"/>
    <mergeCell ref="D36:H36"/>
    <mergeCell ref="C37:E37"/>
    <mergeCell ref="F37:H37"/>
    <mergeCell ref="D42:H42"/>
    <mergeCell ref="D44:H44"/>
    <mergeCell ref="C45:E45"/>
    <mergeCell ref="F45:H45"/>
    <mergeCell ref="C50:H50"/>
    <mergeCell ref="C52:H52"/>
  </mergeCells>
  <printOptions horizontalCentered="1"/>
  <pageMargins left="0.7" right="0.7" top="0.75" bottom="0.75" header="0.3" footer="0.3"/>
  <pageSetup paperSize="9" scale="74" fitToHeight="0"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pageSetUpPr fitToPage="1"/>
  </sheetPr>
  <dimension ref="B2:H35"/>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928</v>
      </c>
      <c r="E4" s="1"/>
      <c r="F4" s="2"/>
    </row>
    <row r="5" spans="3:8" ht="12.5" customHeight="1" x14ac:dyDescent="0.35"/>
    <row r="6" spans="3:8" ht="144.75" customHeight="1" x14ac:dyDescent="0.35">
      <c r="C6" s="66" t="s">
        <v>4</v>
      </c>
      <c r="D6" s="134" t="s">
        <v>929</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125465</v>
      </c>
      <c r="E9" s="5">
        <v>-125309</v>
      </c>
      <c r="F9" s="6">
        <v>156</v>
      </c>
      <c r="H9" s="7">
        <v>0</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930</v>
      </c>
      <c r="E17" s="119"/>
      <c r="F17" s="119"/>
      <c r="G17" s="119"/>
      <c r="H17" s="120"/>
    </row>
    <row r="18" spans="2:8" ht="20" customHeight="1" thickBot="1" x14ac:dyDescent="0.4">
      <c r="C18" s="76" t="s">
        <v>18</v>
      </c>
      <c r="D18" s="118" t="s">
        <v>931</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c r="E21" s="18">
        <v>125465</v>
      </c>
      <c r="F21" s="18">
        <v>125465</v>
      </c>
      <c r="G21" s="18">
        <v>-125309</v>
      </c>
      <c r="H21" s="19">
        <v>156</v>
      </c>
    </row>
    <row r="22" spans="2:8" ht="12.5" customHeight="1" x14ac:dyDescent="0.35"/>
    <row r="23" spans="2:8" ht="12.5" customHeight="1" x14ac:dyDescent="0.35"/>
    <row r="24" spans="2:8" ht="18" customHeight="1" x14ac:dyDescent="0.4">
      <c r="C24" s="132" t="s">
        <v>351</v>
      </c>
      <c r="D24" s="132"/>
      <c r="E24" s="132"/>
      <c r="F24" s="132"/>
      <c r="G24" s="132"/>
      <c r="H24" s="132"/>
    </row>
    <row r="25" spans="2:8" ht="18.75" customHeight="1" thickBot="1" x14ac:dyDescent="0.4"/>
    <row r="26" spans="2:8" ht="18.5" customHeight="1" thickBot="1" x14ac:dyDescent="0.45">
      <c r="C26" s="125" t="s">
        <v>192</v>
      </c>
      <c r="D26" s="126"/>
      <c r="E26" s="126"/>
      <c r="F26" s="126"/>
      <c r="G26" s="126"/>
      <c r="H26" s="127"/>
    </row>
    <row r="27" spans="2:8" ht="19.5" customHeight="1" thickBot="1" x14ac:dyDescent="0.4"/>
    <row r="28" spans="2:8" ht="18.5" customHeight="1" thickBot="1" x14ac:dyDescent="0.45">
      <c r="C28" s="125" t="s">
        <v>158</v>
      </c>
      <c r="D28" s="126"/>
      <c r="E28" s="126"/>
      <c r="F28" s="126"/>
      <c r="G28" s="126"/>
      <c r="H28" s="127"/>
    </row>
    <row r="29" spans="2:8" ht="19.5" customHeight="1" x14ac:dyDescent="0.35"/>
    <row r="30" spans="2:8" ht="12.5" customHeight="1" x14ac:dyDescent="0.35"/>
    <row r="31" spans="2:8" ht="12.5" customHeight="1" x14ac:dyDescent="0.35"/>
    <row r="32" spans="2:8" ht="12.5" customHeight="1" x14ac:dyDescent="0.35"/>
    <row r="33" spans="3:8" ht="12.5" customHeight="1" x14ac:dyDescent="0.35">
      <c r="C33" s="23"/>
      <c r="D33" s="23"/>
      <c r="E33" s="23"/>
      <c r="F33" s="23"/>
      <c r="G33" s="23"/>
      <c r="H33" s="23"/>
    </row>
    <row r="34" spans="3:8" ht="12.5" customHeight="1" x14ac:dyDescent="0.35"/>
    <row r="35" spans="3:8" ht="12.5" customHeight="1" x14ac:dyDescent="0.35"/>
  </sheetData>
  <mergeCells count="10">
    <mergeCell ref="D18:H18"/>
    <mergeCell ref="C24:H24"/>
    <mergeCell ref="C26:H26"/>
    <mergeCell ref="C28:H28"/>
    <mergeCell ref="D2:E2"/>
    <mergeCell ref="D3:E3"/>
    <mergeCell ref="D6:H6"/>
    <mergeCell ref="C14:H14"/>
    <mergeCell ref="D16:H16"/>
    <mergeCell ref="D17:H17"/>
  </mergeCells>
  <printOptions horizontalCentered="1"/>
  <pageMargins left="0.7" right="0.7" top="0.75" bottom="0.75" header="0.3" footer="0.3"/>
  <pageSetup paperSize="9" scale="74" fitToHeight="0"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H59"/>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262</v>
      </c>
      <c r="E4" s="1"/>
      <c r="F4" s="2"/>
    </row>
    <row r="5" spans="3:8" ht="12.5" customHeight="1" x14ac:dyDescent="0.35"/>
    <row r="6" spans="3:8" ht="144.75" customHeight="1" x14ac:dyDescent="0.35">
      <c r="C6" s="66" t="s">
        <v>4</v>
      </c>
      <c r="D6" s="134" t="s">
        <v>263</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2336.8000000000002</v>
      </c>
      <c r="E9" s="5">
        <v>0</v>
      </c>
      <c r="F9" s="6">
        <v>2336.8000000000002</v>
      </c>
      <c r="H9" s="7">
        <v>25.52</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264</v>
      </c>
      <c r="E17" s="119"/>
      <c r="F17" s="119"/>
      <c r="G17" s="119"/>
      <c r="H17" s="120"/>
    </row>
    <row r="18" spans="2:8" ht="243.75" customHeight="1" thickBot="1" x14ac:dyDescent="0.4">
      <c r="C18" s="76" t="s">
        <v>18</v>
      </c>
      <c r="D18" s="118" t="s">
        <v>265</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v>8</v>
      </c>
      <c r="E21" s="18">
        <v>0</v>
      </c>
      <c r="F21" s="18">
        <v>8</v>
      </c>
      <c r="G21" s="18">
        <v>0</v>
      </c>
      <c r="H21" s="19">
        <v>8</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266</v>
      </c>
      <c r="E24" s="119"/>
      <c r="F24" s="119"/>
      <c r="G24" s="119"/>
      <c r="H24" s="120"/>
    </row>
    <row r="25" spans="2:8" ht="138.25" customHeight="1" thickBot="1" x14ac:dyDescent="0.4">
      <c r="C25" s="76" t="s">
        <v>18</v>
      </c>
      <c r="D25" s="118" t="s">
        <v>267</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25.52</v>
      </c>
      <c r="D28" s="18">
        <v>1328.8</v>
      </c>
      <c r="E28" s="18">
        <v>1000</v>
      </c>
      <c r="F28" s="18">
        <v>2328.8000000000002</v>
      </c>
      <c r="G28" s="18">
        <v>0</v>
      </c>
      <c r="H28" s="19">
        <v>2328.8000000000002</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63</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268</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x14ac:dyDescent="0.35">
      <c r="B39" s="16"/>
      <c r="C39" s="89" t="s">
        <v>20</v>
      </c>
      <c r="D39" s="90" t="s">
        <v>21</v>
      </c>
      <c r="E39" s="90" t="s">
        <v>22</v>
      </c>
      <c r="F39" s="91" t="s">
        <v>6</v>
      </c>
      <c r="G39" s="90" t="s">
        <v>7</v>
      </c>
      <c r="H39" s="92" t="s">
        <v>8</v>
      </c>
    </row>
    <row r="40" spans="2:8" ht="20" customHeight="1" thickBot="1" x14ac:dyDescent="0.4">
      <c r="C40" s="22"/>
      <c r="D40" s="20">
        <v>24</v>
      </c>
      <c r="E40" s="20">
        <v>0</v>
      </c>
      <c r="F40" s="20">
        <v>24</v>
      </c>
      <c r="G40" s="20">
        <v>0</v>
      </c>
      <c r="H40" s="21">
        <v>24</v>
      </c>
    </row>
    <row r="41" spans="2:8" ht="13" customHeight="1" thickBot="1" x14ac:dyDescent="0.4"/>
    <row r="42" spans="2:8" ht="20" customHeight="1" thickBot="1" x14ac:dyDescent="0.4">
      <c r="C42" s="87" t="s">
        <v>14</v>
      </c>
      <c r="D42" s="121" t="s">
        <v>65</v>
      </c>
      <c r="E42" s="122"/>
      <c r="F42" s="123"/>
      <c r="G42" s="123"/>
      <c r="H42" s="124"/>
    </row>
    <row r="43" spans="2:8" ht="20" customHeight="1" thickBot="1" x14ac:dyDescent="0.4">
      <c r="C43" s="88" t="s">
        <v>16</v>
      </c>
      <c r="D43" s="118" t="s">
        <v>61</v>
      </c>
      <c r="E43" s="119"/>
      <c r="F43" s="119"/>
      <c r="G43" s="119"/>
      <c r="H43" s="120"/>
    </row>
    <row r="44" spans="2:8" ht="20" customHeight="1" thickBot="1" x14ac:dyDescent="0.4">
      <c r="C44" s="88" t="s">
        <v>18</v>
      </c>
      <c r="D44" s="118" t="s">
        <v>269</v>
      </c>
      <c r="E44" s="119"/>
      <c r="F44" s="119"/>
      <c r="G44" s="119"/>
      <c r="H44" s="120"/>
    </row>
    <row r="45" spans="2:8" ht="12.5" customHeight="1" x14ac:dyDescent="0.35">
      <c r="C45" s="128"/>
      <c r="D45" s="129"/>
      <c r="E45" s="129"/>
      <c r="F45" s="130"/>
      <c r="G45" s="130"/>
      <c r="H45" s="131"/>
    </row>
    <row r="46" spans="2:8" ht="5.25" customHeight="1" x14ac:dyDescent="0.35">
      <c r="C46" s="14"/>
      <c r="H46" s="15"/>
    </row>
    <row r="47" spans="2:8" ht="25.4" customHeight="1" thickBot="1" x14ac:dyDescent="0.4">
      <c r="B47" s="16"/>
      <c r="C47" s="89" t="s">
        <v>20</v>
      </c>
      <c r="D47" s="90" t="s">
        <v>21</v>
      </c>
      <c r="E47" s="90" t="s">
        <v>22</v>
      </c>
      <c r="F47" s="91" t="s">
        <v>6</v>
      </c>
      <c r="G47" s="90" t="s">
        <v>7</v>
      </c>
      <c r="H47" s="92" t="s">
        <v>8</v>
      </c>
    </row>
    <row r="48" spans="2:8" ht="20" customHeight="1" thickBot="1" x14ac:dyDescent="0.4">
      <c r="C48" s="17"/>
      <c r="D48" s="20">
        <v>49</v>
      </c>
      <c r="E48" s="20">
        <v>0</v>
      </c>
      <c r="F48" s="20">
        <v>49</v>
      </c>
      <c r="G48" s="20">
        <v>0</v>
      </c>
      <c r="H48" s="21">
        <v>49</v>
      </c>
    </row>
    <row r="49" spans="3:8" ht="13" customHeight="1" thickBot="1" x14ac:dyDescent="0.4"/>
    <row r="50" spans="3:8" ht="18.5" customHeight="1" thickBot="1" x14ac:dyDescent="0.45">
      <c r="C50" s="125" t="s">
        <v>192</v>
      </c>
      <c r="D50" s="126"/>
      <c r="E50" s="126"/>
      <c r="F50" s="126"/>
      <c r="G50" s="126"/>
      <c r="H50" s="127"/>
    </row>
    <row r="51" spans="3:8" ht="19.5" customHeight="1" thickBot="1" x14ac:dyDescent="0.4"/>
    <row r="52" spans="3:8" ht="18.5" customHeight="1" thickBot="1" x14ac:dyDescent="0.45">
      <c r="C52" s="125" t="s">
        <v>158</v>
      </c>
      <c r="D52" s="126"/>
      <c r="E52" s="126"/>
      <c r="F52" s="126"/>
      <c r="G52" s="126"/>
      <c r="H52" s="127"/>
    </row>
    <row r="53" spans="3:8" ht="19.5" customHeight="1" x14ac:dyDescent="0.35"/>
    <row r="54" spans="3:8" ht="12.5" customHeight="1" x14ac:dyDescent="0.35"/>
    <row r="55" spans="3:8" ht="12.5" customHeight="1" x14ac:dyDescent="0.35"/>
    <row r="56" spans="3:8" ht="12.5" customHeight="1" x14ac:dyDescent="0.35"/>
    <row r="57" spans="3:8" ht="12.5" customHeight="1" x14ac:dyDescent="0.35">
      <c r="C57" s="23"/>
      <c r="D57" s="23"/>
      <c r="E57" s="23"/>
      <c r="F57" s="23"/>
      <c r="G57" s="23"/>
      <c r="H57" s="23"/>
    </row>
    <row r="58" spans="3:8" ht="12.5" customHeight="1" x14ac:dyDescent="0.35"/>
    <row r="59" spans="3:8" ht="12.5" customHeight="1" x14ac:dyDescent="0.35"/>
  </sheetData>
  <mergeCells count="23">
    <mergeCell ref="D17:H17"/>
    <mergeCell ref="D2:E2"/>
    <mergeCell ref="D3:E3"/>
    <mergeCell ref="D6:H6"/>
    <mergeCell ref="C14:H14"/>
    <mergeCell ref="D16:H16"/>
    <mergeCell ref="D43:H43"/>
    <mergeCell ref="D18:H18"/>
    <mergeCell ref="D23:H23"/>
    <mergeCell ref="D24:H24"/>
    <mergeCell ref="D25:H25"/>
    <mergeCell ref="C32:H32"/>
    <mergeCell ref="D34:H34"/>
    <mergeCell ref="D35:H35"/>
    <mergeCell ref="D36:H36"/>
    <mergeCell ref="C37:E37"/>
    <mergeCell ref="F37:H37"/>
    <mergeCell ref="D42:H42"/>
    <mergeCell ref="D44:H44"/>
    <mergeCell ref="C45:E45"/>
    <mergeCell ref="F45:H45"/>
    <mergeCell ref="C50:H50"/>
    <mergeCell ref="C52:H52"/>
  </mergeCells>
  <printOptions horizontalCentered="1"/>
  <pageMargins left="0.7" right="0.7" top="0.75" bottom="0.75" header="0.3" footer="0.3"/>
  <pageSetup paperSize="9" scale="74" fitToHeight="0"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B2:H65"/>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819</v>
      </c>
      <c r="E4" s="1"/>
      <c r="F4" s="2"/>
    </row>
    <row r="5" spans="3:8" ht="12.5" customHeight="1" x14ac:dyDescent="0.35"/>
    <row r="6" spans="3:8" ht="144.75" customHeight="1" x14ac:dyDescent="0.35">
      <c r="C6" s="66" t="s">
        <v>4</v>
      </c>
      <c r="D6" s="134" t="s">
        <v>820</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5899.576</v>
      </c>
      <c r="E9" s="5">
        <v>-881.3</v>
      </c>
      <c r="F9" s="6">
        <v>5018.2759999999998</v>
      </c>
      <c r="H9" s="7">
        <v>100.7</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821</v>
      </c>
      <c r="E17" s="119"/>
      <c r="F17" s="119"/>
      <c r="G17" s="119"/>
      <c r="H17" s="120"/>
    </row>
    <row r="18" spans="2:8" ht="40" customHeight="1" thickBot="1" x14ac:dyDescent="0.4">
      <c r="C18" s="76" t="s">
        <v>18</v>
      </c>
      <c r="D18" s="118" t="s">
        <v>822</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4.4800000000000004</v>
      </c>
      <c r="D21" s="18">
        <v>383</v>
      </c>
      <c r="E21" s="18">
        <v>0</v>
      </c>
      <c r="F21" s="18">
        <v>383</v>
      </c>
      <c r="G21" s="18">
        <v>0</v>
      </c>
      <c r="H21" s="19">
        <v>383</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823</v>
      </c>
      <c r="E24" s="119"/>
      <c r="F24" s="119"/>
      <c r="G24" s="119"/>
      <c r="H24" s="120"/>
    </row>
    <row r="25" spans="2:8" ht="80" customHeight="1" thickBot="1" x14ac:dyDescent="0.4">
      <c r="C25" s="76" t="s">
        <v>18</v>
      </c>
      <c r="D25" s="118" t="s">
        <v>824</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52.22</v>
      </c>
      <c r="D28" s="18">
        <v>3170.32</v>
      </c>
      <c r="E28" s="18">
        <v>2</v>
      </c>
      <c r="F28" s="18">
        <v>3172.32</v>
      </c>
      <c r="G28" s="18">
        <v>-217.9</v>
      </c>
      <c r="H28" s="19">
        <v>2954.42</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825</v>
      </c>
      <c r="E31" s="119"/>
      <c r="F31" s="119"/>
      <c r="G31" s="119"/>
      <c r="H31" s="120"/>
    </row>
    <row r="32" spans="2:8" ht="20" customHeight="1" thickBot="1" x14ac:dyDescent="0.4">
      <c r="C32" s="76" t="s">
        <v>18</v>
      </c>
      <c r="D32" s="118" t="s">
        <v>826</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6</v>
      </c>
      <c r="D35" s="18">
        <v>334</v>
      </c>
      <c r="E35" s="18">
        <v>7</v>
      </c>
      <c r="F35" s="18">
        <v>341</v>
      </c>
      <c r="G35" s="18">
        <v>-79</v>
      </c>
      <c r="H35" s="19">
        <v>262</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827</v>
      </c>
      <c r="E38" s="119"/>
      <c r="F38" s="119"/>
      <c r="G38" s="119"/>
      <c r="H38" s="120"/>
    </row>
    <row r="39" spans="2:8" ht="100" customHeight="1" thickBot="1" x14ac:dyDescent="0.4">
      <c r="C39" s="76" t="s">
        <v>18</v>
      </c>
      <c r="D39" s="118" t="s">
        <v>828</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38</v>
      </c>
      <c r="D42" s="18">
        <v>1974.6559999999999</v>
      </c>
      <c r="E42" s="18">
        <v>28.6</v>
      </c>
      <c r="F42" s="18">
        <v>2003.2559999999999</v>
      </c>
      <c r="G42" s="18">
        <v>-584.4</v>
      </c>
      <c r="H42" s="19">
        <v>1418.8559999999998</v>
      </c>
    </row>
    <row r="43" spans="2:8" ht="12.5" customHeight="1" x14ac:dyDescent="0.35"/>
    <row r="44" spans="2:8" ht="12.5" customHeight="1" x14ac:dyDescent="0.35"/>
    <row r="45" spans="2:8" ht="8.25" customHeight="1" x14ac:dyDescent="0.35"/>
    <row r="46" spans="2:8" ht="18" customHeight="1" x14ac:dyDescent="0.4">
      <c r="C46" s="132" t="s">
        <v>59</v>
      </c>
      <c r="D46" s="132"/>
      <c r="E46" s="132"/>
      <c r="F46" s="132"/>
      <c r="G46" s="132"/>
      <c r="H46" s="132"/>
    </row>
    <row r="47" spans="2:8" ht="18.75" customHeight="1" thickBot="1" x14ac:dyDescent="0.4"/>
    <row r="48" spans="2:8" ht="20" customHeight="1" thickBot="1" x14ac:dyDescent="0.4">
      <c r="C48" s="87" t="s">
        <v>14</v>
      </c>
      <c r="D48" s="121" t="s">
        <v>60</v>
      </c>
      <c r="E48" s="122"/>
      <c r="F48" s="123"/>
      <c r="G48" s="123"/>
      <c r="H48" s="124"/>
    </row>
    <row r="49" spans="2:8" ht="20" customHeight="1" thickBot="1" x14ac:dyDescent="0.4">
      <c r="C49" s="88" t="s">
        <v>16</v>
      </c>
      <c r="D49" s="118" t="s">
        <v>61</v>
      </c>
      <c r="E49" s="119"/>
      <c r="F49" s="119"/>
      <c r="G49" s="119"/>
      <c r="H49" s="120"/>
    </row>
    <row r="50" spans="2:8" ht="20" customHeight="1" thickBot="1" x14ac:dyDescent="0.4">
      <c r="C50" s="88" t="s">
        <v>18</v>
      </c>
      <c r="D50" s="118" t="s">
        <v>829</v>
      </c>
      <c r="E50" s="119"/>
      <c r="F50" s="119"/>
      <c r="G50" s="119"/>
      <c r="H50" s="120"/>
    </row>
    <row r="51" spans="2:8" ht="12.5" customHeight="1" x14ac:dyDescent="0.35">
      <c r="C51" s="128"/>
      <c r="D51" s="129"/>
      <c r="E51" s="129"/>
      <c r="F51" s="130"/>
      <c r="G51" s="130"/>
      <c r="H51" s="131"/>
    </row>
    <row r="52" spans="2:8" ht="5.25" customHeight="1" x14ac:dyDescent="0.35">
      <c r="C52" s="14"/>
      <c r="H52" s="15"/>
    </row>
    <row r="53" spans="2:8" ht="25.4" customHeight="1" thickBot="1" x14ac:dyDescent="0.4">
      <c r="B53" s="16"/>
      <c r="C53" s="89" t="s">
        <v>20</v>
      </c>
      <c r="D53" s="90" t="s">
        <v>21</v>
      </c>
      <c r="E53" s="90" t="s">
        <v>22</v>
      </c>
      <c r="F53" s="91" t="s">
        <v>6</v>
      </c>
      <c r="G53" s="90" t="s">
        <v>7</v>
      </c>
      <c r="H53" s="92" t="s">
        <v>8</v>
      </c>
    </row>
    <row r="54" spans="2:8" ht="20" customHeight="1" thickBot="1" x14ac:dyDescent="0.4">
      <c r="C54" s="17">
        <v>0</v>
      </c>
      <c r="D54" s="20">
        <v>245</v>
      </c>
      <c r="E54" s="20">
        <v>0</v>
      </c>
      <c r="F54" s="20">
        <v>245</v>
      </c>
      <c r="G54" s="20">
        <v>0</v>
      </c>
      <c r="H54" s="21">
        <v>245</v>
      </c>
    </row>
    <row r="55" spans="2:8" ht="13" customHeight="1" thickBot="1" x14ac:dyDescent="0.4"/>
    <row r="56" spans="2:8" ht="18.5" customHeight="1" thickBot="1" x14ac:dyDescent="0.45">
      <c r="C56" s="125" t="s">
        <v>192</v>
      </c>
      <c r="D56" s="126"/>
      <c r="E56" s="126"/>
      <c r="F56" s="126"/>
      <c r="G56" s="126"/>
      <c r="H56" s="127"/>
    </row>
    <row r="57" spans="2:8" ht="19.5" customHeight="1" thickBot="1" x14ac:dyDescent="0.4"/>
    <row r="58" spans="2:8" ht="18.5" customHeight="1" thickBot="1" x14ac:dyDescent="0.45">
      <c r="C58" s="125" t="s">
        <v>158</v>
      </c>
      <c r="D58" s="126"/>
      <c r="E58" s="126"/>
      <c r="F58" s="126"/>
      <c r="G58" s="126"/>
      <c r="H58" s="127"/>
    </row>
    <row r="59" spans="2:8" ht="19.5" customHeight="1" x14ac:dyDescent="0.35"/>
    <row r="60" spans="2:8" ht="12.5" customHeight="1" x14ac:dyDescent="0.35"/>
    <row r="61" spans="2:8" ht="12.5" customHeight="1" x14ac:dyDescent="0.35"/>
    <row r="62" spans="2:8" ht="12.5" customHeight="1" x14ac:dyDescent="0.35"/>
    <row r="63" spans="2:8" ht="12.5" customHeight="1" x14ac:dyDescent="0.35">
      <c r="C63" s="23"/>
      <c r="D63" s="23"/>
      <c r="E63" s="23"/>
      <c r="F63" s="23"/>
      <c r="G63" s="23"/>
      <c r="H63" s="23"/>
    </row>
    <row r="64" spans="2:8" ht="12.5" customHeight="1" x14ac:dyDescent="0.35"/>
    <row r="65" ht="12.5" customHeight="1" x14ac:dyDescent="0.35"/>
  </sheetData>
  <mergeCells count="24">
    <mergeCell ref="D31:H31"/>
    <mergeCell ref="D2:E2"/>
    <mergeCell ref="D3:E3"/>
    <mergeCell ref="D6:H6"/>
    <mergeCell ref="C14:H14"/>
    <mergeCell ref="D16:H16"/>
    <mergeCell ref="D17:H17"/>
    <mergeCell ref="D18:H18"/>
    <mergeCell ref="D23:H23"/>
    <mergeCell ref="D24:H24"/>
    <mergeCell ref="D25:H25"/>
    <mergeCell ref="D30:H30"/>
    <mergeCell ref="C58:H58"/>
    <mergeCell ref="D32:H32"/>
    <mergeCell ref="D37:H37"/>
    <mergeCell ref="D38:H38"/>
    <mergeCell ref="D39:H39"/>
    <mergeCell ref="C46:H46"/>
    <mergeCell ref="D48:H48"/>
    <mergeCell ref="D49:H49"/>
    <mergeCell ref="D50:H50"/>
    <mergeCell ref="C51:E51"/>
    <mergeCell ref="F51:H51"/>
    <mergeCell ref="C56:H56"/>
  </mergeCells>
  <printOptions horizontalCentered="1"/>
  <pageMargins left="0.7" right="0.7" top="0.75" bottom="0.75" header="0.3" footer="0.3"/>
  <pageSetup paperSize="9" scale="74" fitToHeight="0"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pageSetUpPr fitToPage="1"/>
  </sheetPr>
  <dimension ref="B2:H73"/>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889</v>
      </c>
      <c r="E4" s="1"/>
      <c r="F4" s="2"/>
    </row>
    <row r="5" spans="3:8" ht="12.5" customHeight="1" x14ac:dyDescent="0.35"/>
    <row r="6" spans="3:8" ht="144.75" customHeight="1" x14ac:dyDescent="0.35">
      <c r="C6" s="66" t="s">
        <v>4</v>
      </c>
      <c r="D6" s="134" t="s">
        <v>890</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7894.7109999999993</v>
      </c>
      <c r="E9" s="5">
        <v>-1601</v>
      </c>
      <c r="F9" s="6">
        <v>6293.7109999999993</v>
      </c>
      <c r="H9" s="7">
        <v>129.32999999999998</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891</v>
      </c>
      <c r="E17" s="119"/>
      <c r="F17" s="119"/>
      <c r="G17" s="119"/>
      <c r="H17" s="120"/>
    </row>
    <row r="18" spans="2:8" ht="20" customHeight="1" thickBot="1" x14ac:dyDescent="0.4">
      <c r="C18" s="76" t="s">
        <v>18</v>
      </c>
      <c r="D18" s="118" t="s">
        <v>892</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75.739999999999995</v>
      </c>
      <c r="D21" s="18">
        <v>3155.6329999999998</v>
      </c>
      <c r="E21" s="18">
        <v>223.2</v>
      </c>
      <c r="F21" s="18">
        <v>3378.8329999999996</v>
      </c>
      <c r="G21" s="18">
        <v>-239</v>
      </c>
      <c r="H21" s="19">
        <v>3139.8329999999996</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893</v>
      </c>
      <c r="E24" s="119"/>
      <c r="F24" s="119"/>
      <c r="G24" s="119"/>
      <c r="H24" s="120"/>
    </row>
    <row r="25" spans="2:8" ht="40" customHeight="1" thickBot="1" x14ac:dyDescent="0.4">
      <c r="C25" s="76" t="s">
        <v>18</v>
      </c>
      <c r="D25" s="118" t="s">
        <v>894</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4</v>
      </c>
      <c r="D28" s="18">
        <v>572.39</v>
      </c>
      <c r="E28" s="18">
        <v>50.5</v>
      </c>
      <c r="F28" s="18">
        <v>622.89</v>
      </c>
      <c r="G28" s="18">
        <v>-0.3</v>
      </c>
      <c r="H28" s="19">
        <v>622.59</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895</v>
      </c>
      <c r="E31" s="119"/>
      <c r="F31" s="119"/>
      <c r="G31" s="119"/>
      <c r="H31" s="120"/>
    </row>
    <row r="32" spans="2:8" ht="40" customHeight="1" thickBot="1" x14ac:dyDescent="0.4">
      <c r="C32" s="76" t="s">
        <v>18</v>
      </c>
      <c r="D32" s="118" t="s">
        <v>896</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0</v>
      </c>
      <c r="D35" s="18">
        <v>25.937000000000001</v>
      </c>
      <c r="E35" s="18">
        <v>245</v>
      </c>
      <c r="F35" s="18">
        <v>270.93700000000001</v>
      </c>
      <c r="G35" s="18">
        <v>-270</v>
      </c>
      <c r="H35" s="19">
        <v>0.93700000000001182</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897</v>
      </c>
      <c r="E38" s="119"/>
      <c r="F38" s="119"/>
      <c r="G38" s="119"/>
      <c r="H38" s="120"/>
    </row>
    <row r="39" spans="2:8" ht="40" customHeight="1" thickBot="1" x14ac:dyDescent="0.4">
      <c r="C39" s="76" t="s">
        <v>18</v>
      </c>
      <c r="D39" s="118" t="s">
        <v>898</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49.59</v>
      </c>
      <c r="D42" s="18">
        <v>3035.5509999999999</v>
      </c>
      <c r="E42" s="18">
        <v>586.5</v>
      </c>
      <c r="F42" s="18">
        <v>3622.0509999999999</v>
      </c>
      <c r="G42" s="18">
        <v>-1091.7</v>
      </c>
      <c r="H42" s="19">
        <v>2530.3509999999997</v>
      </c>
    </row>
    <row r="43" spans="2:8" ht="12.5" customHeight="1" x14ac:dyDescent="0.35"/>
    <row r="44" spans="2:8" ht="12.5" customHeight="1" x14ac:dyDescent="0.35"/>
    <row r="45" spans="2:8" ht="8.25" customHeight="1" x14ac:dyDescent="0.35"/>
    <row r="46" spans="2:8" ht="18" customHeight="1" x14ac:dyDescent="0.4">
      <c r="C46" s="132" t="s">
        <v>59</v>
      </c>
      <c r="D46" s="132"/>
      <c r="E46" s="132"/>
      <c r="F46" s="132"/>
      <c r="G46" s="132"/>
      <c r="H46" s="132"/>
    </row>
    <row r="47" spans="2:8" ht="18.75" customHeight="1" thickBot="1" x14ac:dyDescent="0.4"/>
    <row r="48" spans="2:8" ht="20" customHeight="1" thickBot="1" x14ac:dyDescent="0.4">
      <c r="C48" s="87" t="s">
        <v>14</v>
      </c>
      <c r="D48" s="121" t="s">
        <v>60</v>
      </c>
      <c r="E48" s="122"/>
      <c r="F48" s="123"/>
      <c r="G48" s="123"/>
      <c r="H48" s="124"/>
    </row>
    <row r="49" spans="2:8" ht="20" customHeight="1" thickBot="1" x14ac:dyDescent="0.4">
      <c r="C49" s="88" t="s">
        <v>16</v>
      </c>
      <c r="D49" s="118" t="s">
        <v>61</v>
      </c>
      <c r="E49" s="119"/>
      <c r="F49" s="119"/>
      <c r="G49" s="119"/>
      <c r="H49" s="120"/>
    </row>
    <row r="50" spans="2:8" ht="20" customHeight="1" thickBot="1" x14ac:dyDescent="0.4">
      <c r="C50" s="88" t="s">
        <v>18</v>
      </c>
      <c r="D50" s="118" t="s">
        <v>829</v>
      </c>
      <c r="E50" s="119"/>
      <c r="F50" s="119"/>
      <c r="G50" s="119"/>
      <c r="H50" s="120"/>
    </row>
    <row r="51" spans="2:8" ht="12.5" customHeight="1" x14ac:dyDescent="0.35">
      <c r="C51" s="128"/>
      <c r="D51" s="129"/>
      <c r="E51" s="129"/>
      <c r="F51" s="130"/>
      <c r="G51" s="130"/>
      <c r="H51" s="131"/>
    </row>
    <row r="52" spans="2:8" ht="5.25" customHeight="1" x14ac:dyDescent="0.35">
      <c r="C52" s="14"/>
      <c r="H52" s="15"/>
    </row>
    <row r="53" spans="2:8" ht="25.4" customHeight="1" thickBot="1" x14ac:dyDescent="0.4">
      <c r="B53" s="16"/>
      <c r="C53" s="89" t="s">
        <v>20</v>
      </c>
      <c r="D53" s="90" t="s">
        <v>21</v>
      </c>
      <c r="E53" s="90" t="s">
        <v>22</v>
      </c>
      <c r="F53" s="91" t="s">
        <v>6</v>
      </c>
      <c r="G53" s="90" t="s">
        <v>7</v>
      </c>
      <c r="H53" s="92" t="s">
        <v>8</v>
      </c>
    </row>
    <row r="54" spans="2:8" ht="20" customHeight="1" thickBot="1" x14ac:dyDescent="0.4">
      <c r="C54" s="17">
        <v>0</v>
      </c>
      <c r="D54" s="20">
        <v>263</v>
      </c>
      <c r="E54" s="20">
        <v>0</v>
      </c>
      <c r="F54" s="20">
        <v>263</v>
      </c>
      <c r="G54" s="20">
        <v>0</v>
      </c>
      <c r="H54" s="21">
        <v>263</v>
      </c>
    </row>
    <row r="55" spans="2:8" ht="13" customHeight="1" thickBot="1" x14ac:dyDescent="0.4"/>
    <row r="56" spans="2:8" ht="20" customHeight="1" thickBot="1" x14ac:dyDescent="0.4">
      <c r="C56" s="87" t="s">
        <v>14</v>
      </c>
      <c r="D56" s="121" t="s">
        <v>63</v>
      </c>
      <c r="E56" s="122"/>
      <c r="F56" s="123"/>
      <c r="G56" s="123"/>
      <c r="H56" s="124"/>
    </row>
    <row r="57" spans="2:8" ht="20" customHeight="1" thickBot="1" x14ac:dyDescent="0.4">
      <c r="C57" s="88" t="s">
        <v>16</v>
      </c>
      <c r="D57" s="118" t="s">
        <v>71</v>
      </c>
      <c r="E57" s="119"/>
      <c r="F57" s="119"/>
      <c r="G57" s="119"/>
      <c r="H57" s="120"/>
    </row>
    <row r="58" spans="2:8" ht="40" customHeight="1" thickBot="1" x14ac:dyDescent="0.4">
      <c r="C58" s="88" t="s">
        <v>18</v>
      </c>
      <c r="D58" s="118" t="s">
        <v>899</v>
      </c>
      <c r="E58" s="119"/>
      <c r="F58" s="119"/>
      <c r="G58" s="119"/>
      <c r="H58" s="120"/>
    </row>
    <row r="59" spans="2:8" ht="12.5" customHeight="1" x14ac:dyDescent="0.35">
      <c r="C59" s="128"/>
      <c r="D59" s="129"/>
      <c r="E59" s="129"/>
      <c r="F59" s="130"/>
      <c r="G59" s="130"/>
      <c r="H59" s="131"/>
    </row>
    <row r="60" spans="2:8" ht="5.25" customHeight="1" x14ac:dyDescent="0.35">
      <c r="C60" s="14"/>
      <c r="H60" s="15"/>
    </row>
    <row r="61" spans="2:8" ht="25.4" customHeight="1" x14ac:dyDescent="0.35">
      <c r="B61" s="16"/>
      <c r="C61" s="89" t="s">
        <v>20</v>
      </c>
      <c r="D61" s="90" t="s">
        <v>21</v>
      </c>
      <c r="E61" s="90" t="s">
        <v>22</v>
      </c>
      <c r="F61" s="91" t="s">
        <v>6</v>
      </c>
      <c r="G61" s="90" t="s">
        <v>7</v>
      </c>
      <c r="H61" s="92" t="s">
        <v>8</v>
      </c>
    </row>
    <row r="62" spans="2:8" ht="20" customHeight="1" thickBot="1" x14ac:dyDescent="0.4">
      <c r="C62" s="22"/>
      <c r="D62" s="20">
        <v>0</v>
      </c>
      <c r="E62" s="20">
        <v>100</v>
      </c>
      <c r="F62" s="20">
        <v>100</v>
      </c>
      <c r="G62" s="20">
        <v>0</v>
      </c>
      <c r="H62" s="21">
        <v>100</v>
      </c>
    </row>
    <row r="63" spans="2:8" ht="13" customHeight="1" thickBot="1" x14ac:dyDescent="0.4"/>
    <row r="64" spans="2:8" ht="18.5" customHeight="1" thickBot="1" x14ac:dyDescent="0.45">
      <c r="C64" s="125" t="s">
        <v>192</v>
      </c>
      <c r="D64" s="126"/>
      <c r="E64" s="126"/>
      <c r="F64" s="126"/>
      <c r="G64" s="126"/>
      <c r="H64" s="127"/>
    </row>
    <row r="65" spans="3:8" ht="19.5" customHeight="1" thickBot="1" x14ac:dyDescent="0.4"/>
    <row r="66" spans="3:8" ht="18.5" customHeight="1" thickBot="1" x14ac:dyDescent="0.45">
      <c r="C66" s="125" t="s">
        <v>158</v>
      </c>
      <c r="D66" s="126"/>
      <c r="E66" s="126"/>
      <c r="F66" s="126"/>
      <c r="G66" s="126"/>
      <c r="H66" s="127"/>
    </row>
    <row r="67" spans="3:8" ht="19.5" customHeight="1" x14ac:dyDescent="0.35"/>
    <row r="68" spans="3:8" ht="12.5" customHeight="1" x14ac:dyDescent="0.35"/>
    <row r="69" spans="3:8" ht="12.5" customHeight="1" x14ac:dyDescent="0.35"/>
    <row r="70" spans="3:8" ht="12.5" customHeight="1" x14ac:dyDescent="0.35"/>
    <row r="71" spans="3:8" ht="12.5" customHeight="1" x14ac:dyDescent="0.35">
      <c r="C71" s="23"/>
      <c r="D71" s="23"/>
      <c r="E71" s="23"/>
      <c r="F71" s="23"/>
      <c r="G71" s="23"/>
      <c r="H71" s="23"/>
    </row>
    <row r="72" spans="3:8" ht="12.5" customHeight="1" x14ac:dyDescent="0.35"/>
    <row r="73" spans="3:8" ht="12.5" customHeight="1" x14ac:dyDescent="0.35"/>
  </sheetData>
  <mergeCells count="29">
    <mergeCell ref="D31:H31"/>
    <mergeCell ref="D2:E2"/>
    <mergeCell ref="D3:E3"/>
    <mergeCell ref="D6:H6"/>
    <mergeCell ref="C14:H14"/>
    <mergeCell ref="D16:H16"/>
    <mergeCell ref="D17:H17"/>
    <mergeCell ref="D18:H18"/>
    <mergeCell ref="D23:H23"/>
    <mergeCell ref="D24:H24"/>
    <mergeCell ref="D25:H25"/>
    <mergeCell ref="D30:H30"/>
    <mergeCell ref="D57:H57"/>
    <mergeCell ref="D32:H32"/>
    <mergeCell ref="D37:H37"/>
    <mergeCell ref="D38:H38"/>
    <mergeCell ref="D39:H39"/>
    <mergeCell ref="C46:H46"/>
    <mergeCell ref="D48:H48"/>
    <mergeCell ref="D49:H49"/>
    <mergeCell ref="D50:H50"/>
    <mergeCell ref="C51:E51"/>
    <mergeCell ref="F51:H51"/>
    <mergeCell ref="D56:H56"/>
    <mergeCell ref="D58:H58"/>
    <mergeCell ref="C59:E59"/>
    <mergeCell ref="F59:H59"/>
    <mergeCell ref="C64:H64"/>
    <mergeCell ref="C66:H66"/>
  </mergeCells>
  <printOptions horizontalCentered="1"/>
  <pageMargins left="0.7" right="0.7" top="0.75" bottom="0.75" header="0.3" footer="0.3"/>
  <pageSetup paperSize="9"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H67"/>
  <sheetViews>
    <sheetView showGridLines="0" showRowColHeaders="0" workbookViewId="0">
      <selection activeCell="J14" sqref="J14"/>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1</v>
      </c>
      <c r="E2" s="133"/>
      <c r="F2" s="2"/>
    </row>
    <row r="3" spans="3:8" ht="4.5" customHeight="1" x14ac:dyDescent="0.35">
      <c r="C3" s="3"/>
      <c r="D3" s="133"/>
      <c r="E3" s="133"/>
      <c r="F3" s="4"/>
    </row>
    <row r="4" spans="3:8" ht="13" customHeight="1" x14ac:dyDescent="0.35">
      <c r="C4" s="65" t="s">
        <v>2</v>
      </c>
      <c r="D4" s="1" t="s">
        <v>186</v>
      </c>
      <c r="E4" s="1"/>
      <c r="F4" s="2"/>
    </row>
    <row r="5" spans="3:8" ht="12.5" customHeight="1" x14ac:dyDescent="0.35"/>
    <row r="6" spans="3:8" ht="144.75" customHeight="1" x14ac:dyDescent="0.35">
      <c r="C6" s="66" t="s">
        <v>4</v>
      </c>
      <c r="D6" s="134" t="s">
        <v>187</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5462.9</v>
      </c>
      <c r="E9" s="5">
        <v>-815</v>
      </c>
      <c r="F9" s="6">
        <v>4647.8999999999996</v>
      </c>
      <c r="H9" s="7">
        <v>79.25</v>
      </c>
    </row>
    <row r="10" spans="3:8" ht="7.5" customHeight="1" x14ac:dyDescent="0.35">
      <c r="C10" s="73"/>
      <c r="F10" s="8"/>
      <c r="H10" s="9"/>
    </row>
    <row r="11" spans="3:8" ht="12.75" customHeight="1" thickBot="1" x14ac:dyDescent="0.4">
      <c r="C11" s="74" t="s">
        <v>11</v>
      </c>
      <c r="D11" s="10"/>
      <c r="E11" s="11"/>
      <c r="F11" s="12">
        <v>-130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188</v>
      </c>
      <c r="E17" s="119"/>
      <c r="F17" s="119"/>
      <c r="G17" s="119"/>
      <c r="H17" s="120"/>
    </row>
    <row r="18" spans="2:8" ht="20" customHeight="1" thickBot="1" x14ac:dyDescent="0.4">
      <c r="C18" s="76" t="s">
        <v>18</v>
      </c>
      <c r="D18" s="118" t="s">
        <v>189</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79.25</v>
      </c>
      <c r="D21" s="18">
        <v>3777.9</v>
      </c>
      <c r="E21" s="18">
        <v>1685</v>
      </c>
      <c r="F21" s="18">
        <v>5462.9</v>
      </c>
      <c r="G21" s="18">
        <v>-815</v>
      </c>
      <c r="H21" s="19">
        <v>4647.8999999999996</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80</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2:8" ht="20" customHeight="1" thickBot="1" x14ac:dyDescent="0.4">
      <c r="C33" s="17">
        <v>0</v>
      </c>
      <c r="D33" s="20">
        <v>156</v>
      </c>
      <c r="E33" s="20">
        <v>0</v>
      </c>
      <c r="F33" s="20">
        <v>156</v>
      </c>
      <c r="G33" s="20">
        <v>0</v>
      </c>
      <c r="H33" s="21">
        <v>156</v>
      </c>
    </row>
    <row r="34" spans="2:8" ht="13" customHeight="1" thickBot="1" x14ac:dyDescent="0.4"/>
    <row r="35" spans="2:8" ht="20" customHeight="1" thickBot="1" x14ac:dyDescent="0.4">
      <c r="C35" s="87" t="s">
        <v>14</v>
      </c>
      <c r="D35" s="121" t="s">
        <v>63</v>
      </c>
      <c r="E35" s="122"/>
      <c r="F35" s="123"/>
      <c r="G35" s="123"/>
      <c r="H35" s="124"/>
    </row>
    <row r="36" spans="2:8" ht="20" customHeight="1" thickBot="1" x14ac:dyDescent="0.4">
      <c r="C36" s="88" t="s">
        <v>16</v>
      </c>
      <c r="D36" s="118" t="s">
        <v>61</v>
      </c>
      <c r="E36" s="119"/>
      <c r="F36" s="119"/>
      <c r="G36" s="119"/>
      <c r="H36" s="120"/>
    </row>
    <row r="37" spans="2:8" ht="20" customHeight="1" thickBot="1" x14ac:dyDescent="0.4">
      <c r="C37" s="88" t="s">
        <v>18</v>
      </c>
      <c r="D37" s="118" t="s">
        <v>190</v>
      </c>
      <c r="E37" s="119"/>
      <c r="F37" s="119"/>
      <c r="G37" s="119"/>
      <c r="H37" s="120"/>
    </row>
    <row r="38" spans="2:8" ht="12.5" customHeight="1" x14ac:dyDescent="0.35">
      <c r="C38" s="128"/>
      <c r="D38" s="129"/>
      <c r="E38" s="129"/>
      <c r="F38" s="130"/>
      <c r="G38" s="130"/>
      <c r="H38" s="131"/>
    </row>
    <row r="39" spans="2:8" ht="5.25" customHeight="1" x14ac:dyDescent="0.35">
      <c r="C39" s="14"/>
      <c r="H39" s="15"/>
    </row>
    <row r="40" spans="2:8" ht="25.4" customHeight="1" x14ac:dyDescent="0.35">
      <c r="B40" s="16"/>
      <c r="C40" s="89" t="s">
        <v>20</v>
      </c>
      <c r="D40" s="90" t="s">
        <v>21</v>
      </c>
      <c r="E40" s="90" t="s">
        <v>22</v>
      </c>
      <c r="F40" s="91" t="s">
        <v>6</v>
      </c>
      <c r="G40" s="90" t="s">
        <v>7</v>
      </c>
      <c r="H40" s="92" t="s">
        <v>8</v>
      </c>
    </row>
    <row r="41" spans="2:8" ht="20" customHeight="1" thickBot="1" x14ac:dyDescent="0.4">
      <c r="C41" s="22"/>
      <c r="D41" s="20">
        <v>0</v>
      </c>
      <c r="E41" s="20">
        <v>380</v>
      </c>
      <c r="F41" s="20">
        <v>380</v>
      </c>
      <c r="G41" s="20">
        <v>0</v>
      </c>
      <c r="H41" s="21">
        <v>380</v>
      </c>
    </row>
    <row r="42" spans="2:8" ht="13" customHeight="1" thickBot="1" x14ac:dyDescent="0.4"/>
    <row r="43" spans="2:8" ht="20" customHeight="1" thickBot="1" x14ac:dyDescent="0.4">
      <c r="C43" s="87" t="s">
        <v>14</v>
      </c>
      <c r="D43" s="121" t="s">
        <v>65</v>
      </c>
      <c r="E43" s="122"/>
      <c r="F43" s="123"/>
      <c r="G43" s="123"/>
      <c r="H43" s="124"/>
    </row>
    <row r="44" spans="2:8" ht="20" customHeight="1" thickBot="1" x14ac:dyDescent="0.4">
      <c r="C44" s="88" t="s">
        <v>16</v>
      </c>
      <c r="D44" s="118" t="s">
        <v>66</v>
      </c>
      <c r="E44" s="119"/>
      <c r="F44" s="119"/>
      <c r="G44" s="119"/>
      <c r="H44" s="120"/>
    </row>
    <row r="45" spans="2:8" ht="20" customHeight="1" thickBot="1" x14ac:dyDescent="0.4">
      <c r="C45" s="88" t="s">
        <v>18</v>
      </c>
      <c r="D45" s="118" t="s">
        <v>191</v>
      </c>
      <c r="E45" s="119"/>
      <c r="F45" s="119"/>
      <c r="G45" s="119"/>
      <c r="H45" s="120"/>
    </row>
    <row r="46" spans="2:8" ht="12.5" customHeight="1" x14ac:dyDescent="0.35">
      <c r="C46" s="128"/>
      <c r="D46" s="129"/>
      <c r="E46" s="129"/>
      <c r="F46" s="130"/>
      <c r="G46" s="130"/>
      <c r="H46" s="131"/>
    </row>
    <row r="47" spans="2:8" ht="5.25" customHeight="1" x14ac:dyDescent="0.35">
      <c r="C47" s="14"/>
      <c r="H47" s="15"/>
    </row>
    <row r="48" spans="2:8" ht="25.4" customHeight="1" thickBot="1" x14ac:dyDescent="0.4">
      <c r="B48" s="16"/>
      <c r="C48" s="89" t="s">
        <v>20</v>
      </c>
      <c r="D48" s="90" t="s">
        <v>21</v>
      </c>
      <c r="E48" s="90" t="s">
        <v>22</v>
      </c>
      <c r="F48" s="91" t="s">
        <v>6</v>
      </c>
      <c r="G48" s="90" t="s">
        <v>7</v>
      </c>
      <c r="H48" s="92" t="s">
        <v>8</v>
      </c>
    </row>
    <row r="49" spans="2:8" ht="20" customHeight="1" thickBot="1" x14ac:dyDescent="0.4">
      <c r="C49" s="17"/>
      <c r="D49" s="20">
        <v>50</v>
      </c>
      <c r="E49" s="20">
        <v>0</v>
      </c>
      <c r="F49" s="20">
        <v>50</v>
      </c>
      <c r="G49" s="20">
        <v>0</v>
      </c>
      <c r="H49" s="21">
        <v>50</v>
      </c>
    </row>
    <row r="50" spans="2:8" ht="13" customHeight="1" thickBot="1" x14ac:dyDescent="0.4"/>
    <row r="51" spans="2:8" ht="18.5" customHeight="1" thickBot="1" x14ac:dyDescent="0.45">
      <c r="C51" s="125" t="s">
        <v>192</v>
      </c>
      <c r="D51" s="126"/>
      <c r="E51" s="126"/>
      <c r="F51" s="126"/>
      <c r="G51" s="126"/>
      <c r="H51" s="127"/>
    </row>
    <row r="52" spans="2:8" ht="19.5" customHeight="1" thickBot="1" x14ac:dyDescent="0.4"/>
    <row r="53" spans="2:8" ht="18.5" customHeight="1" thickBot="1" x14ac:dyDescent="0.45">
      <c r="C53" s="125" t="s">
        <v>85</v>
      </c>
      <c r="D53" s="126"/>
      <c r="E53" s="126"/>
      <c r="F53" s="126"/>
      <c r="G53" s="126"/>
      <c r="H53" s="127"/>
    </row>
    <row r="54" spans="2:8" ht="19.5" customHeight="1" thickBot="1" x14ac:dyDescent="0.4"/>
    <row r="55" spans="2:8" ht="20" customHeight="1" thickBot="1" x14ac:dyDescent="0.4">
      <c r="C55" s="81" t="s">
        <v>14</v>
      </c>
      <c r="D55" s="121" t="s">
        <v>86</v>
      </c>
      <c r="E55" s="122"/>
      <c r="F55" s="123"/>
      <c r="G55" s="123"/>
      <c r="H55" s="124"/>
    </row>
    <row r="56" spans="2:8" ht="20" customHeight="1" thickBot="1" x14ac:dyDescent="0.4">
      <c r="C56" s="82" t="s">
        <v>16</v>
      </c>
      <c r="D56" s="118" t="s">
        <v>137</v>
      </c>
      <c r="E56" s="119"/>
      <c r="F56" s="119"/>
      <c r="G56" s="119"/>
      <c r="H56" s="120"/>
    </row>
    <row r="57" spans="2:8" ht="20" customHeight="1" thickBot="1" x14ac:dyDescent="0.4">
      <c r="C57" s="82" t="s">
        <v>18</v>
      </c>
      <c r="D57" s="118" t="s">
        <v>91</v>
      </c>
      <c r="E57" s="119"/>
      <c r="F57" s="119"/>
      <c r="G57" s="119"/>
      <c r="H57" s="120"/>
    </row>
    <row r="58" spans="2:8" ht="5.25" customHeight="1" x14ac:dyDescent="0.35">
      <c r="C58" s="14"/>
      <c r="H58" s="15"/>
    </row>
    <row r="59" spans="2:8" ht="25.4" customHeight="1" thickBot="1" x14ac:dyDescent="0.4">
      <c r="B59" s="16"/>
      <c r="C59" s="83" t="s">
        <v>20</v>
      </c>
      <c r="D59" s="84" t="s">
        <v>21</v>
      </c>
      <c r="E59" s="84" t="s">
        <v>22</v>
      </c>
      <c r="F59" s="85" t="s">
        <v>6</v>
      </c>
      <c r="G59" s="84" t="s">
        <v>7</v>
      </c>
      <c r="H59" s="86" t="s">
        <v>8</v>
      </c>
    </row>
    <row r="60" spans="2:8" ht="20" customHeight="1" thickBot="1" x14ac:dyDescent="0.4">
      <c r="C60" s="17">
        <v>0</v>
      </c>
      <c r="D60" s="18">
        <v>0</v>
      </c>
      <c r="E60" s="18">
        <v>0</v>
      </c>
      <c r="F60" s="18">
        <v>0</v>
      </c>
      <c r="G60" s="18">
        <v>-130</v>
      </c>
      <c r="H60" s="19">
        <v>-130</v>
      </c>
    </row>
    <row r="61" spans="2:8" ht="12.5" customHeight="1" x14ac:dyDescent="0.35"/>
    <row r="62" spans="2:8" ht="12.5" customHeight="1" x14ac:dyDescent="0.35"/>
    <row r="63" spans="2:8" ht="12.5" customHeight="1" x14ac:dyDescent="0.35"/>
    <row r="64" spans="2:8" ht="12.5" customHeight="1" x14ac:dyDescent="0.35"/>
    <row r="65" spans="3:8" ht="12.5" customHeight="1" x14ac:dyDescent="0.35">
      <c r="C65" s="23"/>
      <c r="D65" s="23"/>
      <c r="E65" s="23"/>
      <c r="F65" s="23"/>
      <c r="G65" s="23"/>
      <c r="H65" s="23"/>
    </row>
    <row r="66" spans="3:8" ht="12.5" customHeight="1" x14ac:dyDescent="0.35"/>
    <row r="67" spans="3:8" ht="12.5" customHeight="1" x14ac:dyDescent="0.35"/>
  </sheetData>
  <mergeCells count="28">
    <mergeCell ref="D17:H17"/>
    <mergeCell ref="D2:E2"/>
    <mergeCell ref="D3:E3"/>
    <mergeCell ref="D6:H6"/>
    <mergeCell ref="C14:H14"/>
    <mergeCell ref="D16:H16"/>
    <mergeCell ref="D43:H43"/>
    <mergeCell ref="D18:H18"/>
    <mergeCell ref="C25:H25"/>
    <mergeCell ref="D27:H27"/>
    <mergeCell ref="D28:H28"/>
    <mergeCell ref="D29:H29"/>
    <mergeCell ref="C30:E30"/>
    <mergeCell ref="F30:H30"/>
    <mergeCell ref="D35:H35"/>
    <mergeCell ref="D36:H36"/>
    <mergeCell ref="D37:H37"/>
    <mergeCell ref="C38:E38"/>
    <mergeCell ref="F38:H38"/>
    <mergeCell ref="D55:H55"/>
    <mergeCell ref="D56:H56"/>
    <mergeCell ref="D57:H57"/>
    <mergeCell ref="D44:H44"/>
    <mergeCell ref="D45:H45"/>
    <mergeCell ref="C46:E46"/>
    <mergeCell ref="F46:H46"/>
    <mergeCell ref="C51:H51"/>
    <mergeCell ref="C53:H53"/>
  </mergeCells>
  <printOptions horizontalCentered="1"/>
  <pageMargins left="0.7" right="0.7" top="0.75" bottom="0.75" header="0.3" footer="0.3"/>
  <pageSetup paperSize="9" scale="74" fitToHeight="0"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B2:H102"/>
  <sheetViews>
    <sheetView showGridLines="0" showRowColHeaders="0" workbookViewId="0">
      <selection activeCell="D3" sqref="D3:E3"/>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830</v>
      </c>
      <c r="E4" s="1"/>
      <c r="F4" s="2"/>
    </row>
    <row r="5" spans="3:8" ht="12.5" customHeight="1" x14ac:dyDescent="0.35"/>
    <row r="6" spans="3:8" ht="144.75" customHeight="1" x14ac:dyDescent="0.35">
      <c r="C6" s="66" t="s">
        <v>4</v>
      </c>
      <c r="D6" s="134" t="s">
        <v>831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9808.0669999999991</v>
      </c>
      <c r="E9" s="5">
        <v>-2609.9000000000005</v>
      </c>
      <c r="F9" s="6">
        <v>7198.1669999999986</v>
      </c>
      <c r="H9" s="7">
        <v>105.36000000000001</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832</v>
      </c>
      <c r="E17" s="119"/>
      <c r="F17" s="119"/>
      <c r="G17" s="119"/>
      <c r="H17" s="120"/>
    </row>
    <row r="18" spans="2:8" ht="40" customHeight="1" thickBot="1" x14ac:dyDescent="0.4">
      <c r="C18" s="76" t="s">
        <v>18</v>
      </c>
      <c r="D18" s="118" t="s">
        <v>833</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0.81</v>
      </c>
      <c r="D21" s="18">
        <v>70.88</v>
      </c>
      <c r="E21" s="18">
        <v>24.42</v>
      </c>
      <c r="F21" s="18">
        <v>95.3</v>
      </c>
      <c r="G21" s="18">
        <v>-95.3</v>
      </c>
      <c r="H21" s="19">
        <v>0</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834</v>
      </c>
      <c r="E24" s="119"/>
      <c r="F24" s="119"/>
      <c r="G24" s="119"/>
      <c r="H24" s="120"/>
    </row>
    <row r="25" spans="2:8" ht="20" customHeight="1" thickBot="1" x14ac:dyDescent="0.4">
      <c r="C25" s="76" t="s">
        <v>18</v>
      </c>
      <c r="D25" s="118" t="s">
        <v>835</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9.4600000000000009</v>
      </c>
      <c r="D28" s="18">
        <v>815.53599999999994</v>
      </c>
      <c r="E28" s="18">
        <v>47.5</v>
      </c>
      <c r="F28" s="18">
        <v>863.03599999999994</v>
      </c>
      <c r="G28" s="18">
        <v>0</v>
      </c>
      <c r="H28" s="19">
        <v>863.03599999999994</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836</v>
      </c>
      <c r="E31" s="119"/>
      <c r="F31" s="119"/>
      <c r="G31" s="119"/>
      <c r="H31" s="120"/>
    </row>
    <row r="32" spans="2:8" ht="100" customHeight="1" thickBot="1" x14ac:dyDescent="0.4">
      <c r="C32" s="76" t="s">
        <v>18</v>
      </c>
      <c r="D32" s="118" t="s">
        <v>837</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25.56</v>
      </c>
      <c r="D35" s="18">
        <v>1599.623</v>
      </c>
      <c r="E35" s="18">
        <v>662.1</v>
      </c>
      <c r="F35" s="18">
        <v>2261.723</v>
      </c>
      <c r="G35" s="18">
        <v>-2114.3000000000002</v>
      </c>
      <c r="H35" s="19">
        <v>147.42299999999977</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838</v>
      </c>
      <c r="E38" s="119"/>
      <c r="F38" s="119"/>
      <c r="G38" s="119"/>
      <c r="H38" s="120"/>
    </row>
    <row r="39" spans="2:8" ht="20" customHeight="1" thickBot="1" x14ac:dyDescent="0.4">
      <c r="C39" s="76" t="s">
        <v>18</v>
      </c>
      <c r="D39" s="118" t="s">
        <v>839</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38.42</v>
      </c>
      <c r="D42" s="18">
        <v>1825.223</v>
      </c>
      <c r="E42" s="18">
        <v>2087.1999999999998</v>
      </c>
      <c r="F42" s="18">
        <v>3912.4229999999998</v>
      </c>
      <c r="G42" s="18">
        <v>-262.5</v>
      </c>
      <c r="H42" s="19">
        <v>3649.9229999999998</v>
      </c>
    </row>
    <row r="43" spans="2:8" ht="13" customHeight="1" thickBot="1" x14ac:dyDescent="0.4"/>
    <row r="44" spans="2:8" ht="20" customHeight="1" thickBot="1" x14ac:dyDescent="0.4">
      <c r="C44" s="75" t="s">
        <v>14</v>
      </c>
      <c r="D44" s="121" t="s">
        <v>32</v>
      </c>
      <c r="E44" s="123"/>
      <c r="F44" s="123"/>
      <c r="G44" s="123"/>
      <c r="H44" s="124"/>
    </row>
    <row r="45" spans="2:8" ht="20" customHeight="1" thickBot="1" x14ac:dyDescent="0.4">
      <c r="C45" s="76" t="s">
        <v>16</v>
      </c>
      <c r="D45" s="118" t="s">
        <v>840</v>
      </c>
      <c r="E45" s="119"/>
      <c r="F45" s="119"/>
      <c r="G45" s="119"/>
      <c r="H45" s="120"/>
    </row>
    <row r="46" spans="2:8" ht="100" customHeight="1" thickBot="1" x14ac:dyDescent="0.4">
      <c r="C46" s="76" t="s">
        <v>18</v>
      </c>
      <c r="D46" s="118" t="s">
        <v>841</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7.2</v>
      </c>
      <c r="D49" s="18">
        <v>628.13599999999997</v>
      </c>
      <c r="E49" s="18">
        <v>262</v>
      </c>
      <c r="F49" s="18">
        <v>890.13599999999997</v>
      </c>
      <c r="G49" s="18">
        <v>-50</v>
      </c>
      <c r="H49" s="19">
        <v>840.13599999999997</v>
      </c>
    </row>
    <row r="50" spans="2:8" ht="13" customHeight="1" thickBot="1" x14ac:dyDescent="0.4"/>
    <row r="51" spans="2:8" ht="20" customHeight="1" thickBot="1" x14ac:dyDescent="0.4">
      <c r="C51" s="75" t="s">
        <v>14</v>
      </c>
      <c r="D51" s="121" t="s">
        <v>38</v>
      </c>
      <c r="E51" s="123"/>
      <c r="F51" s="123"/>
      <c r="G51" s="123"/>
      <c r="H51" s="124"/>
    </row>
    <row r="52" spans="2:8" ht="20" customHeight="1" thickBot="1" x14ac:dyDescent="0.4">
      <c r="C52" s="76" t="s">
        <v>16</v>
      </c>
      <c r="D52" s="118" t="s">
        <v>842</v>
      </c>
      <c r="E52" s="119"/>
      <c r="F52" s="119"/>
      <c r="G52" s="119"/>
      <c r="H52" s="120"/>
    </row>
    <row r="53" spans="2:8" ht="40" customHeight="1" thickBot="1" x14ac:dyDescent="0.4">
      <c r="C53" s="76" t="s">
        <v>18</v>
      </c>
      <c r="D53" s="118" t="s">
        <v>843</v>
      </c>
      <c r="E53" s="119"/>
      <c r="F53" s="119"/>
      <c r="G53" s="119"/>
      <c r="H53" s="120"/>
    </row>
    <row r="54" spans="2:8" ht="5.25" customHeight="1" x14ac:dyDescent="0.35">
      <c r="C54" s="14"/>
      <c r="H54" s="15"/>
    </row>
    <row r="55" spans="2:8" ht="25.4" customHeight="1" thickBot="1" x14ac:dyDescent="0.4">
      <c r="B55" s="16"/>
      <c r="C55" s="77" t="s">
        <v>20</v>
      </c>
      <c r="D55" s="78" t="s">
        <v>21</v>
      </c>
      <c r="E55" s="78" t="s">
        <v>22</v>
      </c>
      <c r="F55" s="79" t="s">
        <v>6</v>
      </c>
      <c r="G55" s="78" t="s">
        <v>7</v>
      </c>
      <c r="H55" s="80" t="s">
        <v>8</v>
      </c>
    </row>
    <row r="56" spans="2:8" ht="20" customHeight="1" thickBot="1" x14ac:dyDescent="0.4">
      <c r="C56" s="17">
        <v>6.4</v>
      </c>
      <c r="D56" s="18">
        <v>360.25400000000002</v>
      </c>
      <c r="E56" s="18">
        <v>129.6</v>
      </c>
      <c r="F56" s="18">
        <v>489.85400000000004</v>
      </c>
      <c r="G56" s="18">
        <v>0</v>
      </c>
      <c r="H56" s="19">
        <v>489.85400000000004</v>
      </c>
    </row>
    <row r="57" spans="2:8" ht="27" customHeight="1" thickBot="1" x14ac:dyDescent="0.4"/>
    <row r="58" spans="2:8" ht="20" customHeight="1" thickBot="1" x14ac:dyDescent="0.4">
      <c r="C58" s="75" t="s">
        <v>14</v>
      </c>
      <c r="D58" s="121" t="s">
        <v>41</v>
      </c>
      <c r="E58" s="123"/>
      <c r="F58" s="123"/>
      <c r="G58" s="123"/>
      <c r="H58" s="124"/>
    </row>
    <row r="59" spans="2:8" ht="20" customHeight="1" thickBot="1" x14ac:dyDescent="0.4">
      <c r="C59" s="76" t="s">
        <v>16</v>
      </c>
      <c r="D59" s="118" t="s">
        <v>844</v>
      </c>
      <c r="E59" s="119"/>
      <c r="F59" s="119"/>
      <c r="G59" s="119"/>
      <c r="H59" s="120"/>
    </row>
    <row r="60" spans="2:8" ht="160" customHeight="1" thickBot="1" x14ac:dyDescent="0.4">
      <c r="C60" s="76" t="s">
        <v>18</v>
      </c>
      <c r="D60" s="118" t="s">
        <v>845</v>
      </c>
      <c r="E60" s="119"/>
      <c r="F60" s="119"/>
      <c r="G60" s="119"/>
      <c r="H60" s="120"/>
    </row>
    <row r="61" spans="2:8" ht="5.25" customHeight="1" x14ac:dyDescent="0.35">
      <c r="C61" s="14"/>
      <c r="H61" s="15"/>
    </row>
    <row r="62" spans="2:8" ht="25.4" customHeight="1" thickBot="1" x14ac:dyDescent="0.4">
      <c r="B62" s="16"/>
      <c r="C62" s="77" t="s">
        <v>20</v>
      </c>
      <c r="D62" s="78" t="s">
        <v>21</v>
      </c>
      <c r="E62" s="78" t="s">
        <v>22</v>
      </c>
      <c r="F62" s="79" t="s">
        <v>6</v>
      </c>
      <c r="G62" s="78" t="s">
        <v>7</v>
      </c>
      <c r="H62" s="80" t="s">
        <v>8</v>
      </c>
    </row>
    <row r="63" spans="2:8" ht="20" customHeight="1" thickBot="1" x14ac:dyDescent="0.4">
      <c r="C63" s="17">
        <v>17.510000000000002</v>
      </c>
      <c r="D63" s="18">
        <v>1168.095</v>
      </c>
      <c r="E63" s="18">
        <v>127.5</v>
      </c>
      <c r="F63" s="18">
        <v>1295.595</v>
      </c>
      <c r="G63" s="18">
        <v>-87.8</v>
      </c>
      <c r="H63" s="19">
        <v>1207.7950000000001</v>
      </c>
    </row>
    <row r="64" spans="2:8" ht="12.5" customHeight="1" x14ac:dyDescent="0.35"/>
    <row r="65" spans="2:8" ht="12.5" customHeight="1" x14ac:dyDescent="0.35"/>
    <row r="66" spans="2:8" ht="8.25" customHeight="1" x14ac:dyDescent="0.35"/>
    <row r="67" spans="2:8" ht="18" customHeight="1" x14ac:dyDescent="0.4">
      <c r="C67" s="132" t="s">
        <v>59</v>
      </c>
      <c r="D67" s="132"/>
      <c r="E67" s="132"/>
      <c r="F67" s="132"/>
      <c r="G67" s="132"/>
      <c r="H67" s="132"/>
    </row>
    <row r="68" spans="2:8" ht="18.75" customHeight="1" thickBot="1" x14ac:dyDescent="0.4"/>
    <row r="69" spans="2:8" ht="20" customHeight="1" thickBot="1" x14ac:dyDescent="0.4">
      <c r="C69" s="87" t="s">
        <v>14</v>
      </c>
      <c r="D69" s="121" t="s">
        <v>60</v>
      </c>
      <c r="E69" s="122"/>
      <c r="F69" s="123"/>
      <c r="G69" s="123"/>
      <c r="H69" s="124"/>
    </row>
    <row r="70" spans="2:8" ht="20" customHeight="1" thickBot="1" x14ac:dyDescent="0.4">
      <c r="C70" s="88" t="s">
        <v>16</v>
      </c>
      <c r="D70" s="118" t="s">
        <v>61</v>
      </c>
      <c r="E70" s="119"/>
      <c r="F70" s="119"/>
      <c r="G70" s="119"/>
      <c r="H70" s="120"/>
    </row>
    <row r="71" spans="2:8" ht="20" customHeight="1" thickBot="1" x14ac:dyDescent="0.4">
      <c r="C71" s="88" t="s">
        <v>18</v>
      </c>
      <c r="D71" s="118" t="s">
        <v>829</v>
      </c>
      <c r="E71" s="119"/>
      <c r="F71" s="119"/>
      <c r="G71" s="119"/>
      <c r="H71" s="120"/>
    </row>
    <row r="72" spans="2:8" ht="12.5" customHeight="1" x14ac:dyDescent="0.35">
      <c r="C72" s="128"/>
      <c r="D72" s="129"/>
      <c r="E72" s="129"/>
      <c r="F72" s="130"/>
      <c r="G72" s="130"/>
      <c r="H72" s="131"/>
    </row>
    <row r="73" spans="2:8" ht="5.25" customHeight="1" x14ac:dyDescent="0.35">
      <c r="C73" s="14"/>
      <c r="H73" s="15"/>
    </row>
    <row r="74" spans="2:8" ht="25.4" customHeight="1" thickBot="1" x14ac:dyDescent="0.4">
      <c r="B74" s="16"/>
      <c r="C74" s="89" t="s">
        <v>20</v>
      </c>
      <c r="D74" s="90" t="s">
        <v>21</v>
      </c>
      <c r="E74" s="90" t="s">
        <v>22</v>
      </c>
      <c r="F74" s="91" t="s">
        <v>6</v>
      </c>
      <c r="G74" s="90" t="s">
        <v>7</v>
      </c>
      <c r="H74" s="92" t="s">
        <v>8</v>
      </c>
    </row>
    <row r="75" spans="2:8" ht="20" customHeight="1" thickBot="1" x14ac:dyDescent="0.4">
      <c r="C75" s="17">
        <v>0</v>
      </c>
      <c r="D75" s="20">
        <v>216</v>
      </c>
      <c r="E75" s="20">
        <v>0</v>
      </c>
      <c r="F75" s="20">
        <v>216</v>
      </c>
      <c r="G75" s="20">
        <v>0</v>
      </c>
      <c r="H75" s="21">
        <v>216</v>
      </c>
    </row>
    <row r="76" spans="2:8" ht="13" customHeight="1" thickBot="1" x14ac:dyDescent="0.4"/>
    <row r="77" spans="2:8" ht="20" customHeight="1" thickBot="1" x14ac:dyDescent="0.4">
      <c r="C77" s="87" t="s">
        <v>14</v>
      </c>
      <c r="D77" s="121" t="s">
        <v>63</v>
      </c>
      <c r="E77" s="122"/>
      <c r="F77" s="123"/>
      <c r="G77" s="123"/>
      <c r="H77" s="124"/>
    </row>
    <row r="78" spans="2:8" ht="20" customHeight="1" thickBot="1" x14ac:dyDescent="0.4">
      <c r="C78" s="88" t="s">
        <v>16</v>
      </c>
      <c r="D78" s="118" t="s">
        <v>71</v>
      </c>
      <c r="E78" s="119"/>
      <c r="F78" s="119"/>
      <c r="G78" s="119"/>
      <c r="H78" s="120"/>
    </row>
    <row r="79" spans="2:8" ht="40" customHeight="1" thickBot="1" x14ac:dyDescent="0.4">
      <c r="C79" s="88" t="s">
        <v>18</v>
      </c>
      <c r="D79" s="118" t="s">
        <v>846</v>
      </c>
      <c r="E79" s="119"/>
      <c r="F79" s="119"/>
      <c r="G79" s="119"/>
      <c r="H79" s="120"/>
    </row>
    <row r="80" spans="2:8" ht="12.5" customHeight="1" x14ac:dyDescent="0.35">
      <c r="C80" s="128"/>
      <c r="D80" s="129"/>
      <c r="E80" s="129"/>
      <c r="F80" s="130"/>
      <c r="G80" s="130"/>
      <c r="H80" s="131"/>
    </row>
    <row r="81" spans="2:8" ht="5.25" customHeight="1" x14ac:dyDescent="0.35">
      <c r="C81" s="14"/>
      <c r="H81" s="15"/>
    </row>
    <row r="82" spans="2:8" ht="25.4" customHeight="1" x14ac:dyDescent="0.35">
      <c r="B82" s="16"/>
      <c r="C82" s="89" t="s">
        <v>20</v>
      </c>
      <c r="D82" s="90" t="s">
        <v>21</v>
      </c>
      <c r="E82" s="90" t="s">
        <v>22</v>
      </c>
      <c r="F82" s="91" t="s">
        <v>6</v>
      </c>
      <c r="G82" s="90" t="s">
        <v>7</v>
      </c>
      <c r="H82" s="92" t="s">
        <v>8</v>
      </c>
    </row>
    <row r="83" spans="2:8" ht="20" customHeight="1" thickBot="1" x14ac:dyDescent="0.4">
      <c r="C83" s="22"/>
      <c r="D83" s="20">
        <v>0</v>
      </c>
      <c r="E83" s="20">
        <v>200</v>
      </c>
      <c r="F83" s="20">
        <v>200</v>
      </c>
      <c r="G83" s="20">
        <v>0</v>
      </c>
      <c r="H83" s="21">
        <v>200</v>
      </c>
    </row>
    <row r="84" spans="2:8" ht="13" customHeight="1" thickBot="1" x14ac:dyDescent="0.4"/>
    <row r="85" spans="2:8" ht="20" customHeight="1" thickBot="1" x14ac:dyDescent="0.4">
      <c r="C85" s="87" t="s">
        <v>14</v>
      </c>
      <c r="D85" s="121" t="s">
        <v>65</v>
      </c>
      <c r="E85" s="122"/>
      <c r="F85" s="123"/>
      <c r="G85" s="123"/>
      <c r="H85" s="124"/>
    </row>
    <row r="86" spans="2:8" ht="20" customHeight="1" thickBot="1" x14ac:dyDescent="0.4">
      <c r="C86" s="88" t="s">
        <v>16</v>
      </c>
      <c r="D86" s="118" t="s">
        <v>61</v>
      </c>
      <c r="E86" s="119"/>
      <c r="F86" s="119"/>
      <c r="G86" s="119"/>
      <c r="H86" s="120"/>
    </row>
    <row r="87" spans="2:8" ht="40" customHeight="1" thickBot="1" x14ac:dyDescent="0.4">
      <c r="C87" s="88" t="s">
        <v>18</v>
      </c>
      <c r="D87" s="118" t="s">
        <v>847</v>
      </c>
      <c r="E87" s="119"/>
      <c r="F87" s="119"/>
      <c r="G87" s="119"/>
      <c r="H87" s="120"/>
    </row>
    <row r="88" spans="2:8" ht="12.5" customHeight="1" x14ac:dyDescent="0.35">
      <c r="C88" s="128"/>
      <c r="D88" s="129"/>
      <c r="E88" s="129"/>
      <c r="F88" s="130"/>
      <c r="G88" s="130"/>
      <c r="H88" s="131"/>
    </row>
    <row r="89" spans="2:8" ht="5.25" customHeight="1" x14ac:dyDescent="0.35">
      <c r="C89" s="14"/>
      <c r="H89" s="15"/>
    </row>
    <row r="90" spans="2:8" ht="25.4" customHeight="1" thickBot="1" x14ac:dyDescent="0.4">
      <c r="B90" s="16"/>
      <c r="C90" s="89" t="s">
        <v>20</v>
      </c>
      <c r="D90" s="90" t="s">
        <v>21</v>
      </c>
      <c r="E90" s="90" t="s">
        <v>22</v>
      </c>
      <c r="F90" s="91" t="s">
        <v>6</v>
      </c>
      <c r="G90" s="90" t="s">
        <v>7</v>
      </c>
      <c r="H90" s="92" t="s">
        <v>8</v>
      </c>
    </row>
    <row r="91" spans="2:8" ht="20" customHeight="1" thickBot="1" x14ac:dyDescent="0.4">
      <c r="C91" s="17"/>
      <c r="D91" s="20">
        <v>0</v>
      </c>
      <c r="E91" s="20">
        <v>287</v>
      </c>
      <c r="F91" s="20">
        <v>287</v>
      </c>
      <c r="G91" s="20">
        <v>0</v>
      </c>
      <c r="H91" s="21">
        <v>287</v>
      </c>
    </row>
    <row r="92" spans="2:8" ht="13" customHeight="1" thickBot="1" x14ac:dyDescent="0.4"/>
    <row r="93" spans="2:8" ht="18.5" customHeight="1" thickBot="1" x14ac:dyDescent="0.45">
      <c r="C93" s="125" t="s">
        <v>192</v>
      </c>
      <c r="D93" s="126"/>
      <c r="E93" s="126"/>
      <c r="F93" s="126"/>
      <c r="G93" s="126"/>
      <c r="H93" s="127"/>
    </row>
    <row r="94" spans="2:8" ht="19.5" customHeight="1" thickBot="1" x14ac:dyDescent="0.4"/>
    <row r="95" spans="2:8" ht="18.5" customHeight="1" thickBot="1" x14ac:dyDescent="0.45">
      <c r="C95" s="125" t="s">
        <v>158</v>
      </c>
      <c r="D95" s="126"/>
      <c r="E95" s="126"/>
      <c r="F95" s="126"/>
      <c r="G95" s="126"/>
      <c r="H95" s="127"/>
    </row>
    <row r="96" spans="2:8" ht="19.5" customHeight="1" x14ac:dyDescent="0.35"/>
    <row r="97" spans="3:8" ht="12.5" customHeight="1" x14ac:dyDescent="0.35"/>
    <row r="98" spans="3:8" ht="12.5" customHeight="1" x14ac:dyDescent="0.35"/>
    <row r="99" spans="3:8" ht="12.5" customHeight="1" x14ac:dyDescent="0.35"/>
    <row r="100" spans="3:8" ht="12.5" customHeight="1" x14ac:dyDescent="0.35">
      <c r="C100" s="23"/>
      <c r="D100" s="23"/>
      <c r="E100" s="23"/>
      <c r="F100" s="23"/>
      <c r="G100" s="23"/>
      <c r="H100" s="23"/>
    </row>
    <row r="101" spans="3:8" ht="12.5" customHeight="1" x14ac:dyDescent="0.35"/>
    <row r="102" spans="3:8" ht="12.5" customHeight="1" x14ac:dyDescent="0.35"/>
  </sheetData>
  <mergeCells count="43">
    <mergeCell ref="D17:H17"/>
    <mergeCell ref="D2:E2"/>
    <mergeCell ref="D3:E3"/>
    <mergeCell ref="D6:H6"/>
    <mergeCell ref="C14:H14"/>
    <mergeCell ref="D16:H16"/>
    <mergeCell ref="D45:H45"/>
    <mergeCell ref="D18:H18"/>
    <mergeCell ref="D23:H23"/>
    <mergeCell ref="D24:H24"/>
    <mergeCell ref="D25:H25"/>
    <mergeCell ref="D30:H30"/>
    <mergeCell ref="D31:H31"/>
    <mergeCell ref="D32:H32"/>
    <mergeCell ref="D37:H37"/>
    <mergeCell ref="D38:H38"/>
    <mergeCell ref="D39:H39"/>
    <mergeCell ref="D44:H44"/>
    <mergeCell ref="C72:E72"/>
    <mergeCell ref="F72:H72"/>
    <mergeCell ref="D46:H46"/>
    <mergeCell ref="D51:H51"/>
    <mergeCell ref="D52:H52"/>
    <mergeCell ref="D53:H53"/>
    <mergeCell ref="D58:H58"/>
    <mergeCell ref="D59:H59"/>
    <mergeCell ref="D60:H60"/>
    <mergeCell ref="C67:H67"/>
    <mergeCell ref="D69:H69"/>
    <mergeCell ref="D70:H70"/>
    <mergeCell ref="D71:H71"/>
    <mergeCell ref="C95:H95"/>
    <mergeCell ref="D77:H77"/>
    <mergeCell ref="D78:H78"/>
    <mergeCell ref="D79:H79"/>
    <mergeCell ref="C80:E80"/>
    <mergeCell ref="F80:H80"/>
    <mergeCell ref="D85:H85"/>
    <mergeCell ref="D86:H86"/>
    <mergeCell ref="D87:H87"/>
    <mergeCell ref="C88:E88"/>
    <mergeCell ref="F88:H88"/>
    <mergeCell ref="C93:H93"/>
  </mergeCells>
  <printOptions horizontalCentered="1"/>
  <pageMargins left="0.7" right="0.7" top="0.75" bottom="0.75" header="0.3" footer="0.3"/>
  <pageSetup paperSize="9" scale="74" fitToHeight="0"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B2:H87"/>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670</v>
      </c>
      <c r="E4" s="1"/>
      <c r="F4" s="2"/>
    </row>
    <row r="5" spans="3:8" ht="12.5" customHeight="1" x14ac:dyDescent="0.35"/>
    <row r="6" spans="3:8" ht="144.75" customHeight="1" x14ac:dyDescent="0.35">
      <c r="C6" s="66" t="s">
        <v>4</v>
      </c>
      <c r="D6" s="134" t="s">
        <v>671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4606.45</v>
      </c>
      <c r="E9" s="5">
        <v>-11048.793</v>
      </c>
      <c r="F9" s="6">
        <v>-6442.3429999999998</v>
      </c>
      <c r="H9" s="7">
        <v>21.990000000000002</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672</v>
      </c>
      <c r="E17" s="119"/>
      <c r="F17" s="119"/>
      <c r="G17" s="119"/>
      <c r="H17" s="120"/>
    </row>
    <row r="18" spans="2:8" ht="32.75" customHeight="1" thickBot="1" x14ac:dyDescent="0.4">
      <c r="C18" s="76" t="s">
        <v>18</v>
      </c>
      <c r="D18" s="118" t="s">
        <v>673</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5</v>
      </c>
      <c r="D21" s="18">
        <v>328.98099999999999</v>
      </c>
      <c r="E21" s="18">
        <v>0</v>
      </c>
      <c r="F21" s="18">
        <v>328.98099999999999</v>
      </c>
      <c r="G21" s="18">
        <v>0</v>
      </c>
      <c r="H21" s="19">
        <v>328.98099999999999</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674</v>
      </c>
      <c r="E24" s="119"/>
      <c r="F24" s="119"/>
      <c r="G24" s="119"/>
      <c r="H24" s="120"/>
    </row>
    <row r="25" spans="2:8" ht="72.75" customHeight="1" thickBot="1" x14ac:dyDescent="0.4">
      <c r="C25" s="76" t="s">
        <v>18</v>
      </c>
      <c r="D25" s="118" t="s">
        <v>675</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0</v>
      </c>
      <c r="D28" s="18">
        <v>0</v>
      </c>
      <c r="E28" s="18">
        <v>594.47299999999996</v>
      </c>
      <c r="F28" s="18">
        <v>594.47299999999996</v>
      </c>
      <c r="G28" s="18">
        <v>-1943.1510000000001</v>
      </c>
      <c r="H28" s="19">
        <v>-1348.6780000000001</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676</v>
      </c>
      <c r="E31" s="119"/>
      <c r="F31" s="119"/>
      <c r="G31" s="119"/>
      <c r="H31" s="120"/>
    </row>
    <row r="32" spans="2:8" ht="32.75" customHeight="1" thickBot="1" x14ac:dyDescent="0.4">
      <c r="C32" s="76" t="s">
        <v>18</v>
      </c>
      <c r="D32" s="118" t="s">
        <v>677</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0</v>
      </c>
      <c r="D35" s="18"/>
      <c r="E35" s="18">
        <v>1447.4369999999999</v>
      </c>
      <c r="F35" s="18">
        <v>1447.4369999999999</v>
      </c>
      <c r="G35" s="18">
        <v>-1357.4369999999999</v>
      </c>
      <c r="H35" s="19">
        <v>90</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678</v>
      </c>
      <c r="E38" s="119"/>
      <c r="F38" s="119"/>
      <c r="G38" s="119"/>
      <c r="H38" s="120"/>
    </row>
    <row r="39" spans="2:8" ht="52.75" customHeight="1" thickBot="1" x14ac:dyDescent="0.4">
      <c r="C39" s="76" t="s">
        <v>18</v>
      </c>
      <c r="D39" s="118" t="s">
        <v>679</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0</v>
      </c>
      <c r="D42" s="18">
        <v>0</v>
      </c>
      <c r="E42" s="18">
        <v>522.20500000000004</v>
      </c>
      <c r="F42" s="18">
        <v>522.20500000000004</v>
      </c>
      <c r="G42" s="18">
        <v>-7142.2049999999999</v>
      </c>
      <c r="H42" s="19">
        <v>-6620</v>
      </c>
    </row>
    <row r="43" spans="2:8" ht="13" customHeight="1" thickBot="1" x14ac:dyDescent="0.4"/>
    <row r="44" spans="2:8" ht="20" customHeight="1" thickBot="1" x14ac:dyDescent="0.4">
      <c r="C44" s="75" t="s">
        <v>14</v>
      </c>
      <c r="D44" s="121" t="s">
        <v>105</v>
      </c>
      <c r="E44" s="123"/>
      <c r="F44" s="123"/>
      <c r="G44" s="123"/>
      <c r="H44" s="124"/>
    </row>
    <row r="45" spans="2:8" ht="20" customHeight="1" thickBot="1" x14ac:dyDescent="0.4">
      <c r="C45" s="76" t="s">
        <v>16</v>
      </c>
      <c r="D45" s="118" t="s">
        <v>680</v>
      </c>
      <c r="E45" s="119"/>
      <c r="F45" s="119"/>
      <c r="G45" s="119"/>
      <c r="H45" s="120"/>
    </row>
    <row r="46" spans="2:8" ht="92.75" customHeight="1" thickBot="1" x14ac:dyDescent="0.4">
      <c r="C46" s="76" t="s">
        <v>18</v>
      </c>
      <c r="D46" s="118" t="s">
        <v>681</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13.99</v>
      </c>
      <c r="D49" s="18">
        <v>1082.9490000000001</v>
      </c>
      <c r="E49" s="18">
        <v>353.6</v>
      </c>
      <c r="F49" s="18">
        <v>1436.549</v>
      </c>
      <c r="G49" s="18">
        <v>-606</v>
      </c>
      <c r="H49" s="19">
        <v>830.54899999999998</v>
      </c>
    </row>
    <row r="50" spans="2:8" ht="13" customHeight="1" thickBot="1" x14ac:dyDescent="0.4"/>
    <row r="51" spans="2:8" ht="20" customHeight="1" thickBot="1" x14ac:dyDescent="0.4">
      <c r="C51" s="75" t="s">
        <v>14</v>
      </c>
      <c r="D51" s="121" t="s">
        <v>35</v>
      </c>
      <c r="E51" s="123"/>
      <c r="F51" s="123"/>
      <c r="G51" s="123"/>
      <c r="H51" s="124"/>
    </row>
    <row r="52" spans="2:8" ht="20" customHeight="1" thickBot="1" x14ac:dyDescent="0.4">
      <c r="C52" s="76" t="s">
        <v>16</v>
      </c>
      <c r="D52" s="118" t="s">
        <v>682</v>
      </c>
      <c r="E52" s="119"/>
      <c r="F52" s="119"/>
      <c r="G52" s="119"/>
      <c r="H52" s="120"/>
    </row>
    <row r="53" spans="2:8" ht="52.75" customHeight="1" thickBot="1" x14ac:dyDescent="0.4">
      <c r="C53" s="76" t="s">
        <v>18</v>
      </c>
      <c r="D53" s="118" t="s">
        <v>683</v>
      </c>
      <c r="E53" s="119"/>
      <c r="F53" s="119"/>
      <c r="G53" s="119"/>
      <c r="H53" s="120"/>
    </row>
    <row r="54" spans="2:8" ht="5.25" customHeight="1" x14ac:dyDescent="0.35">
      <c r="C54" s="14"/>
      <c r="H54" s="15"/>
    </row>
    <row r="55" spans="2:8" ht="25.4" customHeight="1" thickBot="1" x14ac:dyDescent="0.4">
      <c r="B55" s="16"/>
      <c r="C55" s="77" t="s">
        <v>20</v>
      </c>
      <c r="D55" s="78" t="s">
        <v>21</v>
      </c>
      <c r="E55" s="78" t="s">
        <v>22</v>
      </c>
      <c r="F55" s="79" t="s">
        <v>6</v>
      </c>
      <c r="G55" s="78" t="s">
        <v>7</v>
      </c>
      <c r="H55" s="80" t="s">
        <v>8</v>
      </c>
    </row>
    <row r="56" spans="2:8" ht="20" customHeight="1" thickBot="1" x14ac:dyDescent="0.4">
      <c r="C56" s="17">
        <v>3</v>
      </c>
      <c r="D56" s="18">
        <v>138.80500000000001</v>
      </c>
      <c r="E56" s="18">
        <v>138</v>
      </c>
      <c r="F56" s="18">
        <v>276.80500000000001</v>
      </c>
      <c r="G56" s="18">
        <v>0</v>
      </c>
      <c r="H56" s="19">
        <v>276.80500000000001</v>
      </c>
    </row>
    <row r="57" spans="2:8" ht="12.5" customHeight="1" x14ac:dyDescent="0.35"/>
    <row r="58" spans="2:8" ht="12.5" customHeight="1" x14ac:dyDescent="0.35"/>
    <row r="59" spans="2:8" ht="8.25" customHeight="1" x14ac:dyDescent="0.35"/>
    <row r="60" spans="2:8" ht="18" customHeight="1" x14ac:dyDescent="0.4">
      <c r="C60" s="132" t="s">
        <v>59</v>
      </c>
      <c r="D60" s="132"/>
      <c r="E60" s="132"/>
      <c r="F60" s="132"/>
      <c r="G60" s="132"/>
      <c r="H60" s="132"/>
    </row>
    <row r="61" spans="2:8" ht="18.75" customHeight="1" thickBot="1" x14ac:dyDescent="0.4"/>
    <row r="62" spans="2:8" ht="20" customHeight="1" thickBot="1" x14ac:dyDescent="0.4">
      <c r="C62" s="87" t="s">
        <v>14</v>
      </c>
      <c r="D62" s="121" t="s">
        <v>60</v>
      </c>
      <c r="E62" s="122"/>
      <c r="F62" s="123"/>
      <c r="G62" s="123"/>
      <c r="H62" s="124"/>
    </row>
    <row r="63" spans="2:8" ht="20" customHeight="1" thickBot="1" x14ac:dyDescent="0.4">
      <c r="C63" s="88" t="s">
        <v>16</v>
      </c>
      <c r="D63" s="118" t="s">
        <v>61</v>
      </c>
      <c r="E63" s="119"/>
      <c r="F63" s="119"/>
      <c r="G63" s="119"/>
      <c r="H63" s="120"/>
    </row>
    <row r="64" spans="2:8" ht="20" customHeight="1" thickBot="1" x14ac:dyDescent="0.4">
      <c r="C64" s="88" t="s">
        <v>18</v>
      </c>
      <c r="D64" s="118" t="s">
        <v>248</v>
      </c>
      <c r="E64" s="119"/>
      <c r="F64" s="119"/>
      <c r="G64" s="119"/>
      <c r="H64" s="120"/>
    </row>
    <row r="65" spans="2:8" ht="12.5" customHeight="1" x14ac:dyDescent="0.35">
      <c r="C65" s="128"/>
      <c r="D65" s="129"/>
      <c r="E65" s="129"/>
      <c r="F65" s="130"/>
      <c r="G65" s="130"/>
      <c r="H65" s="131"/>
    </row>
    <row r="66" spans="2:8" ht="5.25" customHeight="1" x14ac:dyDescent="0.35">
      <c r="C66" s="14"/>
      <c r="H66" s="15"/>
    </row>
    <row r="67" spans="2:8" ht="25.4" customHeight="1" thickBot="1" x14ac:dyDescent="0.4">
      <c r="B67" s="16"/>
      <c r="C67" s="89" t="s">
        <v>20</v>
      </c>
      <c r="D67" s="90" t="s">
        <v>21</v>
      </c>
      <c r="E67" s="90" t="s">
        <v>22</v>
      </c>
      <c r="F67" s="91" t="s">
        <v>6</v>
      </c>
      <c r="G67" s="90" t="s">
        <v>7</v>
      </c>
      <c r="H67" s="92" t="s">
        <v>8</v>
      </c>
    </row>
    <row r="68" spans="2:8" ht="20" customHeight="1" thickBot="1" x14ac:dyDescent="0.4">
      <c r="C68" s="17">
        <v>0</v>
      </c>
      <c r="D68" s="20">
        <v>58.6</v>
      </c>
      <c r="E68" s="20">
        <v>0</v>
      </c>
      <c r="F68" s="20">
        <v>58.6</v>
      </c>
      <c r="G68" s="20">
        <v>0</v>
      </c>
      <c r="H68" s="21">
        <v>58.6</v>
      </c>
    </row>
    <row r="69" spans="2:8" ht="13" customHeight="1" thickBot="1" x14ac:dyDescent="0.4"/>
    <row r="70" spans="2:8" ht="20" customHeight="1" thickBot="1" x14ac:dyDescent="0.4">
      <c r="C70" s="87" t="s">
        <v>14</v>
      </c>
      <c r="D70" s="121" t="s">
        <v>63</v>
      </c>
      <c r="E70" s="122"/>
      <c r="F70" s="123"/>
      <c r="G70" s="123"/>
      <c r="H70" s="124"/>
    </row>
    <row r="71" spans="2:8" ht="20" customHeight="1" thickBot="1" x14ac:dyDescent="0.4">
      <c r="C71" s="88" t="s">
        <v>16</v>
      </c>
      <c r="D71" s="118" t="s">
        <v>71</v>
      </c>
      <c r="E71" s="119"/>
      <c r="F71" s="119"/>
      <c r="G71" s="119"/>
      <c r="H71" s="120"/>
    </row>
    <row r="72" spans="2:8" ht="20" customHeight="1" thickBot="1" x14ac:dyDescent="0.4">
      <c r="C72" s="88" t="s">
        <v>18</v>
      </c>
      <c r="D72" s="118" t="s">
        <v>684</v>
      </c>
      <c r="E72" s="119"/>
      <c r="F72" s="119"/>
      <c r="G72" s="119"/>
      <c r="H72" s="120"/>
    </row>
    <row r="73" spans="2:8" ht="12.5" customHeight="1" x14ac:dyDescent="0.35">
      <c r="C73" s="128"/>
      <c r="D73" s="129"/>
      <c r="E73" s="129"/>
      <c r="F73" s="130"/>
      <c r="G73" s="130"/>
      <c r="H73" s="131"/>
    </row>
    <row r="74" spans="2:8" ht="5.25" customHeight="1" x14ac:dyDescent="0.35">
      <c r="C74" s="14"/>
      <c r="H74" s="15"/>
    </row>
    <row r="75" spans="2:8" ht="25.4" customHeight="1" x14ac:dyDescent="0.35">
      <c r="B75" s="16"/>
      <c r="C75" s="89" t="s">
        <v>20</v>
      </c>
      <c r="D75" s="90" t="s">
        <v>21</v>
      </c>
      <c r="E75" s="90" t="s">
        <v>22</v>
      </c>
      <c r="F75" s="91" t="s">
        <v>6</v>
      </c>
      <c r="G75" s="90" t="s">
        <v>7</v>
      </c>
      <c r="H75" s="92" t="s">
        <v>8</v>
      </c>
    </row>
    <row r="76" spans="2:8" ht="20" customHeight="1" thickBot="1" x14ac:dyDescent="0.4">
      <c r="C76" s="22"/>
      <c r="D76" s="20">
        <v>0</v>
      </c>
      <c r="E76" s="20">
        <v>0</v>
      </c>
      <c r="F76" s="20">
        <v>0</v>
      </c>
      <c r="G76" s="20">
        <v>340</v>
      </c>
      <c r="H76" s="21">
        <v>340</v>
      </c>
    </row>
    <row r="77" spans="2:8" ht="13" customHeight="1" thickBot="1" x14ac:dyDescent="0.4"/>
    <row r="78" spans="2:8" ht="18.5" customHeight="1" thickBot="1" x14ac:dyDescent="0.45">
      <c r="C78" s="125" t="s">
        <v>192</v>
      </c>
      <c r="D78" s="126"/>
      <c r="E78" s="126"/>
      <c r="F78" s="126"/>
      <c r="G78" s="126"/>
      <c r="H78" s="127"/>
    </row>
    <row r="79" spans="2:8" ht="19.5" customHeight="1" thickBot="1" x14ac:dyDescent="0.4"/>
    <row r="80" spans="2:8" ht="18.5" customHeight="1" thickBot="1" x14ac:dyDescent="0.45">
      <c r="C80" s="125" t="s">
        <v>158</v>
      </c>
      <c r="D80" s="126"/>
      <c r="E80" s="126"/>
      <c r="F80" s="126"/>
      <c r="G80" s="126"/>
      <c r="H80" s="127"/>
    </row>
    <row r="81" spans="3:8" ht="19.5" customHeight="1" x14ac:dyDescent="0.35"/>
    <row r="82" spans="3:8" ht="12.5" customHeight="1" x14ac:dyDescent="0.35"/>
    <row r="83" spans="3:8" ht="12.5" customHeight="1" x14ac:dyDescent="0.35"/>
    <row r="84" spans="3:8" ht="12.5" customHeight="1" x14ac:dyDescent="0.35"/>
    <row r="85" spans="3:8" ht="12.5" customHeight="1" x14ac:dyDescent="0.35">
      <c r="C85" s="23"/>
      <c r="D85" s="23"/>
      <c r="E85" s="23"/>
      <c r="F85" s="23"/>
      <c r="G85" s="23"/>
      <c r="H85" s="23"/>
    </row>
    <row r="86" spans="3:8" ht="12.5" customHeight="1" x14ac:dyDescent="0.35"/>
    <row r="87" spans="3:8" ht="12.5" customHeight="1" x14ac:dyDescent="0.35"/>
  </sheetData>
  <mergeCells count="35">
    <mergeCell ref="D17:H17"/>
    <mergeCell ref="D2:E2"/>
    <mergeCell ref="D3:E3"/>
    <mergeCell ref="D6:H6"/>
    <mergeCell ref="C14:H14"/>
    <mergeCell ref="D16:H16"/>
    <mergeCell ref="D45:H45"/>
    <mergeCell ref="D18:H18"/>
    <mergeCell ref="D23:H23"/>
    <mergeCell ref="D24:H24"/>
    <mergeCell ref="D25:H25"/>
    <mergeCell ref="D30:H30"/>
    <mergeCell ref="D31:H31"/>
    <mergeCell ref="D32:H32"/>
    <mergeCell ref="D37:H37"/>
    <mergeCell ref="D38:H38"/>
    <mergeCell ref="D39:H39"/>
    <mergeCell ref="D44:H44"/>
    <mergeCell ref="D71:H71"/>
    <mergeCell ref="D46:H46"/>
    <mergeCell ref="D51:H51"/>
    <mergeCell ref="D52:H52"/>
    <mergeCell ref="D53:H53"/>
    <mergeCell ref="C60:H60"/>
    <mergeCell ref="D62:H62"/>
    <mergeCell ref="D63:H63"/>
    <mergeCell ref="D64:H64"/>
    <mergeCell ref="C65:E65"/>
    <mergeCell ref="F65:H65"/>
    <mergeCell ref="D70:H70"/>
    <mergeCell ref="D72:H72"/>
    <mergeCell ref="C73:E73"/>
    <mergeCell ref="F73:H73"/>
    <mergeCell ref="C78:H78"/>
    <mergeCell ref="C80:H80"/>
  </mergeCells>
  <printOptions horizontalCentered="1"/>
  <pageMargins left="0.7" right="0.7" top="0.75" bottom="0.75" header="0.3" footer="0.3"/>
  <pageSetup paperSize="9" scale="74" fitToHeight="0"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B2:H35"/>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848</v>
      </c>
      <c r="E4" s="1"/>
      <c r="F4" s="2"/>
    </row>
    <row r="5" spans="3:8" ht="12.5" customHeight="1" x14ac:dyDescent="0.35"/>
    <row r="6" spans="3:8" ht="144.75" customHeight="1" x14ac:dyDescent="0.35">
      <c r="C6" s="66" t="s">
        <v>4</v>
      </c>
      <c r="D6" s="134" t="s">
        <v>849</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2554.2809999999999</v>
      </c>
      <c r="E9" s="5">
        <v>-2554.2809999999999</v>
      </c>
      <c r="F9" s="6">
        <v>0</v>
      </c>
      <c r="H9" s="7">
        <v>24.85</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850</v>
      </c>
      <c r="E17" s="119"/>
      <c r="F17" s="119"/>
      <c r="G17" s="119"/>
      <c r="H17" s="120"/>
    </row>
    <row r="18" spans="2:8" ht="72.75" customHeight="1" thickBot="1" x14ac:dyDescent="0.4">
      <c r="C18" s="76" t="s">
        <v>18</v>
      </c>
      <c r="D18" s="118" t="s">
        <v>851</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24.85</v>
      </c>
      <c r="D21" s="18">
        <v>1597.981</v>
      </c>
      <c r="E21" s="18">
        <v>956.3</v>
      </c>
      <c r="F21" s="18">
        <v>2554.2809999999999</v>
      </c>
      <c r="G21" s="18">
        <v>-2554.2809999999999</v>
      </c>
      <c r="H21" s="19">
        <v>0</v>
      </c>
    </row>
    <row r="22" spans="2:8" ht="12.5" customHeight="1" x14ac:dyDescent="0.35"/>
    <row r="23" spans="2:8" ht="12.5" customHeight="1" x14ac:dyDescent="0.35"/>
    <row r="24" spans="2:8" ht="18" customHeight="1" x14ac:dyDescent="0.4">
      <c r="C24" s="132" t="s">
        <v>351</v>
      </c>
      <c r="D24" s="132"/>
      <c r="E24" s="132"/>
      <c r="F24" s="132"/>
      <c r="G24" s="132"/>
      <c r="H24" s="132"/>
    </row>
    <row r="25" spans="2:8" ht="18.75" customHeight="1" thickBot="1" x14ac:dyDescent="0.4"/>
    <row r="26" spans="2:8" ht="18.5" customHeight="1" thickBot="1" x14ac:dyDescent="0.45">
      <c r="C26" s="125" t="s">
        <v>192</v>
      </c>
      <c r="D26" s="126"/>
      <c r="E26" s="126"/>
      <c r="F26" s="126"/>
      <c r="G26" s="126"/>
      <c r="H26" s="127"/>
    </row>
    <row r="27" spans="2:8" ht="19.5" customHeight="1" thickBot="1" x14ac:dyDescent="0.4"/>
    <row r="28" spans="2:8" ht="18.5" customHeight="1" thickBot="1" x14ac:dyDescent="0.45">
      <c r="C28" s="125" t="s">
        <v>158</v>
      </c>
      <c r="D28" s="126"/>
      <c r="E28" s="126"/>
      <c r="F28" s="126"/>
      <c r="G28" s="126"/>
      <c r="H28" s="127"/>
    </row>
    <row r="29" spans="2:8" ht="19.5" customHeight="1" x14ac:dyDescent="0.35"/>
    <row r="30" spans="2:8" ht="12.5" customHeight="1" x14ac:dyDescent="0.35"/>
    <row r="31" spans="2:8" ht="12.5" customHeight="1" x14ac:dyDescent="0.35"/>
    <row r="32" spans="2:8" ht="12.5" customHeight="1" x14ac:dyDescent="0.35"/>
    <row r="33" spans="3:8" ht="12.5" customHeight="1" x14ac:dyDescent="0.35">
      <c r="C33" s="23"/>
      <c r="D33" s="23"/>
      <c r="E33" s="23"/>
      <c r="F33" s="23"/>
      <c r="G33" s="23"/>
      <c r="H33" s="23"/>
    </row>
    <row r="34" spans="3:8" ht="12.5" customHeight="1" x14ac:dyDescent="0.35"/>
    <row r="35" spans="3:8" ht="12.5" customHeight="1" x14ac:dyDescent="0.35"/>
  </sheetData>
  <mergeCells count="10">
    <mergeCell ref="D18:H18"/>
    <mergeCell ref="C24:H24"/>
    <mergeCell ref="C26:H26"/>
    <mergeCell ref="C28:H28"/>
    <mergeCell ref="D2:E2"/>
    <mergeCell ref="D3:E3"/>
    <mergeCell ref="D6:H6"/>
    <mergeCell ref="C14:H14"/>
    <mergeCell ref="D16:H16"/>
    <mergeCell ref="D17:H17"/>
  </mergeCells>
  <printOptions horizontalCentered="1"/>
  <pageMargins left="0.7" right="0.7" top="0.75" bottom="0.75" header="0.3" footer="0.3"/>
  <pageSetup paperSize="9" scale="74" fitToHeight="0"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pageSetUpPr fitToPage="1"/>
  </sheetPr>
  <dimension ref="B2:H58"/>
  <sheetViews>
    <sheetView showGridLines="0" showRowColHeaders="0" workbookViewId="0">
      <selection activeCell="D2" sqref="D2:E2"/>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261</v>
      </c>
      <c r="E2" s="133"/>
      <c r="F2" s="2"/>
    </row>
    <row r="3" spans="3:8" ht="4.5" customHeight="1" x14ac:dyDescent="0.35">
      <c r="C3" s="3"/>
      <c r="D3" s="133"/>
      <c r="E3" s="133"/>
      <c r="F3" s="4"/>
    </row>
    <row r="4" spans="3:8" ht="13" customHeight="1" x14ac:dyDescent="0.35">
      <c r="C4" s="65" t="s">
        <v>2</v>
      </c>
      <c r="D4" s="1" t="s">
        <v>920</v>
      </c>
      <c r="E4" s="1"/>
      <c r="F4" s="2"/>
    </row>
    <row r="5" spans="3:8" ht="12.5" customHeight="1" x14ac:dyDescent="0.35"/>
    <row r="6" spans="3:8" ht="144.75" customHeight="1" x14ac:dyDescent="0.35">
      <c r="C6" s="66" t="s">
        <v>4</v>
      </c>
      <c r="D6" s="134" t="s">
        <v>921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15948.5</v>
      </c>
      <c r="E9" s="5">
        <v>-14869.5</v>
      </c>
      <c r="F9" s="6">
        <v>1079</v>
      </c>
      <c r="H9" s="7">
        <v>154.16000000000003</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922</v>
      </c>
      <c r="E17" s="119"/>
      <c r="F17" s="119"/>
      <c r="G17" s="119"/>
      <c r="H17" s="120"/>
    </row>
    <row r="18" spans="2:8" ht="52.75" customHeight="1" thickBot="1" x14ac:dyDescent="0.4">
      <c r="C18" s="76" t="s">
        <v>18</v>
      </c>
      <c r="D18" s="118" t="s">
        <v>923</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122.95</v>
      </c>
      <c r="D21" s="18">
        <v>6514.1</v>
      </c>
      <c r="E21" s="18">
        <v>1071.4000000000001</v>
      </c>
      <c r="F21" s="18">
        <v>7585.5</v>
      </c>
      <c r="G21" s="18">
        <v>-7343.5</v>
      </c>
      <c r="H21" s="19">
        <v>242</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924</v>
      </c>
      <c r="E24" s="119"/>
      <c r="F24" s="119"/>
      <c r="G24" s="119"/>
      <c r="H24" s="120"/>
    </row>
    <row r="25" spans="2:8" ht="32.75" customHeight="1" thickBot="1" x14ac:dyDescent="0.4">
      <c r="C25" s="76" t="s">
        <v>18</v>
      </c>
      <c r="D25" s="118" t="s">
        <v>925</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10.41</v>
      </c>
      <c r="D28" s="18">
        <v>573</v>
      </c>
      <c r="E28" s="18">
        <v>5051</v>
      </c>
      <c r="F28" s="18">
        <v>5624</v>
      </c>
      <c r="G28" s="18">
        <v>-6459</v>
      </c>
      <c r="H28" s="19">
        <v>-835</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926</v>
      </c>
      <c r="E31" s="119"/>
      <c r="F31" s="119"/>
      <c r="G31" s="119"/>
      <c r="H31" s="120"/>
    </row>
    <row r="32" spans="2:8" ht="32.75" customHeight="1" thickBot="1" x14ac:dyDescent="0.4">
      <c r="C32" s="76" t="s">
        <v>18</v>
      </c>
      <c r="D32" s="118" t="s">
        <v>927</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20.8</v>
      </c>
      <c r="D35" s="18">
        <v>1460</v>
      </c>
      <c r="E35" s="18">
        <v>1279</v>
      </c>
      <c r="F35" s="18">
        <v>2739</v>
      </c>
      <c r="G35" s="18">
        <v>-1067</v>
      </c>
      <c r="H35" s="19">
        <v>1672</v>
      </c>
    </row>
    <row r="36" spans="2:8" ht="12.5" customHeight="1" x14ac:dyDescent="0.35"/>
    <row r="37" spans="2:8" ht="12.5" customHeight="1" x14ac:dyDescent="0.35"/>
    <row r="38" spans="2:8" ht="8.25" customHeight="1" x14ac:dyDescent="0.35"/>
    <row r="39" spans="2:8" ht="18" customHeight="1" x14ac:dyDescent="0.4">
      <c r="C39" s="132" t="s">
        <v>59</v>
      </c>
      <c r="D39" s="132"/>
      <c r="E39" s="132"/>
      <c r="F39" s="132"/>
      <c r="G39" s="132"/>
      <c r="H39" s="132"/>
    </row>
    <row r="40" spans="2:8" ht="18.75" customHeight="1" thickBot="1" x14ac:dyDescent="0.4"/>
    <row r="41" spans="2:8" ht="20" customHeight="1" thickBot="1" x14ac:dyDescent="0.4">
      <c r="C41" s="87" t="s">
        <v>14</v>
      </c>
      <c r="D41" s="121" t="s">
        <v>60</v>
      </c>
      <c r="E41" s="122"/>
      <c r="F41" s="123"/>
      <c r="G41" s="123"/>
      <c r="H41" s="124"/>
    </row>
    <row r="42" spans="2:8" ht="20" customHeight="1" thickBot="1" x14ac:dyDescent="0.4">
      <c r="C42" s="88" t="s">
        <v>16</v>
      </c>
      <c r="D42" s="118" t="s">
        <v>61</v>
      </c>
      <c r="E42" s="119"/>
      <c r="F42" s="119"/>
      <c r="G42" s="119"/>
      <c r="H42" s="120"/>
    </row>
    <row r="43" spans="2:8" ht="20" customHeight="1" thickBot="1" x14ac:dyDescent="0.4">
      <c r="C43" s="88" t="s">
        <v>18</v>
      </c>
      <c r="D43" s="118" t="s">
        <v>248</v>
      </c>
      <c r="E43" s="119"/>
      <c r="F43" s="119"/>
      <c r="G43" s="119"/>
      <c r="H43" s="120"/>
    </row>
    <row r="44" spans="2:8" ht="12.5" customHeight="1" x14ac:dyDescent="0.35">
      <c r="C44" s="128"/>
      <c r="D44" s="129"/>
      <c r="E44" s="129"/>
      <c r="F44" s="130"/>
      <c r="G44" s="130"/>
      <c r="H44" s="131"/>
    </row>
    <row r="45" spans="2:8" ht="5.25" customHeight="1" x14ac:dyDescent="0.35">
      <c r="C45" s="14"/>
      <c r="H45" s="15"/>
    </row>
    <row r="46" spans="2:8" ht="25.4" customHeight="1" thickBot="1" x14ac:dyDescent="0.4">
      <c r="B46" s="16"/>
      <c r="C46" s="89" t="s">
        <v>20</v>
      </c>
      <c r="D46" s="90" t="s">
        <v>21</v>
      </c>
      <c r="E46" s="90" t="s">
        <v>22</v>
      </c>
      <c r="F46" s="91" t="s">
        <v>6</v>
      </c>
      <c r="G46" s="90" t="s">
        <v>7</v>
      </c>
      <c r="H46" s="92" t="s">
        <v>8</v>
      </c>
    </row>
    <row r="47" spans="2:8" ht="20" customHeight="1" thickBot="1" x14ac:dyDescent="0.4">
      <c r="C47" s="17">
        <v>0</v>
      </c>
      <c r="D47" s="20">
        <v>323</v>
      </c>
      <c r="E47" s="20">
        <v>0</v>
      </c>
      <c r="F47" s="20">
        <v>323</v>
      </c>
      <c r="G47" s="20">
        <v>0</v>
      </c>
      <c r="H47" s="21">
        <v>323</v>
      </c>
    </row>
    <row r="48" spans="2:8" ht="13" customHeight="1" thickBot="1" x14ac:dyDescent="0.4"/>
    <row r="49" spans="3:8" ht="18.5" customHeight="1" thickBot="1" x14ac:dyDescent="0.45">
      <c r="C49" s="125" t="s">
        <v>192</v>
      </c>
      <c r="D49" s="126"/>
      <c r="E49" s="126"/>
      <c r="F49" s="126"/>
      <c r="G49" s="126"/>
      <c r="H49" s="127"/>
    </row>
    <row r="50" spans="3:8" ht="19.5" customHeight="1" thickBot="1" x14ac:dyDescent="0.4"/>
    <row r="51" spans="3:8" ht="18.5" customHeight="1" thickBot="1" x14ac:dyDescent="0.45">
      <c r="C51" s="125" t="s">
        <v>158</v>
      </c>
      <c r="D51" s="126"/>
      <c r="E51" s="126"/>
      <c r="F51" s="126"/>
      <c r="G51" s="126"/>
      <c r="H51" s="127"/>
    </row>
    <row r="52" spans="3:8" ht="19.5" customHeight="1" x14ac:dyDescent="0.35"/>
    <row r="53" spans="3:8" ht="12.5" customHeight="1" x14ac:dyDescent="0.35"/>
    <row r="54" spans="3:8" ht="12.5" customHeight="1" x14ac:dyDescent="0.35"/>
    <row r="55" spans="3:8" ht="12.5" customHeight="1" x14ac:dyDescent="0.35"/>
    <row r="56" spans="3:8" ht="12.5" customHeight="1" x14ac:dyDescent="0.35">
      <c r="C56" s="23"/>
      <c r="D56" s="23"/>
      <c r="E56" s="23"/>
      <c r="F56" s="23"/>
      <c r="G56" s="23"/>
      <c r="H56" s="23"/>
    </row>
    <row r="57" spans="3:8" ht="12.5" customHeight="1" x14ac:dyDescent="0.35"/>
    <row r="58" spans="3:8" ht="12.5" customHeight="1" x14ac:dyDescent="0.35"/>
  </sheetData>
  <mergeCells count="21">
    <mergeCell ref="D31:H31"/>
    <mergeCell ref="D2:E2"/>
    <mergeCell ref="D3:E3"/>
    <mergeCell ref="D6:H6"/>
    <mergeCell ref="C14:H14"/>
    <mergeCell ref="D16:H16"/>
    <mergeCell ref="D17:H17"/>
    <mergeCell ref="D18:H18"/>
    <mergeCell ref="D23:H23"/>
    <mergeCell ref="D24:H24"/>
    <mergeCell ref="D25:H25"/>
    <mergeCell ref="D30:H30"/>
    <mergeCell ref="C49:H49"/>
    <mergeCell ref="C51:H51"/>
    <mergeCell ref="D32:H32"/>
    <mergeCell ref="C39:H39"/>
    <mergeCell ref="D41:H41"/>
    <mergeCell ref="D42:H42"/>
    <mergeCell ref="D43:H43"/>
    <mergeCell ref="C44:E44"/>
    <mergeCell ref="F44:H44"/>
  </mergeCells>
  <printOptions horizontalCentered="1"/>
  <pageMargins left="0.7" right="0.7" top="0.75" bottom="0.75" header="0.3" footer="0.3"/>
  <pageSetup paperSize="9" scale="74" fitToHeight="0"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B2:H35"/>
  <sheetViews>
    <sheetView showGridLines="0" showRowColHeaders="0" workbookViewId="0">
      <selection activeCell="E4" sqref="E4"/>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655</v>
      </c>
      <c r="E2" s="133"/>
      <c r="F2" s="2"/>
    </row>
    <row r="3" spans="3:8" ht="4.5" customHeight="1" x14ac:dyDescent="0.35">
      <c r="C3" s="3"/>
      <c r="D3" s="133"/>
      <c r="E3" s="133"/>
      <c r="F3" s="4"/>
    </row>
    <row r="4" spans="3:8" ht="13" customHeight="1" x14ac:dyDescent="0.35">
      <c r="C4" s="65" t="s">
        <v>2</v>
      </c>
      <c r="D4" s="1" t="s">
        <v>659</v>
      </c>
      <c r="E4" s="1"/>
      <c r="F4" s="2"/>
    </row>
    <row r="5" spans="3:8" ht="12.5" customHeight="1" x14ac:dyDescent="0.35"/>
    <row r="6" spans="3:8" ht="144.75" customHeight="1" x14ac:dyDescent="0.35">
      <c r="C6" s="66" t="s">
        <v>4</v>
      </c>
      <c r="D6" s="134" t="s">
        <v>660</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5722.8850000000002</v>
      </c>
      <c r="E9" s="5">
        <v>-5723.8850000000002</v>
      </c>
      <c r="F9" s="6">
        <v>-1</v>
      </c>
      <c r="H9" s="7">
        <v>89.49</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661</v>
      </c>
      <c r="E17" s="119"/>
      <c r="F17" s="119"/>
      <c r="G17" s="119"/>
      <c r="H17" s="120"/>
    </row>
    <row r="18" spans="2:8" ht="100" customHeight="1" thickBot="1" x14ac:dyDescent="0.4">
      <c r="C18" s="76" t="s">
        <v>18</v>
      </c>
      <c r="D18" s="118" t="s">
        <v>662</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89.49</v>
      </c>
      <c r="D21" s="18">
        <v>4721.8890000000001</v>
      </c>
      <c r="E21" s="18">
        <v>1000.996</v>
      </c>
      <c r="F21" s="18">
        <v>5722.8850000000002</v>
      </c>
      <c r="G21" s="18">
        <v>-5723.8850000000002</v>
      </c>
      <c r="H21" s="19">
        <v>-1</v>
      </c>
    </row>
    <row r="22" spans="2:8" ht="12.5" customHeight="1" x14ac:dyDescent="0.35"/>
    <row r="23" spans="2:8" ht="12.5" customHeight="1" x14ac:dyDescent="0.35"/>
    <row r="24" spans="2:8" ht="18" customHeight="1" x14ac:dyDescent="0.4">
      <c r="C24" s="132" t="s">
        <v>351</v>
      </c>
      <c r="D24" s="132"/>
      <c r="E24" s="132"/>
      <c r="F24" s="132"/>
      <c r="G24" s="132"/>
      <c r="H24" s="132"/>
    </row>
    <row r="25" spans="2:8" ht="18.75" customHeight="1" thickBot="1" x14ac:dyDescent="0.4"/>
    <row r="26" spans="2:8" ht="18.5" customHeight="1" thickBot="1" x14ac:dyDescent="0.45">
      <c r="C26" s="125" t="s">
        <v>192</v>
      </c>
      <c r="D26" s="126"/>
      <c r="E26" s="126"/>
      <c r="F26" s="126"/>
      <c r="G26" s="126"/>
      <c r="H26" s="127"/>
    </row>
    <row r="27" spans="2:8" ht="19.5" customHeight="1" thickBot="1" x14ac:dyDescent="0.4"/>
    <row r="28" spans="2:8" ht="18.5" customHeight="1" thickBot="1" x14ac:dyDescent="0.45">
      <c r="C28" s="125" t="s">
        <v>158</v>
      </c>
      <c r="D28" s="126"/>
      <c r="E28" s="126"/>
      <c r="F28" s="126"/>
      <c r="G28" s="126"/>
      <c r="H28" s="127"/>
    </row>
    <row r="29" spans="2:8" ht="19.5" customHeight="1" x14ac:dyDescent="0.35"/>
    <row r="30" spans="2:8" ht="12.5" customHeight="1" x14ac:dyDescent="0.35"/>
    <row r="31" spans="2:8" ht="12.5" customHeight="1" x14ac:dyDescent="0.35"/>
    <row r="32" spans="2:8" ht="12.5" customHeight="1" x14ac:dyDescent="0.35"/>
    <row r="33" spans="3:8" ht="12.5" customHeight="1" x14ac:dyDescent="0.35">
      <c r="C33" s="23"/>
      <c r="D33" s="23"/>
      <c r="E33" s="23"/>
      <c r="F33" s="23"/>
      <c r="G33" s="23"/>
      <c r="H33" s="23"/>
    </row>
    <row r="34" spans="3:8" ht="12.5" customHeight="1" x14ac:dyDescent="0.35"/>
    <row r="35" spans="3:8" ht="12.5" customHeight="1" x14ac:dyDescent="0.35"/>
  </sheetData>
  <mergeCells count="10">
    <mergeCell ref="D18:H18"/>
    <mergeCell ref="C24:H24"/>
    <mergeCell ref="C26:H26"/>
    <mergeCell ref="C28:H28"/>
    <mergeCell ref="D2:E2"/>
    <mergeCell ref="D3:E3"/>
    <mergeCell ref="D6:H6"/>
    <mergeCell ref="C14:H14"/>
    <mergeCell ref="D16:H16"/>
    <mergeCell ref="D17:H17"/>
  </mergeCells>
  <printOptions horizontalCentered="1"/>
  <pageMargins left="0.7" right="0.7" top="0.75" bottom="0.75" header="0.3" footer="0.3"/>
  <pageSetup paperSize="9" scale="74" fitToHeight="0"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B2:H35"/>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655</v>
      </c>
      <c r="E2" s="133"/>
      <c r="F2" s="2"/>
    </row>
    <row r="3" spans="3:8" ht="4.5" customHeight="1" x14ac:dyDescent="0.35">
      <c r="C3" s="3"/>
      <c r="D3" s="133"/>
      <c r="E3" s="133"/>
      <c r="F3" s="4"/>
    </row>
    <row r="4" spans="3:8" ht="13" customHeight="1" x14ac:dyDescent="0.35">
      <c r="C4" s="65" t="s">
        <v>2</v>
      </c>
      <c r="D4" s="1" t="s">
        <v>656</v>
      </c>
      <c r="E4" s="1"/>
      <c r="F4" s="2"/>
    </row>
    <row r="5" spans="3:8" ht="12.5" customHeight="1" x14ac:dyDescent="0.35"/>
    <row r="6" spans="3:8" ht="144.75" customHeight="1" x14ac:dyDescent="0.35">
      <c r="C6" s="66" t="s">
        <v>4</v>
      </c>
      <c r="D6" s="134" t="s">
        <v>657</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6390</v>
      </c>
      <c r="E9" s="5">
        <v>-6390</v>
      </c>
      <c r="F9" s="6">
        <v>0</v>
      </c>
      <c r="H9" s="7">
        <v>20.420000000000002</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658</v>
      </c>
      <c r="E17" s="119"/>
      <c r="F17" s="119"/>
      <c r="G17" s="119"/>
      <c r="H17" s="120"/>
    </row>
    <row r="18" spans="2:8" ht="40" customHeight="1" thickBot="1" x14ac:dyDescent="0.4">
      <c r="C18" s="76" t="s">
        <v>18</v>
      </c>
      <c r="D18" s="118" t="s">
        <v>657</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20.420000000000002</v>
      </c>
      <c r="D21" s="18">
        <v>1435</v>
      </c>
      <c r="E21" s="18">
        <v>4955</v>
      </c>
      <c r="F21" s="18">
        <v>6390</v>
      </c>
      <c r="G21" s="18">
        <v>-6390</v>
      </c>
      <c r="H21" s="19">
        <v>0</v>
      </c>
    </row>
    <row r="22" spans="2:8" ht="12.5" customHeight="1" x14ac:dyDescent="0.35"/>
    <row r="23" spans="2:8" ht="12.5" customHeight="1" x14ac:dyDescent="0.35"/>
    <row r="24" spans="2:8" ht="18" customHeight="1" x14ac:dyDescent="0.4">
      <c r="C24" s="132" t="s">
        <v>351</v>
      </c>
      <c r="D24" s="132"/>
      <c r="E24" s="132"/>
      <c r="F24" s="132"/>
      <c r="G24" s="132"/>
      <c r="H24" s="132"/>
    </row>
    <row r="25" spans="2:8" ht="18.75" customHeight="1" thickBot="1" x14ac:dyDescent="0.4"/>
    <row r="26" spans="2:8" ht="18.5" customHeight="1" thickBot="1" x14ac:dyDescent="0.45">
      <c r="C26" s="125" t="s">
        <v>192</v>
      </c>
      <c r="D26" s="126"/>
      <c r="E26" s="126"/>
      <c r="F26" s="126"/>
      <c r="G26" s="126"/>
      <c r="H26" s="127"/>
    </row>
    <row r="27" spans="2:8" ht="19.5" customHeight="1" thickBot="1" x14ac:dyDescent="0.4"/>
    <row r="28" spans="2:8" ht="18.5" customHeight="1" thickBot="1" x14ac:dyDescent="0.45">
      <c r="C28" s="125" t="s">
        <v>158</v>
      </c>
      <c r="D28" s="126"/>
      <c r="E28" s="126"/>
      <c r="F28" s="126"/>
      <c r="G28" s="126"/>
      <c r="H28" s="127"/>
    </row>
    <row r="29" spans="2:8" ht="19.5" customHeight="1" x14ac:dyDescent="0.35"/>
    <row r="30" spans="2:8" ht="12.5" customHeight="1" x14ac:dyDescent="0.35"/>
    <row r="31" spans="2:8" ht="12.5" customHeight="1" x14ac:dyDescent="0.35"/>
    <row r="32" spans="2:8" ht="12.5" customHeight="1" x14ac:dyDescent="0.35"/>
    <row r="33" spans="3:8" ht="12.5" customHeight="1" x14ac:dyDescent="0.35">
      <c r="C33" s="23"/>
      <c r="D33" s="23"/>
      <c r="E33" s="23"/>
      <c r="F33" s="23"/>
      <c r="G33" s="23"/>
      <c r="H33" s="23"/>
    </row>
    <row r="34" spans="3:8" ht="12.5" customHeight="1" x14ac:dyDescent="0.35"/>
    <row r="35" spans="3:8" ht="12.5" customHeight="1" x14ac:dyDescent="0.35"/>
  </sheetData>
  <mergeCells count="10">
    <mergeCell ref="D18:H18"/>
    <mergeCell ref="C24:H24"/>
    <mergeCell ref="C26:H26"/>
    <mergeCell ref="C28:H28"/>
    <mergeCell ref="D2:E2"/>
    <mergeCell ref="D3:E3"/>
    <mergeCell ref="D6:H6"/>
    <mergeCell ref="C14:H14"/>
    <mergeCell ref="D16:H16"/>
    <mergeCell ref="D17:H17"/>
  </mergeCells>
  <printOptions horizontalCentered="1"/>
  <pageMargins left="0.7" right="0.7" top="0.75" bottom="0.75" header="0.3" footer="0.3"/>
  <pageSetup paperSize="9" scale="74" fitToHeight="0"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B2:H44"/>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655</v>
      </c>
      <c r="E2" s="133"/>
      <c r="F2" s="2"/>
    </row>
    <row r="3" spans="3:8" ht="4.5" customHeight="1" x14ac:dyDescent="0.35">
      <c r="C3" s="3"/>
      <c r="D3" s="133"/>
      <c r="E3" s="133"/>
      <c r="F3" s="4"/>
    </row>
    <row r="4" spans="3:8" ht="13" customHeight="1" x14ac:dyDescent="0.35">
      <c r="C4" s="65" t="s">
        <v>2</v>
      </c>
      <c r="D4" s="1" t="s">
        <v>815</v>
      </c>
      <c r="E4" s="1"/>
      <c r="F4" s="2"/>
    </row>
    <row r="5" spans="3:8" ht="12.5" customHeight="1" x14ac:dyDescent="0.35"/>
    <row r="6" spans="3:8" ht="144.75" customHeight="1" x14ac:dyDescent="0.35">
      <c r="C6" s="66" t="s">
        <v>4</v>
      </c>
      <c r="D6" s="134" t="s">
        <v>816</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138.21</v>
      </c>
      <c r="E9" s="5">
        <v>0</v>
      </c>
      <c r="F9" s="6">
        <v>138.21</v>
      </c>
      <c r="H9" s="7">
        <v>2</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817</v>
      </c>
      <c r="E17" s="119"/>
      <c r="F17" s="119"/>
      <c r="G17" s="119"/>
      <c r="H17" s="120"/>
    </row>
    <row r="18" spans="2:8" ht="20" customHeight="1" thickBot="1" x14ac:dyDescent="0.4">
      <c r="C18" s="76" t="s">
        <v>18</v>
      </c>
      <c r="D18" s="118" t="s">
        <v>818</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2</v>
      </c>
      <c r="D21" s="18">
        <v>138.21</v>
      </c>
      <c r="E21" s="18">
        <v>0</v>
      </c>
      <c r="F21" s="18">
        <v>138.21</v>
      </c>
      <c r="G21" s="18">
        <v>0</v>
      </c>
      <c r="H21" s="19">
        <v>138.21</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248</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3:8" ht="20" customHeight="1" thickBot="1" x14ac:dyDescent="0.4">
      <c r="C33" s="17">
        <v>0</v>
      </c>
      <c r="D33" s="20">
        <v>5.21</v>
      </c>
      <c r="E33" s="20">
        <v>0</v>
      </c>
      <c r="F33" s="20">
        <v>5.21</v>
      </c>
      <c r="G33" s="20">
        <v>0</v>
      </c>
      <c r="H33" s="21">
        <v>5.21</v>
      </c>
    </row>
    <row r="34" spans="3:8" ht="13" customHeight="1" thickBot="1" x14ac:dyDescent="0.4"/>
    <row r="35" spans="3:8" ht="18.5" customHeight="1" thickBot="1" x14ac:dyDescent="0.45">
      <c r="C35" s="125" t="s">
        <v>192</v>
      </c>
      <c r="D35" s="126"/>
      <c r="E35" s="126"/>
      <c r="F35" s="126"/>
      <c r="G35" s="126"/>
      <c r="H35" s="127"/>
    </row>
    <row r="36" spans="3:8" ht="19.5" customHeight="1" thickBot="1" x14ac:dyDescent="0.4"/>
    <row r="37" spans="3:8" ht="18.5" customHeight="1" thickBot="1" x14ac:dyDescent="0.45">
      <c r="C37" s="125" t="s">
        <v>158</v>
      </c>
      <c r="D37" s="126"/>
      <c r="E37" s="126"/>
      <c r="F37" s="126"/>
      <c r="G37" s="126"/>
      <c r="H37" s="127"/>
    </row>
    <row r="38" spans="3:8" ht="19.5" customHeight="1" x14ac:dyDescent="0.35"/>
    <row r="39" spans="3:8" ht="12.5" customHeight="1" x14ac:dyDescent="0.35"/>
    <row r="40" spans="3:8" ht="12.5" customHeight="1" x14ac:dyDescent="0.35"/>
    <row r="41" spans="3:8" ht="12.5" customHeight="1" x14ac:dyDescent="0.35"/>
    <row r="42" spans="3:8" ht="12.5" customHeight="1" x14ac:dyDescent="0.35">
      <c r="C42" s="23"/>
      <c r="D42" s="23"/>
      <c r="E42" s="23"/>
      <c r="F42" s="23"/>
      <c r="G42" s="23"/>
      <c r="H42" s="23"/>
    </row>
    <row r="43" spans="3:8" ht="12.5" customHeight="1" x14ac:dyDescent="0.35"/>
    <row r="44" spans="3:8" ht="12.5" customHeight="1" x14ac:dyDescent="0.35"/>
  </sheetData>
  <mergeCells count="15">
    <mergeCell ref="D17:H17"/>
    <mergeCell ref="D2:E2"/>
    <mergeCell ref="D3:E3"/>
    <mergeCell ref="D6:H6"/>
    <mergeCell ref="C14:H14"/>
    <mergeCell ref="D16:H16"/>
    <mergeCell ref="C35:H35"/>
    <mergeCell ref="C37:H37"/>
    <mergeCell ref="D18:H18"/>
    <mergeCell ref="C25:H25"/>
    <mergeCell ref="D27:H27"/>
    <mergeCell ref="D28:H28"/>
    <mergeCell ref="D29:H29"/>
    <mergeCell ref="C30:E30"/>
    <mergeCell ref="F30:H30"/>
  </mergeCells>
  <printOptions horizontalCentered="1"/>
  <pageMargins left="0.7" right="0.7" top="0.75" bottom="0.75" header="0.3" footer="0.3"/>
  <pageSetup paperSize="9" scale="74" fitToHeight="0"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2:H44"/>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655</v>
      </c>
      <c r="E2" s="133"/>
      <c r="F2" s="2"/>
    </row>
    <row r="3" spans="3:8" ht="4.5" customHeight="1" x14ac:dyDescent="0.35">
      <c r="C3" s="3"/>
      <c r="D3" s="133"/>
      <c r="E3" s="133"/>
      <c r="F3" s="4"/>
    </row>
    <row r="4" spans="3:8" ht="13" customHeight="1" x14ac:dyDescent="0.35">
      <c r="C4" s="65" t="s">
        <v>2</v>
      </c>
      <c r="D4" s="1" t="s">
        <v>666</v>
      </c>
      <c r="E4" s="1"/>
      <c r="F4" s="2"/>
    </row>
    <row r="5" spans="3:8" ht="12.5" customHeight="1" x14ac:dyDescent="0.35"/>
    <row r="6" spans="3:8" ht="144.75" customHeight="1" x14ac:dyDescent="0.35">
      <c r="C6" s="66" t="s">
        <v>4</v>
      </c>
      <c r="D6" s="134" t="s">
        <v>667</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158.13</v>
      </c>
      <c r="E9" s="5">
        <v>-39.1</v>
      </c>
      <c r="F9" s="6">
        <v>119.03</v>
      </c>
      <c r="H9" s="7">
        <v>1</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668</v>
      </c>
      <c r="E17" s="119"/>
      <c r="F17" s="119"/>
      <c r="G17" s="119"/>
      <c r="H17" s="120"/>
    </row>
    <row r="18" spans="2:8" ht="20" customHeight="1" thickBot="1" x14ac:dyDescent="0.4">
      <c r="C18" s="76" t="s">
        <v>18</v>
      </c>
      <c r="D18" s="118" t="s">
        <v>669</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1</v>
      </c>
      <c r="D21" s="18">
        <v>155.03</v>
      </c>
      <c r="E21" s="18">
        <v>3.1</v>
      </c>
      <c r="F21" s="18">
        <v>158.13</v>
      </c>
      <c r="G21" s="18">
        <v>-39.1</v>
      </c>
      <c r="H21" s="19">
        <v>119.03</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248</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3:8" ht="20" customHeight="1" thickBot="1" x14ac:dyDescent="0.4">
      <c r="C33" s="17">
        <v>0</v>
      </c>
      <c r="D33" s="20">
        <v>6.03</v>
      </c>
      <c r="E33" s="20">
        <v>0</v>
      </c>
      <c r="F33" s="20">
        <v>6.03</v>
      </c>
      <c r="G33" s="20">
        <v>0</v>
      </c>
      <c r="H33" s="21">
        <v>6.03</v>
      </c>
    </row>
    <row r="34" spans="3:8" ht="13" customHeight="1" thickBot="1" x14ac:dyDescent="0.4"/>
    <row r="35" spans="3:8" ht="18.5" customHeight="1" thickBot="1" x14ac:dyDescent="0.45">
      <c r="C35" s="125" t="s">
        <v>192</v>
      </c>
      <c r="D35" s="126"/>
      <c r="E35" s="126"/>
      <c r="F35" s="126"/>
      <c r="G35" s="126"/>
      <c r="H35" s="127"/>
    </row>
    <row r="36" spans="3:8" ht="19.5" customHeight="1" thickBot="1" x14ac:dyDescent="0.4"/>
    <row r="37" spans="3:8" ht="18.5" customHeight="1" thickBot="1" x14ac:dyDescent="0.45">
      <c r="C37" s="125" t="s">
        <v>158</v>
      </c>
      <c r="D37" s="126"/>
      <c r="E37" s="126"/>
      <c r="F37" s="126"/>
      <c r="G37" s="126"/>
      <c r="H37" s="127"/>
    </row>
    <row r="38" spans="3:8" ht="19.5" customHeight="1" x14ac:dyDescent="0.35"/>
    <row r="39" spans="3:8" ht="12.5" customHeight="1" x14ac:dyDescent="0.35"/>
    <row r="40" spans="3:8" ht="12.5" customHeight="1" x14ac:dyDescent="0.35"/>
    <row r="41" spans="3:8" ht="12.5" customHeight="1" x14ac:dyDescent="0.35"/>
    <row r="42" spans="3:8" ht="12.5" customHeight="1" x14ac:dyDescent="0.35">
      <c r="C42" s="23"/>
      <c r="D42" s="23"/>
      <c r="E42" s="23"/>
      <c r="F42" s="23"/>
      <c r="G42" s="23"/>
      <c r="H42" s="23"/>
    </row>
    <row r="43" spans="3:8" ht="12.5" customHeight="1" x14ac:dyDescent="0.35"/>
    <row r="44" spans="3:8" ht="12.5" customHeight="1" x14ac:dyDescent="0.35"/>
  </sheetData>
  <mergeCells count="15">
    <mergeCell ref="D17:H17"/>
    <mergeCell ref="D2:E2"/>
    <mergeCell ref="D3:E3"/>
    <mergeCell ref="D6:H6"/>
    <mergeCell ref="C14:H14"/>
    <mergeCell ref="D16:H16"/>
    <mergeCell ref="C35:H35"/>
    <mergeCell ref="C37:H37"/>
    <mergeCell ref="D18:H18"/>
    <mergeCell ref="C25:H25"/>
    <mergeCell ref="D27:H27"/>
    <mergeCell ref="D28:H28"/>
    <mergeCell ref="D29:H29"/>
    <mergeCell ref="C30:E30"/>
    <mergeCell ref="F30:H30"/>
  </mergeCells>
  <printOptions horizontalCentered="1"/>
  <pageMargins left="0.7" right="0.7" top="0.75" bottom="0.75" header="0.3" footer="0.3"/>
  <pageSetup paperSize="9" scale="74" fitToHeight="0" orientation="portrait"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B2:H79"/>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655</v>
      </c>
      <c r="E2" s="133"/>
      <c r="F2" s="2"/>
    </row>
    <row r="3" spans="3:8" ht="4.5" customHeight="1" x14ac:dyDescent="0.35">
      <c r="C3" s="3"/>
      <c r="D3" s="133"/>
      <c r="E3" s="133"/>
      <c r="F3" s="4"/>
    </row>
    <row r="4" spans="3:8" ht="13" customHeight="1" x14ac:dyDescent="0.35">
      <c r="C4" s="65" t="s">
        <v>2</v>
      </c>
      <c r="D4" s="1" t="s">
        <v>782</v>
      </c>
      <c r="E4" s="1"/>
      <c r="F4" s="2"/>
    </row>
    <row r="5" spans="3:8" ht="12.5" customHeight="1" x14ac:dyDescent="0.35"/>
    <row r="6" spans="3:8" ht="144.75" customHeight="1" x14ac:dyDescent="0.35">
      <c r="C6" s="66" t="s">
        <v>4</v>
      </c>
      <c r="D6" s="134" t="s">
        <v>783</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4313.2779999999993</v>
      </c>
      <c r="E9" s="5">
        <v>-3992.8310000000001</v>
      </c>
      <c r="F9" s="6">
        <v>320.44699999999921</v>
      </c>
      <c r="H9" s="7">
        <v>60.529999999999994</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784</v>
      </c>
      <c r="E17" s="119"/>
      <c r="F17" s="119"/>
      <c r="G17" s="119"/>
      <c r="H17" s="120"/>
    </row>
    <row r="18" spans="2:8" ht="20" customHeight="1" thickBot="1" x14ac:dyDescent="0.4">
      <c r="C18" s="76" t="s">
        <v>18</v>
      </c>
      <c r="D18" s="118" t="s">
        <v>785</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10.52</v>
      </c>
      <c r="D21" s="18">
        <v>781.11800000000005</v>
      </c>
      <c r="E21" s="18">
        <v>157.93700000000001</v>
      </c>
      <c r="F21" s="18">
        <v>939.05500000000006</v>
      </c>
      <c r="G21" s="18">
        <v>-1087.4839999999999</v>
      </c>
      <c r="H21" s="19">
        <v>-148.42899999999986</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786</v>
      </c>
      <c r="E24" s="119"/>
      <c r="F24" s="119"/>
      <c r="G24" s="119"/>
      <c r="H24" s="120"/>
    </row>
    <row r="25" spans="2:8" ht="60" customHeight="1" thickBot="1" x14ac:dyDescent="0.4">
      <c r="C25" s="76" t="s">
        <v>18</v>
      </c>
      <c r="D25" s="118" t="s">
        <v>787</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31.11</v>
      </c>
      <c r="D28" s="18">
        <v>1777.2540000000001</v>
      </c>
      <c r="E28" s="18">
        <v>63.633000000000003</v>
      </c>
      <c r="F28" s="18">
        <v>1840.8870000000002</v>
      </c>
      <c r="G28" s="18">
        <v>-2680</v>
      </c>
      <c r="H28" s="19">
        <v>-839.11299999999983</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788</v>
      </c>
      <c r="E31" s="119"/>
      <c r="F31" s="119"/>
      <c r="G31" s="119"/>
      <c r="H31" s="120"/>
    </row>
    <row r="32" spans="2:8" ht="20" customHeight="1" thickBot="1" x14ac:dyDescent="0.4">
      <c r="C32" s="76" t="s">
        <v>18</v>
      </c>
      <c r="D32" s="118" t="s">
        <v>789</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9.8000000000000007</v>
      </c>
      <c r="D35" s="18">
        <v>584.23500000000001</v>
      </c>
      <c r="E35" s="18">
        <v>95.013000000000005</v>
      </c>
      <c r="F35" s="18">
        <v>679.24800000000005</v>
      </c>
      <c r="G35" s="18">
        <v>-80</v>
      </c>
      <c r="H35" s="19">
        <v>599.24800000000005</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790</v>
      </c>
      <c r="E38" s="119"/>
      <c r="F38" s="119"/>
      <c r="G38" s="119"/>
      <c r="H38" s="120"/>
    </row>
    <row r="39" spans="2:8" ht="20" customHeight="1" thickBot="1" x14ac:dyDescent="0.4">
      <c r="C39" s="76" t="s">
        <v>18</v>
      </c>
      <c r="D39" s="118" t="s">
        <v>791</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1</v>
      </c>
      <c r="D42" s="18">
        <v>255.65200000000002</v>
      </c>
      <c r="E42" s="18">
        <v>41.3</v>
      </c>
      <c r="F42" s="18">
        <v>296.952</v>
      </c>
      <c r="G42" s="18">
        <v>-1.5980000000000001</v>
      </c>
      <c r="H42" s="19">
        <v>295.35399999999998</v>
      </c>
    </row>
    <row r="43" spans="2:8" ht="13" customHeight="1" thickBot="1" x14ac:dyDescent="0.4"/>
    <row r="44" spans="2:8" ht="20" customHeight="1" thickBot="1" x14ac:dyDescent="0.4">
      <c r="C44" s="75" t="s">
        <v>14</v>
      </c>
      <c r="D44" s="121" t="s">
        <v>32</v>
      </c>
      <c r="E44" s="123"/>
      <c r="F44" s="123"/>
      <c r="G44" s="123"/>
      <c r="H44" s="124"/>
    </row>
    <row r="45" spans="2:8" ht="20" customHeight="1" thickBot="1" x14ac:dyDescent="0.4">
      <c r="C45" s="76" t="s">
        <v>16</v>
      </c>
      <c r="D45" s="118" t="s">
        <v>792</v>
      </c>
      <c r="E45" s="119"/>
      <c r="F45" s="119"/>
      <c r="G45" s="119"/>
      <c r="H45" s="120"/>
    </row>
    <row r="46" spans="2:8" ht="20" customHeight="1" thickBot="1" x14ac:dyDescent="0.4">
      <c r="C46" s="76" t="s">
        <v>18</v>
      </c>
      <c r="D46" s="118" t="s">
        <v>793</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2.9</v>
      </c>
      <c r="D49" s="18">
        <v>129.12899999999999</v>
      </c>
      <c r="E49" s="18">
        <v>16.675999999999998</v>
      </c>
      <c r="F49" s="18">
        <v>145.80499999999998</v>
      </c>
      <c r="G49" s="18">
        <v>-69.772999999999996</v>
      </c>
      <c r="H49" s="19">
        <v>76.031999999999982</v>
      </c>
    </row>
    <row r="50" spans="2:8" ht="13" customHeight="1" thickBot="1" x14ac:dyDescent="0.4"/>
    <row r="51" spans="2:8" ht="20" customHeight="1" thickBot="1" x14ac:dyDescent="0.4">
      <c r="C51" s="75" t="s">
        <v>14</v>
      </c>
      <c r="D51" s="121" t="s">
        <v>35</v>
      </c>
      <c r="E51" s="123"/>
      <c r="F51" s="123"/>
      <c r="G51" s="123"/>
      <c r="H51" s="124"/>
    </row>
    <row r="52" spans="2:8" ht="20" customHeight="1" thickBot="1" x14ac:dyDescent="0.4">
      <c r="C52" s="76" t="s">
        <v>16</v>
      </c>
      <c r="D52" s="118" t="s">
        <v>794</v>
      </c>
      <c r="E52" s="119"/>
      <c r="F52" s="119"/>
      <c r="G52" s="119"/>
      <c r="H52" s="120"/>
    </row>
    <row r="53" spans="2:8" ht="40" customHeight="1" thickBot="1" x14ac:dyDescent="0.4">
      <c r="C53" s="76" t="s">
        <v>18</v>
      </c>
      <c r="D53" s="118" t="s">
        <v>795</v>
      </c>
      <c r="E53" s="119"/>
      <c r="F53" s="119"/>
      <c r="G53" s="119"/>
      <c r="H53" s="120"/>
    </row>
    <row r="54" spans="2:8" ht="5.25" customHeight="1" x14ac:dyDescent="0.35">
      <c r="C54" s="14"/>
      <c r="H54" s="15"/>
    </row>
    <row r="55" spans="2:8" ht="25.4" customHeight="1" thickBot="1" x14ac:dyDescent="0.4">
      <c r="B55" s="16"/>
      <c r="C55" s="77" t="s">
        <v>20</v>
      </c>
      <c r="D55" s="78" t="s">
        <v>21</v>
      </c>
      <c r="E55" s="78" t="s">
        <v>22</v>
      </c>
      <c r="F55" s="79" t="s">
        <v>6</v>
      </c>
      <c r="G55" s="78" t="s">
        <v>7</v>
      </c>
      <c r="H55" s="80" t="s">
        <v>8</v>
      </c>
    </row>
    <row r="56" spans="2:8" ht="20" customHeight="1" thickBot="1" x14ac:dyDescent="0.4">
      <c r="C56" s="17">
        <v>5.2</v>
      </c>
      <c r="D56" s="18">
        <v>334.524</v>
      </c>
      <c r="E56" s="18">
        <v>76.807000000000002</v>
      </c>
      <c r="F56" s="18">
        <v>411.33100000000002</v>
      </c>
      <c r="G56" s="18">
        <v>-73.975999999999999</v>
      </c>
      <c r="H56" s="19">
        <v>337.35500000000002</v>
      </c>
    </row>
    <row r="57" spans="2:8" ht="12.5" customHeight="1" x14ac:dyDescent="0.35"/>
    <row r="58" spans="2:8" ht="12.5" customHeight="1" x14ac:dyDescent="0.35"/>
    <row r="59" spans="2:8" ht="8.25" customHeight="1" x14ac:dyDescent="0.35"/>
    <row r="60" spans="2:8" ht="18" customHeight="1" x14ac:dyDescent="0.4">
      <c r="C60" s="132" t="s">
        <v>59</v>
      </c>
      <c r="D60" s="132"/>
      <c r="E60" s="132"/>
      <c r="F60" s="132"/>
      <c r="G60" s="132"/>
      <c r="H60" s="132"/>
    </row>
    <row r="61" spans="2:8" ht="18.75" customHeight="1" thickBot="1" x14ac:dyDescent="0.4"/>
    <row r="62" spans="2:8" ht="20" customHeight="1" thickBot="1" x14ac:dyDescent="0.4">
      <c r="C62" s="87" t="s">
        <v>14</v>
      </c>
      <c r="D62" s="121" t="s">
        <v>60</v>
      </c>
      <c r="E62" s="122"/>
      <c r="F62" s="123"/>
      <c r="G62" s="123"/>
      <c r="H62" s="124"/>
    </row>
    <row r="63" spans="2:8" ht="20" customHeight="1" thickBot="1" x14ac:dyDescent="0.4">
      <c r="C63" s="88" t="s">
        <v>16</v>
      </c>
      <c r="D63" s="118" t="s">
        <v>61</v>
      </c>
      <c r="E63" s="119"/>
      <c r="F63" s="119"/>
      <c r="G63" s="119"/>
      <c r="H63" s="120"/>
    </row>
    <row r="64" spans="2:8" ht="20" customHeight="1" thickBot="1" x14ac:dyDescent="0.4">
      <c r="C64" s="88" t="s">
        <v>18</v>
      </c>
      <c r="D64" s="118" t="s">
        <v>248</v>
      </c>
      <c r="E64" s="119"/>
      <c r="F64" s="119"/>
      <c r="G64" s="119"/>
      <c r="H64" s="120"/>
    </row>
    <row r="65" spans="2:8" ht="12.5" customHeight="1" x14ac:dyDescent="0.35">
      <c r="C65" s="128"/>
      <c r="D65" s="129"/>
      <c r="E65" s="129"/>
      <c r="F65" s="130"/>
      <c r="G65" s="130"/>
      <c r="H65" s="131"/>
    </row>
    <row r="66" spans="2:8" ht="5.25" customHeight="1" x14ac:dyDescent="0.35">
      <c r="C66" s="14"/>
      <c r="H66" s="15"/>
    </row>
    <row r="67" spans="2:8" ht="25.4" customHeight="1" thickBot="1" x14ac:dyDescent="0.4">
      <c r="B67" s="16"/>
      <c r="C67" s="89" t="s">
        <v>20</v>
      </c>
      <c r="D67" s="90" t="s">
        <v>21</v>
      </c>
      <c r="E67" s="90" t="s">
        <v>22</v>
      </c>
      <c r="F67" s="91" t="s">
        <v>6</v>
      </c>
      <c r="G67" s="90" t="s">
        <v>7</v>
      </c>
      <c r="H67" s="92" t="s">
        <v>8</v>
      </c>
    </row>
    <row r="68" spans="2:8" ht="20" customHeight="1" thickBot="1" x14ac:dyDescent="0.4">
      <c r="C68" s="17">
        <v>0</v>
      </c>
      <c r="D68" s="20">
        <v>147.66</v>
      </c>
      <c r="E68" s="20">
        <v>0</v>
      </c>
      <c r="F68" s="20">
        <v>147.66</v>
      </c>
      <c r="G68" s="20">
        <v>0</v>
      </c>
      <c r="H68" s="21">
        <v>147.66</v>
      </c>
    </row>
    <row r="69" spans="2:8" ht="13" customHeight="1" thickBot="1" x14ac:dyDescent="0.4"/>
    <row r="70" spans="2:8" ht="18.5" customHeight="1" thickBot="1" x14ac:dyDescent="0.45">
      <c r="C70" s="125" t="s">
        <v>192</v>
      </c>
      <c r="D70" s="126"/>
      <c r="E70" s="126"/>
      <c r="F70" s="126"/>
      <c r="G70" s="126"/>
      <c r="H70" s="127"/>
    </row>
    <row r="71" spans="2:8" ht="19.5" customHeight="1" thickBot="1" x14ac:dyDescent="0.4"/>
    <row r="72" spans="2:8" ht="18.5" customHeight="1" thickBot="1" x14ac:dyDescent="0.45">
      <c r="C72" s="125" t="s">
        <v>158</v>
      </c>
      <c r="D72" s="126"/>
      <c r="E72" s="126"/>
      <c r="F72" s="126"/>
      <c r="G72" s="126"/>
      <c r="H72" s="127"/>
    </row>
    <row r="73" spans="2:8" ht="19.5" customHeight="1" x14ac:dyDescent="0.35"/>
    <row r="74" spans="2:8" ht="12.5" customHeight="1" x14ac:dyDescent="0.35"/>
    <row r="75" spans="2:8" ht="12.5" customHeight="1" x14ac:dyDescent="0.35"/>
    <row r="76" spans="2:8" ht="12.5" customHeight="1" x14ac:dyDescent="0.35"/>
    <row r="77" spans="2:8" ht="12.5" customHeight="1" x14ac:dyDescent="0.35">
      <c r="C77" s="23"/>
      <c r="D77" s="23"/>
      <c r="E77" s="23"/>
      <c r="F77" s="23"/>
      <c r="G77" s="23"/>
      <c r="H77" s="23"/>
    </row>
    <row r="78" spans="2:8" ht="12.5" customHeight="1" x14ac:dyDescent="0.35"/>
    <row r="79" spans="2:8" ht="12.5" customHeight="1" x14ac:dyDescent="0.35"/>
  </sheetData>
  <mergeCells count="30">
    <mergeCell ref="D17:H17"/>
    <mergeCell ref="D2:E2"/>
    <mergeCell ref="D3:E3"/>
    <mergeCell ref="D6:H6"/>
    <mergeCell ref="C14:H14"/>
    <mergeCell ref="D16:H16"/>
    <mergeCell ref="D45:H45"/>
    <mergeCell ref="D18:H18"/>
    <mergeCell ref="D23:H23"/>
    <mergeCell ref="D24:H24"/>
    <mergeCell ref="D25:H25"/>
    <mergeCell ref="D30:H30"/>
    <mergeCell ref="D31:H31"/>
    <mergeCell ref="D32:H32"/>
    <mergeCell ref="D37:H37"/>
    <mergeCell ref="D38:H38"/>
    <mergeCell ref="D39:H39"/>
    <mergeCell ref="D44:H44"/>
    <mergeCell ref="C72:H72"/>
    <mergeCell ref="D46:H46"/>
    <mergeCell ref="D51:H51"/>
    <mergeCell ref="D52:H52"/>
    <mergeCell ref="D53:H53"/>
    <mergeCell ref="C60:H60"/>
    <mergeCell ref="D62:H62"/>
    <mergeCell ref="D63:H63"/>
    <mergeCell ref="D64:H64"/>
    <mergeCell ref="C65:E65"/>
    <mergeCell ref="F65:H65"/>
    <mergeCell ref="C70:H70"/>
  </mergeCells>
  <printOptions horizontalCentered="1"/>
  <pageMargins left="0.7" right="0.7" top="0.75" bottom="0.75" header="0.3" footer="0.3"/>
  <pageSetup paperSize="9" scale="74" fitToHeight="0"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H51"/>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365</v>
      </c>
      <c r="E2" s="133"/>
      <c r="F2" s="2"/>
    </row>
    <row r="3" spans="3:8" ht="4.5" customHeight="1" x14ac:dyDescent="0.35">
      <c r="C3" s="3"/>
      <c r="D3" s="133"/>
      <c r="E3" s="133"/>
      <c r="F3" s="4"/>
    </row>
    <row r="4" spans="3:8" ht="13" customHeight="1" x14ac:dyDescent="0.35">
      <c r="C4" s="65" t="s">
        <v>2</v>
      </c>
      <c r="D4" s="1" t="s">
        <v>532</v>
      </c>
      <c r="E4" s="1"/>
      <c r="F4" s="2"/>
    </row>
    <row r="5" spans="3:8" ht="12.5" customHeight="1" x14ac:dyDescent="0.35"/>
    <row r="6" spans="3:8" ht="144.75" customHeight="1" x14ac:dyDescent="0.35">
      <c r="C6" s="66" t="s">
        <v>4</v>
      </c>
      <c r="D6" s="134" t="s">
        <v>533</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2026.6</v>
      </c>
      <c r="E9" s="5">
        <v>-2689.6</v>
      </c>
      <c r="F9" s="6">
        <v>-663</v>
      </c>
      <c r="H9" s="7">
        <v>40.44</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534</v>
      </c>
      <c r="E17" s="119"/>
      <c r="F17" s="119"/>
      <c r="G17" s="119"/>
      <c r="H17" s="120"/>
    </row>
    <row r="18" spans="2:8" ht="20" customHeight="1" thickBot="1" x14ac:dyDescent="0.4">
      <c r="C18" s="76" t="s">
        <v>18</v>
      </c>
      <c r="D18" s="118" t="s">
        <v>535</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10.81</v>
      </c>
      <c r="D21" s="18">
        <v>793.5</v>
      </c>
      <c r="E21" s="18">
        <v>24.1</v>
      </c>
      <c r="F21" s="18">
        <v>817.6</v>
      </c>
      <c r="G21" s="18">
        <v>-2360.6</v>
      </c>
      <c r="H21" s="19">
        <v>-1543</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536</v>
      </c>
      <c r="E24" s="119"/>
      <c r="F24" s="119"/>
      <c r="G24" s="119"/>
      <c r="H24" s="120"/>
    </row>
    <row r="25" spans="2:8" ht="80" customHeight="1" thickBot="1" x14ac:dyDescent="0.4">
      <c r="C25" s="76" t="s">
        <v>18</v>
      </c>
      <c r="D25" s="118" t="s">
        <v>537</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29.63</v>
      </c>
      <c r="D28" s="18">
        <v>1180.5</v>
      </c>
      <c r="E28" s="18">
        <v>28.5</v>
      </c>
      <c r="F28" s="18">
        <v>1209</v>
      </c>
      <c r="G28" s="18">
        <v>-329</v>
      </c>
      <c r="H28" s="19">
        <v>880</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406</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59</v>
      </c>
      <c r="E40" s="20">
        <v>0</v>
      </c>
      <c r="F40" s="20">
        <v>59</v>
      </c>
      <c r="G40" s="20">
        <v>0</v>
      </c>
      <c r="H40" s="21">
        <v>59</v>
      </c>
    </row>
    <row r="41" spans="2:8" ht="13" customHeight="1" thickBot="1" x14ac:dyDescent="0.4"/>
    <row r="42" spans="2:8" ht="18.5" customHeight="1" thickBot="1" x14ac:dyDescent="0.45">
      <c r="C42" s="125" t="s">
        <v>192</v>
      </c>
      <c r="D42" s="126"/>
      <c r="E42" s="126"/>
      <c r="F42" s="126"/>
      <c r="G42" s="126"/>
      <c r="H42" s="127"/>
    </row>
    <row r="43" spans="2:8" ht="19.5" customHeight="1" thickBot="1" x14ac:dyDescent="0.4"/>
    <row r="44" spans="2:8" ht="18.5" customHeight="1" thickBot="1" x14ac:dyDescent="0.45">
      <c r="C44" s="125" t="s">
        <v>158</v>
      </c>
      <c r="D44" s="126"/>
      <c r="E44" s="126"/>
      <c r="F44" s="126"/>
      <c r="G44" s="126"/>
      <c r="H44" s="127"/>
    </row>
    <row r="45" spans="2:8" ht="19.5" customHeight="1" x14ac:dyDescent="0.35"/>
    <row r="46" spans="2:8" ht="12.5" customHeight="1" x14ac:dyDescent="0.35"/>
    <row r="47" spans="2:8" ht="12.5" customHeight="1" x14ac:dyDescent="0.35"/>
    <row r="48" spans="2:8" ht="12.5" customHeight="1" x14ac:dyDescent="0.35"/>
    <row r="49" spans="3:8" ht="12.5" customHeight="1" x14ac:dyDescent="0.35">
      <c r="C49" s="23"/>
      <c r="D49" s="23"/>
      <c r="E49" s="23"/>
      <c r="F49" s="23"/>
      <c r="G49" s="23"/>
      <c r="H49" s="23"/>
    </row>
    <row r="50" spans="3:8" ht="12.5" customHeight="1" x14ac:dyDescent="0.35"/>
    <row r="51" spans="3:8" ht="12.5" customHeight="1" x14ac:dyDescent="0.35"/>
  </sheetData>
  <mergeCells count="18">
    <mergeCell ref="D17:H17"/>
    <mergeCell ref="D2:E2"/>
    <mergeCell ref="D3:E3"/>
    <mergeCell ref="D6:H6"/>
    <mergeCell ref="C14:H14"/>
    <mergeCell ref="D16:H16"/>
    <mergeCell ref="C44:H44"/>
    <mergeCell ref="D18:H18"/>
    <mergeCell ref="D23:H23"/>
    <mergeCell ref="D24:H24"/>
    <mergeCell ref="D25:H25"/>
    <mergeCell ref="C32:H32"/>
    <mergeCell ref="D34:H34"/>
    <mergeCell ref="D35:H35"/>
    <mergeCell ref="D36:H36"/>
    <mergeCell ref="C37:E37"/>
    <mergeCell ref="F37:H37"/>
    <mergeCell ref="C42:H42"/>
  </mergeCells>
  <printOptions horizontalCentered="1"/>
  <pageMargins left="0.7" right="0.7" top="0.75" bottom="0.75" header="0.3" footer="0.3"/>
  <pageSetup paperSize="9" scale="7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H159"/>
  <sheetViews>
    <sheetView showGridLines="0" showRowColHeaders="0" workbookViewId="0">
      <selection activeCell="M140" sqref="M140"/>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1</v>
      </c>
      <c r="E2" s="133"/>
      <c r="F2" s="2"/>
    </row>
    <row r="3" spans="3:8" ht="4.5" customHeight="1" x14ac:dyDescent="0.35">
      <c r="C3" s="3"/>
      <c r="D3" s="133"/>
      <c r="E3" s="133"/>
      <c r="F3" s="4"/>
    </row>
    <row r="4" spans="3:8" ht="13" customHeight="1" x14ac:dyDescent="0.35">
      <c r="C4" s="65" t="s">
        <v>2</v>
      </c>
      <c r="D4" s="1" t="s">
        <v>193</v>
      </c>
      <c r="E4" s="1"/>
      <c r="F4" s="2"/>
    </row>
    <row r="5" spans="3:8" ht="12.5" customHeight="1" x14ac:dyDescent="0.35"/>
    <row r="6" spans="3:8" ht="144.75" customHeight="1" x14ac:dyDescent="0.35">
      <c r="C6" s="66" t="s">
        <v>4</v>
      </c>
      <c r="D6" s="134" t="s">
        <v>194</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7370.3090000000011</v>
      </c>
      <c r="E9" s="5">
        <v>-243.4</v>
      </c>
      <c r="F9" s="6">
        <v>7126.9090000000015</v>
      </c>
      <c r="H9" s="7">
        <v>141.88</v>
      </c>
    </row>
    <row r="10" spans="3:8" ht="7.5" customHeight="1" x14ac:dyDescent="0.35">
      <c r="C10" s="73"/>
      <c r="F10" s="8"/>
      <c r="H10" s="9"/>
    </row>
    <row r="11" spans="3:8" ht="12.75" customHeight="1" thickBot="1" x14ac:dyDescent="0.4">
      <c r="C11" s="74" t="s">
        <v>11</v>
      </c>
      <c r="D11" s="10"/>
      <c r="E11" s="11"/>
      <c r="F11" s="12">
        <v>-61</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195</v>
      </c>
      <c r="E17" s="119"/>
      <c r="F17" s="119"/>
      <c r="G17" s="119"/>
      <c r="H17" s="120"/>
    </row>
    <row r="18" spans="2:8" ht="40" customHeight="1" thickBot="1" x14ac:dyDescent="0.4">
      <c r="C18" s="76" t="s">
        <v>18</v>
      </c>
      <c r="D18" s="118" t="s">
        <v>196</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70.77</v>
      </c>
      <c r="D21" s="18">
        <v>2998.4</v>
      </c>
      <c r="E21" s="18">
        <v>1.5</v>
      </c>
      <c r="F21" s="18">
        <v>2999.9</v>
      </c>
      <c r="G21" s="18">
        <v>-89</v>
      </c>
      <c r="H21" s="19">
        <v>2910.9</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197</v>
      </c>
      <c r="E24" s="119"/>
      <c r="F24" s="119"/>
      <c r="G24" s="119"/>
      <c r="H24" s="120"/>
    </row>
    <row r="25" spans="2:8" ht="20" customHeight="1" thickBot="1" x14ac:dyDescent="0.4">
      <c r="C25" s="76" t="s">
        <v>18</v>
      </c>
      <c r="D25" s="118" t="s">
        <v>198</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1.1000000000000001</v>
      </c>
      <c r="D28" s="18">
        <v>46</v>
      </c>
      <c r="E28" s="18">
        <v>295.39999999999998</v>
      </c>
      <c r="F28" s="18">
        <v>341.4</v>
      </c>
      <c r="G28" s="18">
        <v>0</v>
      </c>
      <c r="H28" s="19">
        <v>341.4</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199</v>
      </c>
      <c r="E31" s="119"/>
      <c r="F31" s="119"/>
      <c r="G31" s="119"/>
      <c r="H31" s="120"/>
    </row>
    <row r="32" spans="2:8" ht="20" customHeight="1" thickBot="1" x14ac:dyDescent="0.4">
      <c r="C32" s="76" t="s">
        <v>18</v>
      </c>
      <c r="D32" s="118" t="s">
        <v>200</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10</v>
      </c>
      <c r="D35" s="18">
        <v>1288.5</v>
      </c>
      <c r="E35" s="18">
        <v>34.4</v>
      </c>
      <c r="F35" s="18">
        <v>1322.9</v>
      </c>
      <c r="G35" s="18">
        <v>-39.4</v>
      </c>
      <c r="H35" s="19">
        <v>1283.5</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201</v>
      </c>
      <c r="E38" s="119"/>
      <c r="F38" s="119"/>
      <c r="G38" s="119"/>
      <c r="H38" s="120"/>
    </row>
    <row r="39" spans="2:8" ht="40" customHeight="1" thickBot="1" x14ac:dyDescent="0.4">
      <c r="C39" s="76" t="s">
        <v>18</v>
      </c>
      <c r="D39" s="118" t="s">
        <v>202</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5.89</v>
      </c>
      <c r="D42" s="18">
        <v>415</v>
      </c>
      <c r="E42" s="18">
        <v>253</v>
      </c>
      <c r="F42" s="18">
        <v>668</v>
      </c>
      <c r="G42" s="18">
        <v>0</v>
      </c>
      <c r="H42" s="19">
        <v>668</v>
      </c>
    </row>
    <row r="43" spans="2:8" ht="13" customHeight="1" thickBot="1" x14ac:dyDescent="0.4"/>
    <row r="44" spans="2:8" ht="20" customHeight="1" thickBot="1" x14ac:dyDescent="0.4">
      <c r="C44" s="75" t="s">
        <v>14</v>
      </c>
      <c r="D44" s="121" t="s">
        <v>105</v>
      </c>
      <c r="E44" s="123"/>
      <c r="F44" s="123"/>
      <c r="G44" s="123"/>
      <c r="H44" s="124"/>
    </row>
    <row r="45" spans="2:8" ht="20" customHeight="1" thickBot="1" x14ac:dyDescent="0.4">
      <c r="C45" s="76" t="s">
        <v>16</v>
      </c>
      <c r="D45" s="118" t="s">
        <v>203</v>
      </c>
      <c r="E45" s="119"/>
      <c r="F45" s="119"/>
      <c r="G45" s="119"/>
      <c r="H45" s="120"/>
    </row>
    <row r="46" spans="2:8" ht="60" customHeight="1" thickBot="1" x14ac:dyDescent="0.4">
      <c r="C46" s="76" t="s">
        <v>18</v>
      </c>
      <c r="D46" s="118" t="s">
        <v>204</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54.12</v>
      </c>
      <c r="D49" s="18">
        <v>1959.1089999999999</v>
      </c>
      <c r="E49" s="18">
        <v>79</v>
      </c>
      <c r="F49" s="18">
        <v>2038.1089999999999</v>
      </c>
      <c r="G49" s="18">
        <v>-115</v>
      </c>
      <c r="H49" s="19">
        <v>1923.1089999999999</v>
      </c>
    </row>
    <row r="50" spans="2:8" ht="12.5" customHeight="1" x14ac:dyDescent="0.35"/>
    <row r="51" spans="2:8" ht="12.5" customHeight="1" x14ac:dyDescent="0.35"/>
    <row r="52" spans="2:8" ht="8.25" customHeight="1" x14ac:dyDescent="0.35"/>
    <row r="53" spans="2:8" ht="18" customHeight="1" x14ac:dyDescent="0.4">
      <c r="C53" s="132" t="s">
        <v>59</v>
      </c>
      <c r="D53" s="132"/>
      <c r="E53" s="132"/>
      <c r="F53" s="132"/>
      <c r="G53" s="132"/>
      <c r="H53" s="132"/>
    </row>
    <row r="54" spans="2:8" ht="18.75" customHeight="1" thickBot="1" x14ac:dyDescent="0.4"/>
    <row r="55" spans="2:8" ht="20" customHeight="1" thickBot="1" x14ac:dyDescent="0.4">
      <c r="C55" s="87" t="s">
        <v>14</v>
      </c>
      <c r="D55" s="121" t="s">
        <v>60</v>
      </c>
      <c r="E55" s="122"/>
      <c r="F55" s="123"/>
      <c r="G55" s="123"/>
      <c r="H55" s="124"/>
    </row>
    <row r="56" spans="2:8" ht="20" customHeight="1" thickBot="1" x14ac:dyDescent="0.4">
      <c r="C56" s="88" t="s">
        <v>16</v>
      </c>
      <c r="D56" s="118" t="s">
        <v>66</v>
      </c>
      <c r="E56" s="119"/>
      <c r="F56" s="119"/>
      <c r="G56" s="119"/>
      <c r="H56" s="120"/>
    </row>
    <row r="57" spans="2:8" ht="20" customHeight="1" thickBot="1" x14ac:dyDescent="0.4">
      <c r="C57" s="88" t="s">
        <v>18</v>
      </c>
      <c r="D57" s="118" t="s">
        <v>205</v>
      </c>
      <c r="E57" s="119"/>
      <c r="F57" s="119"/>
      <c r="G57" s="119"/>
      <c r="H57" s="120"/>
    </row>
    <row r="58" spans="2:8" ht="12.5" customHeight="1" x14ac:dyDescent="0.35">
      <c r="C58" s="128"/>
      <c r="D58" s="129"/>
      <c r="E58" s="129"/>
      <c r="F58" s="130"/>
      <c r="G58" s="130"/>
      <c r="H58" s="131"/>
    </row>
    <row r="59" spans="2:8" ht="5.25" customHeight="1" x14ac:dyDescent="0.35">
      <c r="C59" s="14"/>
      <c r="H59" s="15"/>
    </row>
    <row r="60" spans="2:8" ht="25.4" customHeight="1" thickBot="1" x14ac:dyDescent="0.4">
      <c r="B60" s="16"/>
      <c r="C60" s="89" t="s">
        <v>20</v>
      </c>
      <c r="D60" s="90" t="s">
        <v>21</v>
      </c>
      <c r="E60" s="90" t="s">
        <v>22</v>
      </c>
      <c r="F60" s="91" t="s">
        <v>6</v>
      </c>
      <c r="G60" s="90" t="s">
        <v>7</v>
      </c>
      <c r="H60" s="92" t="s">
        <v>8</v>
      </c>
    </row>
    <row r="61" spans="2:8" ht="20" customHeight="1" thickBot="1" x14ac:dyDescent="0.4">
      <c r="C61" s="17">
        <v>0</v>
      </c>
      <c r="D61" s="20">
        <v>150</v>
      </c>
      <c r="E61" s="20">
        <v>0</v>
      </c>
      <c r="F61" s="20">
        <v>150</v>
      </c>
      <c r="G61" s="20">
        <v>0</v>
      </c>
      <c r="H61" s="21">
        <v>150</v>
      </c>
    </row>
    <row r="62" spans="2:8" ht="13" customHeight="1" thickBot="1" x14ac:dyDescent="0.4"/>
    <row r="63" spans="2:8" ht="20" customHeight="1" thickBot="1" x14ac:dyDescent="0.4">
      <c r="C63" s="87" t="s">
        <v>14</v>
      </c>
      <c r="D63" s="121" t="s">
        <v>63</v>
      </c>
      <c r="E63" s="122"/>
      <c r="F63" s="123"/>
      <c r="G63" s="123"/>
      <c r="H63" s="124"/>
    </row>
    <row r="64" spans="2:8" ht="20" customHeight="1" thickBot="1" x14ac:dyDescent="0.4">
      <c r="C64" s="88" t="s">
        <v>16</v>
      </c>
      <c r="D64" s="118" t="s">
        <v>66</v>
      </c>
      <c r="E64" s="119"/>
      <c r="F64" s="119"/>
      <c r="G64" s="119"/>
      <c r="H64" s="120"/>
    </row>
    <row r="65" spans="2:8" ht="20" customHeight="1" thickBot="1" x14ac:dyDescent="0.4">
      <c r="C65" s="88" t="s">
        <v>18</v>
      </c>
      <c r="D65" s="118" t="s">
        <v>206</v>
      </c>
      <c r="E65" s="119"/>
      <c r="F65" s="119"/>
      <c r="G65" s="119"/>
      <c r="H65" s="120"/>
    </row>
    <row r="66" spans="2:8" ht="12.5" customHeight="1" x14ac:dyDescent="0.35">
      <c r="C66" s="128"/>
      <c r="D66" s="129"/>
      <c r="E66" s="129"/>
      <c r="F66" s="130"/>
      <c r="G66" s="130"/>
      <c r="H66" s="131"/>
    </row>
    <row r="67" spans="2:8" ht="5.25" customHeight="1" x14ac:dyDescent="0.35">
      <c r="C67" s="14"/>
      <c r="H67" s="15"/>
    </row>
    <row r="68" spans="2:8" ht="25.4" customHeight="1" x14ac:dyDescent="0.35">
      <c r="B68" s="16"/>
      <c r="C68" s="89" t="s">
        <v>20</v>
      </c>
      <c r="D68" s="90" t="s">
        <v>21</v>
      </c>
      <c r="E68" s="90" t="s">
        <v>22</v>
      </c>
      <c r="F68" s="91" t="s">
        <v>6</v>
      </c>
      <c r="G68" s="90" t="s">
        <v>7</v>
      </c>
      <c r="H68" s="92" t="s">
        <v>8</v>
      </c>
    </row>
    <row r="69" spans="2:8" ht="20" customHeight="1" thickBot="1" x14ac:dyDescent="0.4">
      <c r="C69" s="22"/>
      <c r="D69" s="20">
        <v>545</v>
      </c>
      <c r="E69" s="20">
        <v>0</v>
      </c>
      <c r="F69" s="20">
        <v>545</v>
      </c>
      <c r="G69" s="20">
        <v>0</v>
      </c>
      <c r="H69" s="21">
        <v>545</v>
      </c>
    </row>
    <row r="70" spans="2:8" ht="13" customHeight="1" thickBot="1" x14ac:dyDescent="0.4"/>
    <row r="71" spans="2:8" ht="20" customHeight="1" thickBot="1" x14ac:dyDescent="0.4">
      <c r="C71" s="87" t="s">
        <v>14</v>
      </c>
      <c r="D71" s="121" t="s">
        <v>65</v>
      </c>
      <c r="E71" s="122"/>
      <c r="F71" s="123"/>
      <c r="G71" s="123"/>
      <c r="H71" s="124"/>
    </row>
    <row r="72" spans="2:8" ht="20" customHeight="1" thickBot="1" x14ac:dyDescent="0.4">
      <c r="C72" s="88" t="s">
        <v>16</v>
      </c>
      <c r="D72" s="118" t="s">
        <v>66</v>
      </c>
      <c r="E72" s="119"/>
      <c r="F72" s="119"/>
      <c r="G72" s="119"/>
      <c r="H72" s="120"/>
    </row>
    <row r="73" spans="2:8" ht="20" customHeight="1" thickBot="1" x14ac:dyDescent="0.4">
      <c r="C73" s="88" t="s">
        <v>18</v>
      </c>
      <c r="D73" s="118" t="s">
        <v>207</v>
      </c>
      <c r="E73" s="119"/>
      <c r="F73" s="119"/>
      <c r="G73" s="119"/>
      <c r="H73" s="120"/>
    </row>
    <row r="74" spans="2:8" ht="12.5" customHeight="1" x14ac:dyDescent="0.35">
      <c r="C74" s="128"/>
      <c r="D74" s="129"/>
      <c r="E74" s="129"/>
      <c r="F74" s="130"/>
      <c r="G74" s="130"/>
      <c r="H74" s="131"/>
    </row>
    <row r="75" spans="2:8" ht="5.25" customHeight="1" x14ac:dyDescent="0.35">
      <c r="C75" s="14"/>
      <c r="H75" s="15"/>
    </row>
    <row r="76" spans="2:8" ht="25.4" customHeight="1" thickBot="1" x14ac:dyDescent="0.4">
      <c r="B76" s="16"/>
      <c r="C76" s="89" t="s">
        <v>20</v>
      </c>
      <c r="D76" s="90" t="s">
        <v>21</v>
      </c>
      <c r="E76" s="90" t="s">
        <v>22</v>
      </c>
      <c r="F76" s="91" t="s">
        <v>6</v>
      </c>
      <c r="G76" s="90" t="s">
        <v>7</v>
      </c>
      <c r="H76" s="92" t="s">
        <v>8</v>
      </c>
    </row>
    <row r="77" spans="2:8" ht="20" customHeight="1" thickBot="1" x14ac:dyDescent="0.4">
      <c r="C77" s="17"/>
      <c r="D77" s="20">
        <v>408</v>
      </c>
      <c r="E77" s="20">
        <v>0</v>
      </c>
      <c r="F77" s="20">
        <v>408</v>
      </c>
      <c r="G77" s="20">
        <v>0</v>
      </c>
      <c r="H77" s="21">
        <v>408</v>
      </c>
    </row>
    <row r="78" spans="2:8" ht="13" customHeight="1" thickBot="1" x14ac:dyDescent="0.4"/>
    <row r="79" spans="2:8" ht="20" customHeight="1" thickBot="1" x14ac:dyDescent="0.4">
      <c r="C79" s="87" t="s">
        <v>14</v>
      </c>
      <c r="D79" s="121" t="s">
        <v>68</v>
      </c>
      <c r="E79" s="122"/>
      <c r="F79" s="123"/>
      <c r="G79" s="123"/>
      <c r="H79" s="124"/>
    </row>
    <row r="80" spans="2:8" ht="20" customHeight="1" thickBot="1" x14ac:dyDescent="0.4">
      <c r="C80" s="88" t="s">
        <v>16</v>
      </c>
      <c r="D80" s="118" t="s">
        <v>208</v>
      </c>
      <c r="E80" s="119"/>
      <c r="F80" s="119"/>
      <c r="G80" s="119"/>
      <c r="H80" s="120"/>
    </row>
    <row r="81" spans="2:8" ht="20" customHeight="1" thickBot="1" x14ac:dyDescent="0.4">
      <c r="C81" s="88" t="s">
        <v>18</v>
      </c>
      <c r="D81" s="118" t="s">
        <v>209</v>
      </c>
      <c r="E81" s="119"/>
      <c r="F81" s="119"/>
      <c r="G81" s="119"/>
      <c r="H81" s="120"/>
    </row>
    <row r="82" spans="2:8" ht="12.5" customHeight="1" x14ac:dyDescent="0.35">
      <c r="C82" s="128"/>
      <c r="D82" s="129"/>
      <c r="E82" s="129"/>
      <c r="F82" s="130"/>
      <c r="G82" s="130"/>
      <c r="H82" s="131"/>
    </row>
    <row r="83" spans="2:8" ht="5.25" customHeight="1" x14ac:dyDescent="0.35">
      <c r="C83" s="14"/>
      <c r="H83" s="15"/>
    </row>
    <row r="84" spans="2:8" ht="25.4" customHeight="1" thickBot="1" x14ac:dyDescent="0.4">
      <c r="B84" s="16"/>
      <c r="C84" s="89" t="s">
        <v>20</v>
      </c>
      <c r="D84" s="90" t="s">
        <v>21</v>
      </c>
      <c r="E84" s="90" t="s">
        <v>22</v>
      </c>
      <c r="F84" s="91" t="s">
        <v>6</v>
      </c>
      <c r="G84" s="90" t="s">
        <v>7</v>
      </c>
      <c r="H84" s="92" t="s">
        <v>8</v>
      </c>
    </row>
    <row r="85" spans="2:8" ht="20" customHeight="1" thickBot="1" x14ac:dyDescent="0.4">
      <c r="C85" s="17"/>
      <c r="D85" s="20">
        <v>96</v>
      </c>
      <c r="E85" s="20">
        <v>0</v>
      </c>
      <c r="F85" s="20">
        <v>96</v>
      </c>
      <c r="G85" s="20">
        <v>0</v>
      </c>
      <c r="H85" s="21">
        <v>96</v>
      </c>
    </row>
    <row r="86" spans="2:8" ht="13" customHeight="1" thickBot="1" x14ac:dyDescent="0.4"/>
    <row r="87" spans="2:8" ht="20" customHeight="1" thickBot="1" x14ac:dyDescent="0.4">
      <c r="C87" s="87" t="s">
        <v>14</v>
      </c>
      <c r="D87" s="121" t="s">
        <v>70</v>
      </c>
      <c r="E87" s="122"/>
      <c r="F87" s="123"/>
      <c r="G87" s="123"/>
      <c r="H87" s="124"/>
    </row>
    <row r="88" spans="2:8" ht="20" customHeight="1" thickBot="1" x14ac:dyDescent="0.4">
      <c r="C88" s="88" t="s">
        <v>16</v>
      </c>
      <c r="D88" s="118" t="s">
        <v>66</v>
      </c>
      <c r="E88" s="119"/>
      <c r="F88" s="119"/>
      <c r="G88" s="119"/>
      <c r="H88" s="120"/>
    </row>
    <row r="89" spans="2:8" ht="20" customHeight="1" thickBot="1" x14ac:dyDescent="0.4">
      <c r="C89" s="88" t="s">
        <v>18</v>
      </c>
      <c r="D89" s="118" t="s">
        <v>210</v>
      </c>
      <c r="E89" s="119"/>
      <c r="F89" s="119"/>
      <c r="G89" s="119"/>
      <c r="H89" s="120"/>
    </row>
    <row r="90" spans="2:8" ht="12.5" customHeight="1" x14ac:dyDescent="0.35">
      <c r="C90" s="128"/>
      <c r="D90" s="129"/>
      <c r="E90" s="129"/>
      <c r="F90" s="130"/>
      <c r="G90" s="130"/>
      <c r="H90" s="131"/>
    </row>
    <row r="91" spans="2:8" ht="5.25" customHeight="1" x14ac:dyDescent="0.35">
      <c r="C91" s="14"/>
      <c r="H91" s="15"/>
    </row>
    <row r="92" spans="2:8" ht="25.4" customHeight="1" thickBot="1" x14ac:dyDescent="0.4">
      <c r="B92" s="16"/>
      <c r="C92" s="89" t="s">
        <v>20</v>
      </c>
      <c r="D92" s="90" t="s">
        <v>21</v>
      </c>
      <c r="E92" s="90" t="s">
        <v>22</v>
      </c>
      <c r="F92" s="91" t="s">
        <v>6</v>
      </c>
      <c r="G92" s="90" t="s">
        <v>7</v>
      </c>
      <c r="H92" s="92" t="s">
        <v>8</v>
      </c>
    </row>
    <row r="93" spans="2:8" ht="20" customHeight="1" thickBot="1" x14ac:dyDescent="0.4">
      <c r="C93" s="17">
        <v>0</v>
      </c>
      <c r="D93" s="20">
        <v>0</v>
      </c>
      <c r="E93" s="20">
        <v>12</v>
      </c>
      <c r="F93" s="20">
        <v>12</v>
      </c>
      <c r="G93" s="20">
        <v>0</v>
      </c>
      <c r="H93" s="21">
        <v>12</v>
      </c>
    </row>
    <row r="94" spans="2:8" ht="13" customHeight="1" thickBot="1" x14ac:dyDescent="0.4"/>
    <row r="95" spans="2:8" ht="20" customHeight="1" thickBot="1" x14ac:dyDescent="0.4">
      <c r="C95" s="87" t="s">
        <v>14</v>
      </c>
      <c r="D95" s="121" t="s">
        <v>73</v>
      </c>
      <c r="E95" s="122"/>
      <c r="F95" s="123"/>
      <c r="G95" s="123"/>
      <c r="H95" s="124"/>
    </row>
    <row r="96" spans="2:8" ht="20" customHeight="1" thickBot="1" x14ac:dyDescent="0.4">
      <c r="C96" s="88" t="s">
        <v>16</v>
      </c>
      <c r="D96" s="118" t="s">
        <v>66</v>
      </c>
      <c r="E96" s="119"/>
      <c r="F96" s="119"/>
      <c r="G96" s="119"/>
      <c r="H96" s="120"/>
    </row>
    <row r="97" spans="2:8" ht="20" customHeight="1" thickBot="1" x14ac:dyDescent="0.4">
      <c r="C97" s="88" t="s">
        <v>18</v>
      </c>
      <c r="D97" s="118" t="s">
        <v>211</v>
      </c>
      <c r="E97" s="119"/>
      <c r="F97" s="119"/>
      <c r="G97" s="119"/>
      <c r="H97" s="120"/>
    </row>
    <row r="98" spans="2:8" ht="12.5" customHeight="1" x14ac:dyDescent="0.35">
      <c r="C98" s="128"/>
      <c r="D98" s="129"/>
      <c r="E98" s="129"/>
      <c r="F98" s="130"/>
      <c r="G98" s="130"/>
      <c r="H98" s="131"/>
    </row>
    <row r="99" spans="2:8" ht="5.25" customHeight="1" x14ac:dyDescent="0.35">
      <c r="C99" s="14"/>
      <c r="H99" s="15"/>
    </row>
    <row r="100" spans="2:8" ht="25.4" customHeight="1" thickBot="1" x14ac:dyDescent="0.4">
      <c r="B100" s="16"/>
      <c r="C100" s="89" t="s">
        <v>20</v>
      </c>
      <c r="D100" s="90" t="s">
        <v>21</v>
      </c>
      <c r="E100" s="90" t="s">
        <v>22</v>
      </c>
      <c r="F100" s="91" t="s">
        <v>6</v>
      </c>
      <c r="G100" s="90" t="s">
        <v>7</v>
      </c>
      <c r="H100" s="92" t="s">
        <v>8</v>
      </c>
    </row>
    <row r="101" spans="2:8" ht="20" customHeight="1" thickBot="1" x14ac:dyDescent="0.4">
      <c r="C101" s="17"/>
      <c r="D101" s="20">
        <v>48</v>
      </c>
      <c r="E101" s="20">
        <v>0</v>
      </c>
      <c r="F101" s="20">
        <v>48</v>
      </c>
      <c r="G101" s="20">
        <v>0</v>
      </c>
      <c r="H101" s="21">
        <v>48</v>
      </c>
    </row>
    <row r="102" spans="2:8" ht="13" customHeight="1" thickBot="1" x14ac:dyDescent="0.4"/>
    <row r="103" spans="2:8" ht="20" customHeight="1" thickBot="1" x14ac:dyDescent="0.4">
      <c r="C103" s="87" t="s">
        <v>14</v>
      </c>
      <c r="D103" s="121" t="s">
        <v>75</v>
      </c>
      <c r="E103" s="122"/>
      <c r="F103" s="123"/>
      <c r="G103" s="123"/>
      <c r="H103" s="124"/>
    </row>
    <row r="104" spans="2:8" ht="20" customHeight="1" thickBot="1" x14ac:dyDescent="0.4">
      <c r="C104" s="88" t="s">
        <v>16</v>
      </c>
      <c r="D104" s="118" t="s">
        <v>66</v>
      </c>
      <c r="E104" s="119"/>
      <c r="F104" s="119"/>
      <c r="G104" s="119"/>
      <c r="H104" s="120"/>
    </row>
    <row r="105" spans="2:8" ht="20" customHeight="1" thickBot="1" x14ac:dyDescent="0.4">
      <c r="C105" s="88" t="s">
        <v>18</v>
      </c>
      <c r="D105" s="118" t="s">
        <v>212</v>
      </c>
      <c r="E105" s="119"/>
      <c r="F105" s="119"/>
      <c r="G105" s="119"/>
      <c r="H105" s="120"/>
    </row>
    <row r="106" spans="2:8" ht="12.5" customHeight="1" x14ac:dyDescent="0.35">
      <c r="C106" s="128"/>
      <c r="D106" s="129"/>
      <c r="E106" s="129"/>
      <c r="F106" s="130"/>
      <c r="G106" s="130"/>
      <c r="H106" s="131"/>
    </row>
    <row r="107" spans="2:8" ht="5.25" customHeight="1" x14ac:dyDescent="0.35">
      <c r="C107" s="14"/>
      <c r="H107" s="15"/>
    </row>
    <row r="108" spans="2:8" ht="25.4" customHeight="1" thickBot="1" x14ac:dyDescent="0.4">
      <c r="B108" s="16"/>
      <c r="C108" s="89" t="s">
        <v>20</v>
      </c>
      <c r="D108" s="90" t="s">
        <v>21</v>
      </c>
      <c r="E108" s="90" t="s">
        <v>22</v>
      </c>
      <c r="F108" s="91" t="s">
        <v>6</v>
      </c>
      <c r="G108" s="90" t="s">
        <v>7</v>
      </c>
      <c r="H108" s="92" t="s">
        <v>8</v>
      </c>
    </row>
    <row r="109" spans="2:8" ht="20" customHeight="1" thickBot="1" x14ac:dyDescent="0.4">
      <c r="C109" s="17"/>
      <c r="D109" s="20">
        <v>38</v>
      </c>
      <c r="E109" s="20">
        <v>0</v>
      </c>
      <c r="F109" s="20">
        <v>38</v>
      </c>
      <c r="G109" s="20">
        <v>0</v>
      </c>
      <c r="H109" s="21">
        <v>38</v>
      </c>
    </row>
    <row r="110" spans="2:8" ht="13" customHeight="1" thickBot="1" x14ac:dyDescent="0.4"/>
    <row r="111" spans="2:8" ht="20" customHeight="1" thickBot="1" x14ac:dyDescent="0.4">
      <c r="C111" s="87" t="s">
        <v>14</v>
      </c>
      <c r="D111" s="121" t="s">
        <v>77</v>
      </c>
      <c r="E111" s="122"/>
      <c r="F111" s="123"/>
      <c r="G111" s="123"/>
      <c r="H111" s="124"/>
    </row>
    <row r="112" spans="2:8" ht="20" customHeight="1" thickBot="1" x14ac:dyDescent="0.4">
      <c r="C112" s="88" t="s">
        <v>16</v>
      </c>
      <c r="D112" s="118" t="s">
        <v>66</v>
      </c>
      <c r="E112" s="119"/>
      <c r="F112" s="119"/>
      <c r="G112" s="119"/>
      <c r="H112" s="120"/>
    </row>
    <row r="113" spans="2:8" ht="20" customHeight="1" thickBot="1" x14ac:dyDescent="0.4">
      <c r="C113" s="88" t="s">
        <v>18</v>
      </c>
      <c r="D113" s="118" t="s">
        <v>213</v>
      </c>
      <c r="E113" s="119"/>
      <c r="F113" s="119"/>
      <c r="G113" s="119"/>
      <c r="H113" s="120"/>
    </row>
    <row r="114" spans="2:8" ht="12.5" customHeight="1" x14ac:dyDescent="0.35">
      <c r="C114" s="128"/>
      <c r="D114" s="129"/>
      <c r="E114" s="129"/>
      <c r="F114" s="130"/>
      <c r="G114" s="130"/>
      <c r="H114" s="131"/>
    </row>
    <row r="115" spans="2:8" ht="5.25" customHeight="1" x14ac:dyDescent="0.35">
      <c r="C115" s="14"/>
      <c r="H115" s="15"/>
    </row>
    <row r="116" spans="2:8" ht="25.4" customHeight="1" thickBot="1" x14ac:dyDescent="0.4">
      <c r="B116" s="16"/>
      <c r="C116" s="89" t="s">
        <v>20</v>
      </c>
      <c r="D116" s="90" t="s">
        <v>21</v>
      </c>
      <c r="E116" s="90" t="s">
        <v>22</v>
      </c>
      <c r="F116" s="91" t="s">
        <v>6</v>
      </c>
      <c r="G116" s="90" t="s">
        <v>7</v>
      </c>
      <c r="H116" s="92" t="s">
        <v>8</v>
      </c>
    </row>
    <row r="117" spans="2:8" ht="20" customHeight="1" thickBot="1" x14ac:dyDescent="0.4">
      <c r="C117" s="17"/>
      <c r="D117" s="20">
        <v>110</v>
      </c>
      <c r="E117" s="20">
        <v>0</v>
      </c>
      <c r="F117" s="20">
        <v>110</v>
      </c>
      <c r="G117" s="20">
        <v>0</v>
      </c>
      <c r="H117" s="21">
        <v>110</v>
      </c>
    </row>
    <row r="118" spans="2:8" ht="13" customHeight="1" thickBot="1" x14ac:dyDescent="0.4"/>
    <row r="119" spans="2:8" ht="20" customHeight="1" thickBot="1" x14ac:dyDescent="0.4">
      <c r="C119" s="87" t="s">
        <v>14</v>
      </c>
      <c r="D119" s="121" t="s">
        <v>79</v>
      </c>
      <c r="E119" s="122"/>
      <c r="F119" s="123"/>
      <c r="G119" s="123"/>
      <c r="H119" s="124"/>
    </row>
    <row r="120" spans="2:8" ht="20" customHeight="1" thickBot="1" x14ac:dyDescent="0.4">
      <c r="C120" s="88" t="s">
        <v>16</v>
      </c>
      <c r="D120" s="118" t="s">
        <v>61</v>
      </c>
      <c r="E120" s="119"/>
      <c r="F120" s="119"/>
      <c r="G120" s="119"/>
      <c r="H120" s="120"/>
    </row>
    <row r="121" spans="2:8" ht="20" customHeight="1" thickBot="1" x14ac:dyDescent="0.4">
      <c r="C121" s="88" t="s">
        <v>18</v>
      </c>
      <c r="D121" s="118" t="s">
        <v>80</v>
      </c>
      <c r="E121" s="119"/>
      <c r="F121" s="119"/>
      <c r="G121" s="119"/>
      <c r="H121" s="120"/>
    </row>
    <row r="122" spans="2:8" ht="12.5" customHeight="1" x14ac:dyDescent="0.35">
      <c r="C122" s="128"/>
      <c r="D122" s="129"/>
      <c r="E122" s="129"/>
      <c r="F122" s="130"/>
      <c r="G122" s="130"/>
      <c r="H122" s="131"/>
    </row>
    <row r="123" spans="2:8" ht="5.25" customHeight="1" x14ac:dyDescent="0.35">
      <c r="C123" s="14"/>
      <c r="H123" s="15"/>
    </row>
    <row r="124" spans="2:8" ht="25.4" customHeight="1" thickBot="1" x14ac:dyDescent="0.4">
      <c r="B124" s="16"/>
      <c r="C124" s="89" t="s">
        <v>20</v>
      </c>
      <c r="D124" s="90" t="s">
        <v>21</v>
      </c>
      <c r="E124" s="90" t="s">
        <v>22</v>
      </c>
      <c r="F124" s="91" t="s">
        <v>6</v>
      </c>
      <c r="G124" s="90" t="s">
        <v>7</v>
      </c>
      <c r="H124" s="92" t="s">
        <v>8</v>
      </c>
    </row>
    <row r="125" spans="2:8" ht="20" customHeight="1" thickBot="1" x14ac:dyDescent="0.4">
      <c r="C125" s="17">
        <v>0</v>
      </c>
      <c r="D125" s="20">
        <v>297</v>
      </c>
      <c r="E125" s="20">
        <v>0</v>
      </c>
      <c r="F125" s="20">
        <v>297</v>
      </c>
      <c r="G125" s="20">
        <v>0</v>
      </c>
      <c r="H125" s="21">
        <v>297</v>
      </c>
    </row>
    <row r="126" spans="2:8" ht="13" customHeight="1" thickBot="1" x14ac:dyDescent="0.4"/>
    <row r="127" spans="2:8" ht="20" customHeight="1" thickBot="1" x14ac:dyDescent="0.4">
      <c r="C127" s="87" t="s">
        <v>14</v>
      </c>
      <c r="D127" s="121" t="s">
        <v>214</v>
      </c>
      <c r="E127" s="122"/>
      <c r="F127" s="123"/>
      <c r="G127" s="123"/>
      <c r="H127" s="124"/>
    </row>
    <row r="128" spans="2:8" ht="20" customHeight="1" thickBot="1" x14ac:dyDescent="0.4">
      <c r="C128" s="88" t="s">
        <v>16</v>
      </c>
      <c r="D128" s="118" t="s">
        <v>66</v>
      </c>
      <c r="E128" s="119"/>
      <c r="F128" s="119"/>
      <c r="G128" s="119"/>
      <c r="H128" s="120"/>
    </row>
    <row r="129" spans="2:8" ht="20" customHeight="1" thickBot="1" x14ac:dyDescent="0.4">
      <c r="C129" s="88" t="s">
        <v>18</v>
      </c>
      <c r="D129" s="118" t="s">
        <v>213</v>
      </c>
      <c r="E129" s="119"/>
      <c r="F129" s="119"/>
      <c r="G129" s="119"/>
      <c r="H129" s="120"/>
    </row>
    <row r="130" spans="2:8" ht="12.5" customHeight="1" x14ac:dyDescent="0.35">
      <c r="C130" s="128"/>
      <c r="D130" s="129"/>
      <c r="E130" s="129"/>
      <c r="F130" s="130"/>
      <c r="G130" s="130"/>
      <c r="H130" s="131"/>
    </row>
    <row r="131" spans="2:8" ht="5.25" customHeight="1" x14ac:dyDescent="0.35">
      <c r="C131" s="14"/>
      <c r="H131" s="15"/>
    </row>
    <row r="132" spans="2:8" ht="25.4" customHeight="1" thickBot="1" x14ac:dyDescent="0.4">
      <c r="B132" s="16"/>
      <c r="C132" s="89" t="s">
        <v>20</v>
      </c>
      <c r="D132" s="90" t="s">
        <v>21</v>
      </c>
      <c r="E132" s="90" t="s">
        <v>22</v>
      </c>
      <c r="F132" s="91" t="s">
        <v>6</v>
      </c>
      <c r="G132" s="90" t="s">
        <v>7</v>
      </c>
      <c r="H132" s="92" t="s">
        <v>8</v>
      </c>
    </row>
    <row r="133" spans="2:8" ht="20" customHeight="1" thickBot="1" x14ac:dyDescent="0.4">
      <c r="C133" s="17"/>
      <c r="D133" s="20">
        <v>25</v>
      </c>
      <c r="E133" s="20">
        <v>0</v>
      </c>
      <c r="F133" s="20">
        <v>25</v>
      </c>
      <c r="G133" s="20">
        <v>0</v>
      </c>
      <c r="H133" s="21">
        <v>25</v>
      </c>
    </row>
    <row r="134" spans="2:8" ht="13" customHeight="1" thickBot="1" x14ac:dyDescent="0.4"/>
    <row r="135" spans="2:8" ht="20" customHeight="1" thickBot="1" x14ac:dyDescent="0.4">
      <c r="C135" s="87" t="s">
        <v>14</v>
      </c>
      <c r="D135" s="121" t="s">
        <v>215</v>
      </c>
      <c r="E135" s="122"/>
      <c r="F135" s="123"/>
      <c r="G135" s="123"/>
      <c r="H135" s="124"/>
    </row>
    <row r="136" spans="2:8" ht="20" customHeight="1" thickBot="1" x14ac:dyDescent="0.4">
      <c r="C136" s="88" t="s">
        <v>16</v>
      </c>
      <c r="D136" s="118" t="s">
        <v>66</v>
      </c>
      <c r="E136" s="119"/>
      <c r="F136" s="119"/>
      <c r="G136" s="119"/>
      <c r="H136" s="120"/>
    </row>
    <row r="137" spans="2:8" ht="20" customHeight="1" thickBot="1" x14ac:dyDescent="0.4">
      <c r="C137" s="88" t="s">
        <v>18</v>
      </c>
      <c r="D137" s="118" t="s">
        <v>216</v>
      </c>
      <c r="E137" s="119"/>
      <c r="F137" s="119"/>
      <c r="G137" s="119"/>
      <c r="H137" s="120"/>
    </row>
    <row r="138" spans="2:8" ht="12.5" customHeight="1" x14ac:dyDescent="0.35">
      <c r="C138" s="128"/>
      <c r="D138" s="129"/>
      <c r="E138" s="129"/>
      <c r="F138" s="130"/>
      <c r="G138" s="130"/>
      <c r="H138" s="131"/>
    </row>
    <row r="139" spans="2:8" ht="5.25" customHeight="1" x14ac:dyDescent="0.35">
      <c r="C139" s="14"/>
      <c r="H139" s="15"/>
    </row>
    <row r="140" spans="2:8" ht="25.4" customHeight="1" thickBot="1" x14ac:dyDescent="0.4">
      <c r="B140" s="16"/>
      <c r="C140" s="89" t="s">
        <v>20</v>
      </c>
      <c r="D140" s="90" t="s">
        <v>21</v>
      </c>
      <c r="E140" s="90" t="s">
        <v>22</v>
      </c>
      <c r="F140" s="91" t="s">
        <v>6</v>
      </c>
      <c r="G140" s="90" t="s">
        <v>7</v>
      </c>
      <c r="H140" s="92" t="s">
        <v>8</v>
      </c>
    </row>
    <row r="141" spans="2:8" ht="20" customHeight="1" thickBot="1" x14ac:dyDescent="0.4">
      <c r="C141" s="17"/>
      <c r="D141" s="20">
        <v>108</v>
      </c>
      <c r="E141" s="20">
        <v>0</v>
      </c>
      <c r="F141" s="20">
        <v>108</v>
      </c>
      <c r="G141" s="20">
        <v>0</v>
      </c>
      <c r="H141" s="21">
        <v>108</v>
      </c>
    </row>
    <row r="142" spans="2:8" ht="13" customHeight="1" thickBot="1" x14ac:dyDescent="0.4"/>
    <row r="143" spans="2:8" ht="18.5" customHeight="1" thickBot="1" x14ac:dyDescent="0.45">
      <c r="C143" s="125" t="s">
        <v>192</v>
      </c>
      <c r="D143" s="126"/>
      <c r="E143" s="126"/>
      <c r="F143" s="126"/>
      <c r="G143" s="126"/>
      <c r="H143" s="127"/>
    </row>
    <row r="144" spans="2:8" ht="19.5" customHeight="1" thickBot="1" x14ac:dyDescent="0.4"/>
    <row r="145" spans="2:8" ht="18.5" customHeight="1" thickBot="1" x14ac:dyDescent="0.45">
      <c r="C145" s="125" t="s">
        <v>85</v>
      </c>
      <c r="D145" s="126"/>
      <c r="E145" s="126"/>
      <c r="F145" s="126"/>
      <c r="G145" s="126"/>
      <c r="H145" s="127"/>
    </row>
    <row r="146" spans="2:8" ht="19.5" customHeight="1" thickBot="1" x14ac:dyDescent="0.4"/>
    <row r="147" spans="2:8" ht="20" customHeight="1" thickBot="1" x14ac:dyDescent="0.4">
      <c r="C147" s="81" t="s">
        <v>14</v>
      </c>
      <c r="D147" s="121" t="s">
        <v>86</v>
      </c>
      <c r="E147" s="122"/>
      <c r="F147" s="123"/>
      <c r="G147" s="123"/>
      <c r="H147" s="124"/>
    </row>
    <row r="148" spans="2:8" ht="20" customHeight="1" thickBot="1" x14ac:dyDescent="0.4">
      <c r="C148" s="82" t="s">
        <v>16</v>
      </c>
      <c r="D148" s="118" t="s">
        <v>217</v>
      </c>
      <c r="E148" s="119"/>
      <c r="F148" s="119"/>
      <c r="G148" s="119"/>
      <c r="H148" s="120"/>
    </row>
    <row r="149" spans="2:8" ht="20" customHeight="1" thickBot="1" x14ac:dyDescent="0.4">
      <c r="C149" s="82" t="s">
        <v>18</v>
      </c>
      <c r="D149" s="118" t="s">
        <v>218</v>
      </c>
      <c r="E149" s="119"/>
      <c r="F149" s="119"/>
      <c r="G149" s="119"/>
      <c r="H149" s="120"/>
    </row>
    <row r="150" spans="2:8" ht="5.25" customHeight="1" x14ac:dyDescent="0.35">
      <c r="C150" s="14"/>
      <c r="H150" s="15"/>
    </row>
    <row r="151" spans="2:8" ht="25.4" customHeight="1" thickBot="1" x14ac:dyDescent="0.4">
      <c r="B151" s="16"/>
      <c r="C151" s="83" t="s">
        <v>20</v>
      </c>
      <c r="D151" s="84" t="s">
        <v>21</v>
      </c>
      <c r="E151" s="84" t="s">
        <v>22</v>
      </c>
      <c r="F151" s="85" t="s">
        <v>6</v>
      </c>
      <c r="G151" s="84" t="s">
        <v>7</v>
      </c>
      <c r="H151" s="86" t="s">
        <v>8</v>
      </c>
    </row>
    <row r="152" spans="2:8" ht="20" customHeight="1" thickBot="1" x14ac:dyDescent="0.4">
      <c r="C152" s="17">
        <v>0</v>
      </c>
      <c r="D152" s="18">
        <v>0</v>
      </c>
      <c r="E152" s="18">
        <v>0</v>
      </c>
      <c r="F152" s="18">
        <v>0</v>
      </c>
      <c r="G152" s="18">
        <v>-61</v>
      </c>
      <c r="H152" s="19">
        <v>-61</v>
      </c>
    </row>
    <row r="153" spans="2:8" ht="12.5" customHeight="1" x14ac:dyDescent="0.35"/>
    <row r="154" spans="2:8" ht="12.5" customHeight="1" x14ac:dyDescent="0.35"/>
    <row r="155" spans="2:8" ht="12.5" customHeight="1" x14ac:dyDescent="0.35"/>
    <row r="156" spans="2:8" ht="12.5" customHeight="1" x14ac:dyDescent="0.35"/>
    <row r="157" spans="2:8" ht="12.5" customHeight="1" x14ac:dyDescent="0.35">
      <c r="C157" s="23"/>
      <c r="D157" s="23"/>
      <c r="E157" s="23"/>
      <c r="F157" s="23"/>
      <c r="G157" s="23"/>
      <c r="H157" s="23"/>
    </row>
    <row r="158" spans="2:8" ht="12.5" customHeight="1" x14ac:dyDescent="0.35"/>
    <row r="159" spans="2:8" ht="12.5" customHeight="1" x14ac:dyDescent="0.35"/>
  </sheetData>
  <mergeCells count="80">
    <mergeCell ref="D31:H31"/>
    <mergeCell ref="D2:E2"/>
    <mergeCell ref="D3:E3"/>
    <mergeCell ref="D6:H6"/>
    <mergeCell ref="C14:H14"/>
    <mergeCell ref="D16:H16"/>
    <mergeCell ref="D17:H17"/>
    <mergeCell ref="D18:H18"/>
    <mergeCell ref="D23:H23"/>
    <mergeCell ref="D24:H24"/>
    <mergeCell ref="D25:H25"/>
    <mergeCell ref="D30:H30"/>
    <mergeCell ref="C58:E58"/>
    <mergeCell ref="F58:H58"/>
    <mergeCell ref="D32:H32"/>
    <mergeCell ref="D37:H37"/>
    <mergeCell ref="D38:H38"/>
    <mergeCell ref="D39:H39"/>
    <mergeCell ref="D44:H44"/>
    <mergeCell ref="D45:H45"/>
    <mergeCell ref="D46:H46"/>
    <mergeCell ref="C53:H53"/>
    <mergeCell ref="D55:H55"/>
    <mergeCell ref="D56:H56"/>
    <mergeCell ref="D57:H57"/>
    <mergeCell ref="D80:H80"/>
    <mergeCell ref="D63:H63"/>
    <mergeCell ref="D64:H64"/>
    <mergeCell ref="D65:H65"/>
    <mergeCell ref="C66:E66"/>
    <mergeCell ref="F66:H66"/>
    <mergeCell ref="D71:H71"/>
    <mergeCell ref="D72:H72"/>
    <mergeCell ref="D73:H73"/>
    <mergeCell ref="C74:E74"/>
    <mergeCell ref="F74:H74"/>
    <mergeCell ref="D79:H79"/>
    <mergeCell ref="C98:E98"/>
    <mergeCell ref="F98:H98"/>
    <mergeCell ref="D81:H81"/>
    <mergeCell ref="C82:E82"/>
    <mergeCell ref="F82:H82"/>
    <mergeCell ref="D87:H87"/>
    <mergeCell ref="D88:H88"/>
    <mergeCell ref="D89:H89"/>
    <mergeCell ref="C90:E90"/>
    <mergeCell ref="F90:H90"/>
    <mergeCell ref="D95:H95"/>
    <mergeCell ref="D96:H96"/>
    <mergeCell ref="D97:H97"/>
    <mergeCell ref="D120:H120"/>
    <mergeCell ref="D103:H103"/>
    <mergeCell ref="D104:H104"/>
    <mergeCell ref="D105:H105"/>
    <mergeCell ref="C106:E106"/>
    <mergeCell ref="F106:H106"/>
    <mergeCell ref="D111:H111"/>
    <mergeCell ref="D112:H112"/>
    <mergeCell ref="D113:H113"/>
    <mergeCell ref="C114:E114"/>
    <mergeCell ref="F114:H114"/>
    <mergeCell ref="D119:H119"/>
    <mergeCell ref="C138:E138"/>
    <mergeCell ref="F138:H138"/>
    <mergeCell ref="D121:H121"/>
    <mergeCell ref="C122:E122"/>
    <mergeCell ref="F122:H122"/>
    <mergeCell ref="D127:H127"/>
    <mergeCell ref="D128:H128"/>
    <mergeCell ref="D129:H129"/>
    <mergeCell ref="C130:E130"/>
    <mergeCell ref="F130:H130"/>
    <mergeCell ref="D135:H135"/>
    <mergeCell ref="D136:H136"/>
    <mergeCell ref="D137:H137"/>
    <mergeCell ref="C143:H143"/>
    <mergeCell ref="C145:H145"/>
    <mergeCell ref="D147:H147"/>
    <mergeCell ref="D148:H148"/>
    <mergeCell ref="D149:H149"/>
  </mergeCells>
  <printOptions horizontalCentered="1"/>
  <pageMargins left="0.7" right="0.7" top="0.75" bottom="0.75" header="0.3" footer="0.3"/>
  <pageSetup paperSize="9" scale="74" fitToHeight="0"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B2:H51"/>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655</v>
      </c>
      <c r="E2" s="133"/>
      <c r="F2" s="2"/>
    </row>
    <row r="3" spans="3:8" ht="4.5" customHeight="1" x14ac:dyDescent="0.35">
      <c r="C3" s="3"/>
      <c r="D3" s="133"/>
      <c r="E3" s="133"/>
      <c r="F3" s="4"/>
    </row>
    <row r="4" spans="3:8" ht="13" customHeight="1" x14ac:dyDescent="0.35">
      <c r="C4" s="65" t="s">
        <v>2</v>
      </c>
      <c r="D4" s="1" t="s">
        <v>796</v>
      </c>
      <c r="E4" s="1"/>
      <c r="F4" s="2"/>
    </row>
    <row r="5" spans="3:8" ht="12.5" customHeight="1" x14ac:dyDescent="0.35"/>
    <row r="6" spans="3:8" ht="144.75" customHeight="1" x14ac:dyDescent="0.35">
      <c r="C6" s="66" t="s">
        <v>4</v>
      </c>
      <c r="D6" s="134" t="s">
        <v>797</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24328</v>
      </c>
      <c r="E9" s="5">
        <v>-300</v>
      </c>
      <c r="F9" s="6">
        <v>24028</v>
      </c>
      <c r="H9" s="7">
        <v>0</v>
      </c>
    </row>
    <row r="10" spans="3:8" ht="7.5" customHeight="1" x14ac:dyDescent="0.35">
      <c r="C10" s="73"/>
      <c r="F10" s="8"/>
      <c r="H10" s="9"/>
    </row>
    <row r="11" spans="3:8" ht="12.75" customHeight="1" thickBot="1" x14ac:dyDescent="0.4">
      <c r="C11" s="74" t="s">
        <v>11</v>
      </c>
      <c r="D11" s="10"/>
      <c r="E11" s="11"/>
      <c r="F11" s="12">
        <v>-300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798</v>
      </c>
      <c r="E17" s="119"/>
      <c r="F17" s="119"/>
      <c r="G17" s="119"/>
      <c r="H17" s="120"/>
    </row>
    <row r="18" spans="2:8" ht="172.75" customHeight="1" thickBot="1" x14ac:dyDescent="0.4">
      <c r="C18" s="76" t="s">
        <v>18</v>
      </c>
      <c r="D18" s="118" t="s">
        <v>799</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0</v>
      </c>
      <c r="D21" s="18">
        <v>0</v>
      </c>
      <c r="E21" s="18">
        <v>24328</v>
      </c>
      <c r="F21" s="18">
        <v>24328</v>
      </c>
      <c r="G21" s="18">
        <v>-300</v>
      </c>
      <c r="H21" s="19">
        <v>24028</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800</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2:8" ht="20" customHeight="1" thickBot="1" x14ac:dyDescent="0.4">
      <c r="C33" s="17">
        <v>0</v>
      </c>
      <c r="D33" s="20">
        <v>0</v>
      </c>
      <c r="E33" s="20">
        <v>500</v>
      </c>
      <c r="F33" s="20">
        <v>500</v>
      </c>
      <c r="G33" s="20">
        <v>0</v>
      </c>
      <c r="H33" s="21">
        <v>500</v>
      </c>
    </row>
    <row r="34" spans="2:8" ht="13" customHeight="1" thickBot="1" x14ac:dyDescent="0.4"/>
    <row r="35" spans="2:8" ht="18.5" customHeight="1" thickBot="1" x14ac:dyDescent="0.45">
      <c r="C35" s="125" t="s">
        <v>192</v>
      </c>
      <c r="D35" s="126"/>
      <c r="E35" s="126"/>
      <c r="F35" s="126"/>
      <c r="G35" s="126"/>
      <c r="H35" s="127"/>
    </row>
    <row r="36" spans="2:8" ht="19.5" customHeight="1" thickBot="1" x14ac:dyDescent="0.4"/>
    <row r="37" spans="2:8" ht="18.5" customHeight="1" thickBot="1" x14ac:dyDescent="0.45">
      <c r="C37" s="125" t="s">
        <v>85</v>
      </c>
      <c r="D37" s="126"/>
      <c r="E37" s="126"/>
      <c r="F37" s="126"/>
      <c r="G37" s="126"/>
      <c r="H37" s="127"/>
    </row>
    <row r="38" spans="2:8" ht="19.5" customHeight="1" thickBot="1" x14ac:dyDescent="0.4"/>
    <row r="39" spans="2:8" ht="20" customHeight="1" thickBot="1" x14ac:dyDescent="0.4">
      <c r="C39" s="81" t="s">
        <v>14</v>
      </c>
      <c r="D39" s="121" t="s">
        <v>86</v>
      </c>
      <c r="E39" s="122"/>
      <c r="F39" s="123"/>
      <c r="G39" s="123"/>
      <c r="H39" s="124"/>
    </row>
    <row r="40" spans="2:8" ht="20" customHeight="1" thickBot="1" x14ac:dyDescent="0.4">
      <c r="C40" s="82" t="s">
        <v>16</v>
      </c>
      <c r="D40" s="118" t="s">
        <v>801</v>
      </c>
      <c r="E40" s="119"/>
      <c r="F40" s="119"/>
      <c r="G40" s="119"/>
      <c r="H40" s="120"/>
    </row>
    <row r="41" spans="2:8" ht="145.5" customHeight="1" thickBot="1" x14ac:dyDescent="0.4">
      <c r="C41" s="82" t="s">
        <v>18</v>
      </c>
      <c r="D41" s="118" t="s">
        <v>802</v>
      </c>
      <c r="E41" s="119"/>
      <c r="F41" s="119"/>
      <c r="G41" s="119"/>
      <c r="H41" s="120"/>
    </row>
    <row r="42" spans="2:8" ht="5.25" customHeight="1" x14ac:dyDescent="0.35">
      <c r="C42" s="14"/>
      <c r="H42" s="15"/>
    </row>
    <row r="43" spans="2:8" ht="25.4" customHeight="1" thickBot="1" x14ac:dyDescent="0.4">
      <c r="B43" s="16"/>
      <c r="C43" s="83" t="s">
        <v>20</v>
      </c>
      <c r="D43" s="84" t="s">
        <v>21</v>
      </c>
      <c r="E43" s="84" t="s">
        <v>22</v>
      </c>
      <c r="F43" s="85" t="s">
        <v>6</v>
      </c>
      <c r="G43" s="84" t="s">
        <v>7</v>
      </c>
      <c r="H43" s="86" t="s">
        <v>8</v>
      </c>
    </row>
    <row r="44" spans="2:8" ht="20" customHeight="1" thickBot="1" x14ac:dyDescent="0.4">
      <c r="C44" s="17">
        <v>0</v>
      </c>
      <c r="D44" s="18">
        <v>0</v>
      </c>
      <c r="E44" s="18">
        <v>0</v>
      </c>
      <c r="F44" s="18">
        <v>0</v>
      </c>
      <c r="G44" s="18">
        <v>-300</v>
      </c>
      <c r="H44" s="19">
        <v>-300</v>
      </c>
    </row>
    <row r="45" spans="2:8" ht="12.5" customHeight="1" x14ac:dyDescent="0.35"/>
    <row r="46" spans="2:8" ht="12.5" customHeight="1" x14ac:dyDescent="0.35"/>
    <row r="47" spans="2:8" ht="12.5" customHeight="1" x14ac:dyDescent="0.35"/>
    <row r="48" spans="2:8" ht="12.5" customHeight="1" x14ac:dyDescent="0.35"/>
    <row r="49" spans="3:8" ht="12.5" customHeight="1" x14ac:dyDescent="0.35">
      <c r="C49" s="23"/>
      <c r="D49" s="23"/>
      <c r="E49" s="23"/>
      <c r="F49" s="23"/>
      <c r="G49" s="23"/>
      <c r="H49" s="23"/>
    </row>
    <row r="50" spans="3:8" ht="12.5" customHeight="1" x14ac:dyDescent="0.35"/>
    <row r="51" spans="3:8" ht="12.5" customHeight="1" x14ac:dyDescent="0.35"/>
  </sheetData>
  <mergeCells count="18">
    <mergeCell ref="C30:E30"/>
    <mergeCell ref="F30:H30"/>
    <mergeCell ref="D2:E2"/>
    <mergeCell ref="D3:E3"/>
    <mergeCell ref="D6:H6"/>
    <mergeCell ref="C14:H14"/>
    <mergeCell ref="D16:H16"/>
    <mergeCell ref="D17:H17"/>
    <mergeCell ref="D18:H18"/>
    <mergeCell ref="C25:H25"/>
    <mergeCell ref="D27:H27"/>
    <mergeCell ref="D28:H28"/>
    <mergeCell ref="D29:H29"/>
    <mergeCell ref="C35:H35"/>
    <mergeCell ref="C37:H37"/>
    <mergeCell ref="D39:H39"/>
    <mergeCell ref="D40:H40"/>
    <mergeCell ref="D41:H41"/>
  </mergeCells>
  <printOptions horizontalCentered="1"/>
  <pageMargins left="0.7" right="0.7" top="0.75" bottom="0.75" header="0.3" footer="0.3"/>
  <pageSetup paperSize="9" scale="74" fitToHeight="0"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B2:H44"/>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655</v>
      </c>
      <c r="E2" s="133"/>
      <c r="F2" s="2"/>
    </row>
    <row r="3" spans="3:8" ht="4.5" customHeight="1" x14ac:dyDescent="0.35">
      <c r="C3" s="3"/>
      <c r="D3" s="133"/>
      <c r="E3" s="133"/>
      <c r="F3" s="4"/>
    </row>
    <row r="4" spans="3:8" ht="13" customHeight="1" x14ac:dyDescent="0.35">
      <c r="C4" s="65" t="s">
        <v>2</v>
      </c>
      <c r="D4" s="1" t="s">
        <v>685</v>
      </c>
      <c r="E4" s="1"/>
      <c r="F4" s="2"/>
    </row>
    <row r="5" spans="3:8" ht="12.5" customHeight="1" x14ac:dyDescent="0.35"/>
    <row r="6" spans="3:8" ht="144.75" customHeight="1" x14ac:dyDescent="0.35">
      <c r="C6" s="66" t="s">
        <v>4</v>
      </c>
      <c r="D6" s="134" t="s">
        <v>686</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936.93299999999999</v>
      </c>
      <c r="E9" s="5">
        <v>-609.59900000000005</v>
      </c>
      <c r="F9" s="6">
        <v>327.33399999999995</v>
      </c>
      <c r="H9" s="7">
        <v>10</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23</v>
      </c>
      <c r="E16" s="123"/>
      <c r="F16" s="123"/>
      <c r="G16" s="123"/>
      <c r="H16" s="124"/>
    </row>
    <row r="17" spans="2:8" ht="20" customHeight="1" thickBot="1" x14ac:dyDescent="0.4">
      <c r="C17" s="76" t="s">
        <v>16</v>
      </c>
      <c r="D17" s="118" t="s">
        <v>687</v>
      </c>
      <c r="E17" s="119"/>
      <c r="F17" s="119"/>
      <c r="G17" s="119"/>
      <c r="H17" s="120"/>
    </row>
    <row r="18" spans="2:8" ht="20" customHeight="1" thickBot="1" x14ac:dyDescent="0.4">
      <c r="C18" s="76" t="s">
        <v>18</v>
      </c>
      <c r="D18" s="118" t="s">
        <v>688</v>
      </c>
      <c r="E18" s="119"/>
      <c r="F18" s="119"/>
      <c r="G18" s="119"/>
      <c r="H18" s="120"/>
    </row>
    <row r="19" spans="2:8" ht="5.25" customHeight="1" x14ac:dyDescent="0.35">
      <c r="C19" s="14"/>
      <c r="H19" s="15"/>
    </row>
    <row r="20" spans="2:8" ht="25.4" customHeight="1" thickBot="1" x14ac:dyDescent="0.4">
      <c r="B20" s="16"/>
      <c r="C20" s="77" t="s">
        <v>20</v>
      </c>
      <c r="D20" s="78" t="s">
        <v>21</v>
      </c>
      <c r="E20" s="78" t="s">
        <v>22</v>
      </c>
      <c r="F20" s="79" t="s">
        <v>6</v>
      </c>
      <c r="G20" s="78" t="s">
        <v>7</v>
      </c>
      <c r="H20" s="80" t="s">
        <v>8</v>
      </c>
    </row>
    <row r="21" spans="2:8" ht="20" customHeight="1" thickBot="1" x14ac:dyDescent="0.4">
      <c r="C21" s="17">
        <v>10</v>
      </c>
      <c r="D21" s="18">
        <v>905.93299999999999</v>
      </c>
      <c r="E21" s="18">
        <v>31</v>
      </c>
      <c r="F21" s="18">
        <v>936.93299999999999</v>
      </c>
      <c r="G21" s="18">
        <v>-609.59900000000005</v>
      </c>
      <c r="H21" s="19">
        <v>327.33399999999995</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248</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3:8" ht="20" customHeight="1" thickBot="1" x14ac:dyDescent="0.4">
      <c r="C33" s="17">
        <v>0</v>
      </c>
      <c r="D33" s="20">
        <v>34.590000000000003</v>
      </c>
      <c r="E33" s="20">
        <v>0</v>
      </c>
      <c r="F33" s="20">
        <v>34.590000000000003</v>
      </c>
      <c r="G33" s="20">
        <v>0</v>
      </c>
      <c r="H33" s="21">
        <v>34.590000000000003</v>
      </c>
    </row>
    <row r="34" spans="3:8" ht="13" customHeight="1" thickBot="1" x14ac:dyDescent="0.4"/>
    <row r="35" spans="3:8" ht="18.5" customHeight="1" thickBot="1" x14ac:dyDescent="0.45">
      <c r="C35" s="125" t="s">
        <v>192</v>
      </c>
      <c r="D35" s="126"/>
      <c r="E35" s="126"/>
      <c r="F35" s="126"/>
      <c r="G35" s="126"/>
      <c r="H35" s="127"/>
    </row>
    <row r="36" spans="3:8" ht="19.5" customHeight="1" thickBot="1" x14ac:dyDescent="0.4"/>
    <row r="37" spans="3:8" ht="18.5" customHeight="1" thickBot="1" x14ac:dyDescent="0.45">
      <c r="C37" s="125" t="s">
        <v>158</v>
      </c>
      <c r="D37" s="126"/>
      <c r="E37" s="126"/>
      <c r="F37" s="126"/>
      <c r="G37" s="126"/>
      <c r="H37" s="127"/>
    </row>
    <row r="38" spans="3:8" ht="19.5" customHeight="1" x14ac:dyDescent="0.35"/>
    <row r="39" spans="3:8" ht="12.5" customHeight="1" x14ac:dyDescent="0.35"/>
    <row r="40" spans="3:8" ht="12.5" customHeight="1" x14ac:dyDescent="0.35"/>
    <row r="41" spans="3:8" ht="12.5" customHeight="1" x14ac:dyDescent="0.35"/>
    <row r="42" spans="3:8" ht="12.5" customHeight="1" x14ac:dyDescent="0.35">
      <c r="C42" s="23"/>
      <c r="D42" s="23"/>
      <c r="E42" s="23"/>
      <c r="F42" s="23"/>
      <c r="G42" s="23"/>
      <c r="H42" s="23"/>
    </row>
    <row r="43" spans="3:8" ht="12.5" customHeight="1" x14ac:dyDescent="0.35"/>
    <row r="44" spans="3:8" ht="12.5" customHeight="1" x14ac:dyDescent="0.35"/>
  </sheetData>
  <mergeCells count="15">
    <mergeCell ref="D17:H17"/>
    <mergeCell ref="D2:E2"/>
    <mergeCell ref="D3:E3"/>
    <mergeCell ref="D6:H6"/>
    <mergeCell ref="C14:H14"/>
    <mergeCell ref="D16:H16"/>
    <mergeCell ref="C35:H35"/>
    <mergeCell ref="C37:H37"/>
    <mergeCell ref="D18:H18"/>
    <mergeCell ref="C25:H25"/>
    <mergeCell ref="D27:H27"/>
    <mergeCell ref="D28:H28"/>
    <mergeCell ref="D29:H29"/>
    <mergeCell ref="C30:E30"/>
    <mergeCell ref="F30:H30"/>
  </mergeCells>
  <printOptions horizontalCentered="1"/>
  <pageMargins left="0.7" right="0.7" top="0.75" bottom="0.75" header="0.3" footer="0.3"/>
  <pageSetup paperSize="9" scale="74" fitToHeight="0" orientation="portrait"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B2:H72"/>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655</v>
      </c>
      <c r="E2" s="133"/>
      <c r="F2" s="2"/>
    </row>
    <row r="3" spans="3:8" ht="4.5" customHeight="1" x14ac:dyDescent="0.35">
      <c r="C3" s="3"/>
      <c r="D3" s="133"/>
      <c r="E3" s="133"/>
      <c r="F3" s="4"/>
    </row>
    <row r="4" spans="3:8" ht="13" customHeight="1" x14ac:dyDescent="0.35">
      <c r="C4" s="65" t="s">
        <v>2</v>
      </c>
      <c r="D4" s="1" t="s">
        <v>803</v>
      </c>
      <c r="E4" s="1"/>
      <c r="F4" s="2"/>
    </row>
    <row r="5" spans="3:8" ht="12.5" customHeight="1" x14ac:dyDescent="0.35"/>
    <row r="6" spans="3:8" ht="144.75" customHeight="1" x14ac:dyDescent="0.35">
      <c r="C6" s="66" t="s">
        <v>4</v>
      </c>
      <c r="D6" s="134" t="s">
        <v>804</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4854.8999999999996</v>
      </c>
      <c r="E9" s="5">
        <v>-4116.5</v>
      </c>
      <c r="F9" s="6">
        <v>738.39999999999964</v>
      </c>
      <c r="H9" s="7">
        <v>71.08</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805</v>
      </c>
      <c r="E17" s="119"/>
      <c r="F17" s="119"/>
      <c r="G17" s="119"/>
      <c r="H17" s="120"/>
    </row>
    <row r="18" spans="2:8" ht="40" customHeight="1" thickBot="1" x14ac:dyDescent="0.4">
      <c r="C18" s="76" t="s">
        <v>18</v>
      </c>
      <c r="D18" s="118" t="s">
        <v>806</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5</v>
      </c>
      <c r="D21" s="18">
        <v>316.01</v>
      </c>
      <c r="E21" s="18">
        <v>151.30000000000001</v>
      </c>
      <c r="F21" s="18">
        <v>467.31</v>
      </c>
      <c r="G21" s="18">
        <v>-88</v>
      </c>
      <c r="H21" s="19">
        <v>379.31</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807</v>
      </c>
      <c r="E24" s="119"/>
      <c r="F24" s="119"/>
      <c r="G24" s="119"/>
      <c r="H24" s="120"/>
    </row>
    <row r="25" spans="2:8" ht="40" customHeight="1" thickBot="1" x14ac:dyDescent="0.4">
      <c r="C25" s="76" t="s">
        <v>18</v>
      </c>
      <c r="D25" s="118" t="s">
        <v>808</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18.47</v>
      </c>
      <c r="D28" s="18">
        <v>976.75</v>
      </c>
      <c r="E28" s="18">
        <v>382.85</v>
      </c>
      <c r="F28" s="18">
        <v>1359.6</v>
      </c>
      <c r="G28" s="18">
        <v>-2232.5</v>
      </c>
      <c r="H28" s="19">
        <v>-872.90000000000009</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809</v>
      </c>
      <c r="E31" s="119"/>
      <c r="F31" s="119"/>
      <c r="G31" s="119"/>
      <c r="H31" s="120"/>
    </row>
    <row r="32" spans="2:8" ht="80" customHeight="1" thickBot="1" x14ac:dyDescent="0.4">
      <c r="C32" s="76" t="s">
        <v>18</v>
      </c>
      <c r="D32" s="118" t="s">
        <v>810</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9.64</v>
      </c>
      <c r="D35" s="18">
        <v>717.59</v>
      </c>
      <c r="E35" s="18">
        <v>61.4</v>
      </c>
      <c r="F35" s="18">
        <v>778.99</v>
      </c>
      <c r="G35" s="18">
        <v>-1054.5999999999999</v>
      </c>
      <c r="H35" s="19">
        <v>-275.6099999999999</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811</v>
      </c>
      <c r="E38" s="119"/>
      <c r="F38" s="119"/>
      <c r="G38" s="119"/>
      <c r="H38" s="120"/>
    </row>
    <row r="39" spans="2:8" ht="100" customHeight="1" thickBot="1" x14ac:dyDescent="0.4">
      <c r="C39" s="76" t="s">
        <v>18</v>
      </c>
      <c r="D39" s="118" t="s">
        <v>812</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24.3</v>
      </c>
      <c r="D42" s="18">
        <v>913.96</v>
      </c>
      <c r="E42" s="18">
        <v>-192.3</v>
      </c>
      <c r="F42" s="18">
        <v>721.66000000000008</v>
      </c>
      <c r="G42" s="18">
        <v>-675.9</v>
      </c>
      <c r="H42" s="19">
        <v>45.760000000000105</v>
      </c>
    </row>
    <row r="43" spans="2:8" ht="13" customHeight="1" thickBot="1" x14ac:dyDescent="0.4"/>
    <row r="44" spans="2:8" ht="20" customHeight="1" thickBot="1" x14ac:dyDescent="0.4">
      <c r="C44" s="75" t="s">
        <v>14</v>
      </c>
      <c r="D44" s="121" t="s">
        <v>105</v>
      </c>
      <c r="E44" s="123"/>
      <c r="F44" s="123"/>
      <c r="G44" s="123"/>
      <c r="H44" s="124"/>
    </row>
    <row r="45" spans="2:8" ht="20" customHeight="1" thickBot="1" x14ac:dyDescent="0.4">
      <c r="C45" s="76" t="s">
        <v>16</v>
      </c>
      <c r="D45" s="118" t="s">
        <v>813</v>
      </c>
      <c r="E45" s="119"/>
      <c r="F45" s="119"/>
      <c r="G45" s="119"/>
      <c r="H45" s="120"/>
    </row>
    <row r="46" spans="2:8" ht="100" customHeight="1" thickBot="1" x14ac:dyDescent="0.4">
      <c r="C46" s="76" t="s">
        <v>18</v>
      </c>
      <c r="D46" s="118" t="s">
        <v>814</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13.67</v>
      </c>
      <c r="D49" s="18">
        <v>1185.79</v>
      </c>
      <c r="E49" s="18">
        <v>341.55</v>
      </c>
      <c r="F49" s="18">
        <v>1527.34</v>
      </c>
      <c r="G49" s="18">
        <v>-65.5</v>
      </c>
      <c r="H49" s="19">
        <v>1461.84</v>
      </c>
    </row>
    <row r="50" spans="2:8" ht="12.5" customHeight="1" x14ac:dyDescent="0.35"/>
    <row r="51" spans="2:8" ht="12.5" customHeight="1" x14ac:dyDescent="0.35"/>
    <row r="52" spans="2:8" ht="8.25" customHeight="1" x14ac:dyDescent="0.35"/>
    <row r="53" spans="2:8" ht="18" customHeight="1" x14ac:dyDescent="0.4">
      <c r="C53" s="132" t="s">
        <v>59</v>
      </c>
      <c r="D53" s="132"/>
      <c r="E53" s="132"/>
      <c r="F53" s="132"/>
      <c r="G53" s="132"/>
      <c r="H53" s="132"/>
    </row>
    <row r="54" spans="2:8" ht="18.75" customHeight="1" thickBot="1" x14ac:dyDescent="0.4"/>
    <row r="55" spans="2:8" ht="20" customHeight="1" thickBot="1" x14ac:dyDescent="0.4">
      <c r="C55" s="87" t="s">
        <v>14</v>
      </c>
      <c r="D55" s="121" t="s">
        <v>60</v>
      </c>
      <c r="E55" s="122"/>
      <c r="F55" s="123"/>
      <c r="G55" s="123"/>
      <c r="H55" s="124"/>
    </row>
    <row r="56" spans="2:8" ht="20" customHeight="1" thickBot="1" x14ac:dyDescent="0.4">
      <c r="C56" s="88" t="s">
        <v>16</v>
      </c>
      <c r="D56" s="118" t="s">
        <v>61</v>
      </c>
      <c r="E56" s="119"/>
      <c r="F56" s="119"/>
      <c r="G56" s="119"/>
      <c r="H56" s="120"/>
    </row>
    <row r="57" spans="2:8" ht="20" customHeight="1" thickBot="1" x14ac:dyDescent="0.4">
      <c r="C57" s="88" t="s">
        <v>18</v>
      </c>
      <c r="D57" s="118" t="s">
        <v>248</v>
      </c>
      <c r="E57" s="119"/>
      <c r="F57" s="119"/>
      <c r="G57" s="119"/>
      <c r="H57" s="120"/>
    </row>
    <row r="58" spans="2:8" ht="12.5" customHeight="1" x14ac:dyDescent="0.35">
      <c r="C58" s="128"/>
      <c r="D58" s="129"/>
      <c r="E58" s="129"/>
      <c r="F58" s="130"/>
      <c r="G58" s="130"/>
      <c r="H58" s="131"/>
    </row>
    <row r="59" spans="2:8" ht="5.25" customHeight="1" x14ac:dyDescent="0.35">
      <c r="C59" s="14"/>
      <c r="H59" s="15"/>
    </row>
    <row r="60" spans="2:8" ht="25.4" customHeight="1" thickBot="1" x14ac:dyDescent="0.4">
      <c r="B60" s="16"/>
      <c r="C60" s="89" t="s">
        <v>20</v>
      </c>
      <c r="D60" s="90" t="s">
        <v>21</v>
      </c>
      <c r="E60" s="90" t="s">
        <v>22</v>
      </c>
      <c r="F60" s="91" t="s">
        <v>6</v>
      </c>
      <c r="G60" s="90" t="s">
        <v>7</v>
      </c>
      <c r="H60" s="92" t="s">
        <v>8</v>
      </c>
    </row>
    <row r="61" spans="2:8" ht="20" customHeight="1" thickBot="1" x14ac:dyDescent="0.4">
      <c r="C61" s="17">
        <v>0</v>
      </c>
      <c r="D61" s="20">
        <v>156.79</v>
      </c>
      <c r="E61" s="20">
        <v>0</v>
      </c>
      <c r="F61" s="20">
        <v>156.79</v>
      </c>
      <c r="G61" s="20">
        <v>0</v>
      </c>
      <c r="H61" s="21">
        <v>156.79</v>
      </c>
    </row>
    <row r="62" spans="2:8" ht="13" customHeight="1" thickBot="1" x14ac:dyDescent="0.4"/>
    <row r="63" spans="2:8" ht="18.5" customHeight="1" thickBot="1" x14ac:dyDescent="0.45">
      <c r="C63" s="125" t="s">
        <v>192</v>
      </c>
      <c r="D63" s="126"/>
      <c r="E63" s="126"/>
      <c r="F63" s="126"/>
      <c r="G63" s="126"/>
      <c r="H63" s="127"/>
    </row>
    <row r="64" spans="2:8" ht="19.5" customHeight="1" thickBot="1" x14ac:dyDescent="0.4"/>
    <row r="65" spans="3:8" ht="18.5" customHeight="1" thickBot="1" x14ac:dyDescent="0.45">
      <c r="C65" s="125" t="s">
        <v>158</v>
      </c>
      <c r="D65" s="126"/>
      <c r="E65" s="126"/>
      <c r="F65" s="126"/>
      <c r="G65" s="126"/>
      <c r="H65" s="127"/>
    </row>
    <row r="66" spans="3:8" ht="19.5" customHeight="1" x14ac:dyDescent="0.35"/>
    <row r="67" spans="3:8" ht="12.5" customHeight="1" x14ac:dyDescent="0.35"/>
    <row r="68" spans="3:8" ht="12.5" customHeight="1" x14ac:dyDescent="0.35"/>
    <row r="69" spans="3:8" ht="12.5" customHeight="1" x14ac:dyDescent="0.35"/>
    <row r="70" spans="3:8" ht="12.5" customHeight="1" x14ac:dyDescent="0.35">
      <c r="C70" s="23"/>
      <c r="D70" s="23"/>
      <c r="E70" s="23"/>
      <c r="F70" s="23"/>
      <c r="G70" s="23"/>
      <c r="H70" s="23"/>
    </row>
    <row r="71" spans="3:8" ht="12.5" customHeight="1" x14ac:dyDescent="0.35"/>
    <row r="72" spans="3:8" ht="12.5" customHeight="1" x14ac:dyDescent="0.35"/>
  </sheetData>
  <mergeCells count="27">
    <mergeCell ref="D17:H17"/>
    <mergeCell ref="D2:E2"/>
    <mergeCell ref="D3:E3"/>
    <mergeCell ref="D6:H6"/>
    <mergeCell ref="C14:H14"/>
    <mergeCell ref="D16:H16"/>
    <mergeCell ref="D45:H45"/>
    <mergeCell ref="D18:H18"/>
    <mergeCell ref="D23:H23"/>
    <mergeCell ref="D24:H24"/>
    <mergeCell ref="D25:H25"/>
    <mergeCell ref="D30:H30"/>
    <mergeCell ref="D31:H31"/>
    <mergeCell ref="D32:H32"/>
    <mergeCell ref="D37:H37"/>
    <mergeCell ref="D38:H38"/>
    <mergeCell ref="D39:H39"/>
    <mergeCell ref="D44:H44"/>
    <mergeCell ref="C63:H63"/>
    <mergeCell ref="C65:H65"/>
    <mergeCell ref="D46:H46"/>
    <mergeCell ref="C53:H53"/>
    <mergeCell ref="D55:H55"/>
    <mergeCell ref="D56:H56"/>
    <mergeCell ref="D57:H57"/>
    <mergeCell ref="C58:E58"/>
    <mergeCell ref="F58:H58"/>
  </mergeCells>
  <printOptions horizontalCentered="1"/>
  <pageMargins left="0.7" right="0.7" top="0.75" bottom="0.75" header="0.3" footer="0.3"/>
  <pageSetup paperSize="9" scale="74" fitToHeight="0" orientation="portrait"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B2:H74"/>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583</v>
      </c>
      <c r="E2" s="133"/>
      <c r="F2" s="2"/>
    </row>
    <row r="3" spans="3:8" ht="4.5" customHeight="1" x14ac:dyDescent="0.35">
      <c r="C3" s="3"/>
      <c r="D3" s="133"/>
      <c r="E3" s="133"/>
      <c r="F3" s="4"/>
    </row>
    <row r="4" spans="3:8" ht="13" customHeight="1" x14ac:dyDescent="0.35">
      <c r="C4" s="65" t="s">
        <v>2</v>
      </c>
      <c r="D4" s="1" t="s">
        <v>703</v>
      </c>
      <c r="E4" s="1"/>
      <c r="F4" s="2"/>
    </row>
    <row r="5" spans="3:8" ht="12.5" customHeight="1" x14ac:dyDescent="0.35"/>
    <row r="6" spans="3:8" ht="144.75" customHeight="1" x14ac:dyDescent="0.35">
      <c r="C6" s="66" t="s">
        <v>4</v>
      </c>
      <c r="D6" s="134" t="s">
        <v>704</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2783.0590000000002</v>
      </c>
      <c r="E9" s="5">
        <v>-865.4</v>
      </c>
      <c r="F9" s="6">
        <v>1917.6590000000001</v>
      </c>
      <c r="H9" s="7">
        <v>41.230000000000004</v>
      </c>
    </row>
    <row r="10" spans="3:8" ht="7.5" customHeight="1" x14ac:dyDescent="0.35">
      <c r="C10" s="73"/>
      <c r="F10" s="8"/>
      <c r="H10" s="9"/>
    </row>
    <row r="11" spans="3:8" ht="12.75" customHeight="1" thickBot="1" x14ac:dyDescent="0.4">
      <c r="C11" s="74" t="s">
        <v>11</v>
      </c>
      <c r="D11" s="10"/>
      <c r="E11" s="11"/>
      <c r="F11" s="12">
        <v>-14</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705</v>
      </c>
      <c r="E17" s="119"/>
      <c r="F17" s="119"/>
      <c r="G17" s="119"/>
      <c r="H17" s="120"/>
    </row>
    <row r="18" spans="2:8" ht="60" customHeight="1" thickBot="1" x14ac:dyDescent="0.4">
      <c r="C18" s="76" t="s">
        <v>18</v>
      </c>
      <c r="D18" s="118" t="s">
        <v>706</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10</v>
      </c>
      <c r="D21" s="18">
        <v>547.1</v>
      </c>
      <c r="E21" s="18">
        <v>386.5</v>
      </c>
      <c r="F21" s="18">
        <v>933.6</v>
      </c>
      <c r="G21" s="18">
        <v>-339</v>
      </c>
      <c r="H21" s="19">
        <v>594.6</v>
      </c>
    </row>
    <row r="22" spans="2:8" ht="13" customHeight="1" thickBot="1" x14ac:dyDescent="0.4"/>
    <row r="23" spans="2:8" ht="20" customHeight="1" thickBot="1" x14ac:dyDescent="0.4">
      <c r="C23" s="75" t="s">
        <v>14</v>
      </c>
      <c r="D23" s="121" t="s">
        <v>26</v>
      </c>
      <c r="E23" s="123"/>
      <c r="F23" s="123"/>
      <c r="G23" s="123"/>
      <c r="H23" s="124"/>
    </row>
    <row r="24" spans="2:8" ht="20" customHeight="1" thickBot="1" x14ac:dyDescent="0.4">
      <c r="C24" s="76" t="s">
        <v>16</v>
      </c>
      <c r="D24" s="118" t="s">
        <v>707</v>
      </c>
      <c r="E24" s="119"/>
      <c r="F24" s="119"/>
      <c r="G24" s="119"/>
      <c r="H24" s="120"/>
    </row>
    <row r="25" spans="2:8" ht="100" customHeight="1" thickBot="1" x14ac:dyDescent="0.4">
      <c r="C25" s="76" t="s">
        <v>18</v>
      </c>
      <c r="D25" s="118" t="s">
        <v>708</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31.23</v>
      </c>
      <c r="D28" s="18">
        <v>1330.6590000000001</v>
      </c>
      <c r="E28" s="18">
        <v>518.79999999999995</v>
      </c>
      <c r="F28" s="18">
        <v>1849.4590000000001</v>
      </c>
      <c r="G28" s="18">
        <v>-526.4</v>
      </c>
      <c r="H28" s="19">
        <v>1323.0590000000002</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248</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74</v>
      </c>
      <c r="E40" s="20">
        <v>0</v>
      </c>
      <c r="F40" s="20">
        <v>74</v>
      </c>
      <c r="G40" s="20">
        <v>0</v>
      </c>
      <c r="H40" s="21">
        <v>74</v>
      </c>
    </row>
    <row r="41" spans="2:8" ht="13" customHeight="1" thickBot="1" x14ac:dyDescent="0.4"/>
    <row r="42" spans="2:8" ht="20" customHeight="1" thickBot="1" x14ac:dyDescent="0.4">
      <c r="C42" s="87" t="s">
        <v>14</v>
      </c>
      <c r="D42" s="121" t="s">
        <v>70</v>
      </c>
      <c r="E42" s="122"/>
      <c r="F42" s="123"/>
      <c r="G42" s="123"/>
      <c r="H42" s="124"/>
    </row>
    <row r="43" spans="2:8" ht="20" customHeight="1" thickBot="1" x14ac:dyDescent="0.4">
      <c r="C43" s="88" t="s">
        <v>16</v>
      </c>
      <c r="D43" s="118" t="s">
        <v>66</v>
      </c>
      <c r="E43" s="119"/>
      <c r="F43" s="119"/>
      <c r="G43" s="119"/>
      <c r="H43" s="120"/>
    </row>
    <row r="44" spans="2:8" ht="20" customHeight="1" thickBot="1" x14ac:dyDescent="0.4">
      <c r="C44" s="88" t="s">
        <v>18</v>
      </c>
      <c r="D44" s="118" t="s">
        <v>709</v>
      </c>
      <c r="E44" s="119"/>
      <c r="F44" s="119"/>
      <c r="G44" s="119"/>
      <c r="H44" s="120"/>
    </row>
    <row r="45" spans="2:8" ht="12.5" customHeight="1" x14ac:dyDescent="0.35">
      <c r="C45" s="128"/>
      <c r="D45" s="129"/>
      <c r="E45" s="129"/>
      <c r="F45" s="130"/>
      <c r="G45" s="130"/>
      <c r="H45" s="131"/>
    </row>
    <row r="46" spans="2:8" ht="5.25" customHeight="1" x14ac:dyDescent="0.35">
      <c r="C46" s="14"/>
      <c r="H46" s="15"/>
    </row>
    <row r="47" spans="2:8" ht="25.4" customHeight="1" thickBot="1" x14ac:dyDescent="0.4">
      <c r="B47" s="16"/>
      <c r="C47" s="89" t="s">
        <v>20</v>
      </c>
      <c r="D47" s="90" t="s">
        <v>21</v>
      </c>
      <c r="E47" s="90" t="s">
        <v>22</v>
      </c>
      <c r="F47" s="91" t="s">
        <v>6</v>
      </c>
      <c r="G47" s="90" t="s">
        <v>7</v>
      </c>
      <c r="H47" s="92" t="s">
        <v>8</v>
      </c>
    </row>
    <row r="48" spans="2:8" ht="20" customHeight="1" thickBot="1" x14ac:dyDescent="0.4">
      <c r="C48" s="17">
        <v>0</v>
      </c>
      <c r="D48" s="20">
        <v>0</v>
      </c>
      <c r="E48" s="20">
        <v>259</v>
      </c>
      <c r="F48" s="20">
        <v>259</v>
      </c>
      <c r="G48" s="20">
        <v>0</v>
      </c>
      <c r="H48" s="21">
        <v>259</v>
      </c>
    </row>
    <row r="49" spans="2:8" ht="13" customHeight="1" thickBot="1" x14ac:dyDescent="0.4"/>
    <row r="50" spans="2:8" ht="20" customHeight="1" thickBot="1" x14ac:dyDescent="0.4">
      <c r="C50" s="87" t="s">
        <v>14</v>
      </c>
      <c r="D50" s="121" t="s">
        <v>73</v>
      </c>
      <c r="E50" s="122"/>
      <c r="F50" s="123"/>
      <c r="G50" s="123"/>
      <c r="H50" s="124"/>
    </row>
    <row r="51" spans="2:8" ht="20" customHeight="1" thickBot="1" x14ac:dyDescent="0.4">
      <c r="C51" s="88" t="s">
        <v>16</v>
      </c>
      <c r="D51" s="118" t="s">
        <v>61</v>
      </c>
      <c r="E51" s="119"/>
      <c r="F51" s="119"/>
      <c r="G51" s="119"/>
      <c r="H51" s="120"/>
    </row>
    <row r="52" spans="2:8" ht="20" customHeight="1" thickBot="1" x14ac:dyDescent="0.4">
      <c r="C52" s="88" t="s">
        <v>18</v>
      </c>
      <c r="D52" s="118" t="s">
        <v>710</v>
      </c>
      <c r="E52" s="119"/>
      <c r="F52" s="119"/>
      <c r="G52" s="119"/>
      <c r="H52" s="120"/>
    </row>
    <row r="53" spans="2:8" ht="12.5" customHeight="1" x14ac:dyDescent="0.35">
      <c r="C53" s="128"/>
      <c r="D53" s="129"/>
      <c r="E53" s="129"/>
      <c r="F53" s="130"/>
      <c r="G53" s="130"/>
      <c r="H53" s="131"/>
    </row>
    <row r="54" spans="2:8" ht="5.25" customHeight="1" x14ac:dyDescent="0.35">
      <c r="C54" s="14"/>
      <c r="H54" s="15"/>
    </row>
    <row r="55" spans="2:8" ht="25.4" customHeight="1" thickBot="1" x14ac:dyDescent="0.4">
      <c r="B55" s="16"/>
      <c r="C55" s="89" t="s">
        <v>20</v>
      </c>
      <c r="D55" s="90" t="s">
        <v>21</v>
      </c>
      <c r="E55" s="90" t="s">
        <v>22</v>
      </c>
      <c r="F55" s="91" t="s">
        <v>6</v>
      </c>
      <c r="G55" s="90" t="s">
        <v>7</v>
      </c>
      <c r="H55" s="92" t="s">
        <v>8</v>
      </c>
    </row>
    <row r="56" spans="2:8" ht="20" customHeight="1" thickBot="1" x14ac:dyDescent="0.4">
      <c r="C56" s="17"/>
      <c r="D56" s="20">
        <v>0</v>
      </c>
      <c r="E56" s="20">
        <v>83</v>
      </c>
      <c r="F56" s="20">
        <v>83</v>
      </c>
      <c r="G56" s="20">
        <v>0</v>
      </c>
      <c r="H56" s="21">
        <v>83</v>
      </c>
    </row>
    <row r="57" spans="2:8" ht="13" customHeight="1" thickBot="1" x14ac:dyDescent="0.4"/>
    <row r="58" spans="2:8" ht="18.5" customHeight="1" thickBot="1" x14ac:dyDescent="0.45">
      <c r="C58" s="125" t="s">
        <v>192</v>
      </c>
      <c r="D58" s="126"/>
      <c r="E58" s="126"/>
      <c r="F58" s="126"/>
      <c r="G58" s="126"/>
      <c r="H58" s="127"/>
    </row>
    <row r="59" spans="2:8" ht="19.5" customHeight="1" thickBot="1" x14ac:dyDescent="0.4"/>
    <row r="60" spans="2:8" ht="18.5" customHeight="1" thickBot="1" x14ac:dyDescent="0.45">
      <c r="C60" s="125" t="s">
        <v>85</v>
      </c>
      <c r="D60" s="126"/>
      <c r="E60" s="126"/>
      <c r="F60" s="126"/>
      <c r="G60" s="126"/>
      <c r="H60" s="127"/>
    </row>
    <row r="61" spans="2:8" ht="19.5" customHeight="1" thickBot="1" x14ac:dyDescent="0.4"/>
    <row r="62" spans="2:8" ht="20" customHeight="1" thickBot="1" x14ac:dyDescent="0.4">
      <c r="C62" s="81" t="s">
        <v>14</v>
      </c>
      <c r="D62" s="121" t="s">
        <v>86</v>
      </c>
      <c r="E62" s="122"/>
      <c r="F62" s="123"/>
      <c r="G62" s="123"/>
      <c r="H62" s="124"/>
    </row>
    <row r="63" spans="2:8" ht="20" customHeight="1" thickBot="1" x14ac:dyDescent="0.4">
      <c r="C63" s="82" t="s">
        <v>16</v>
      </c>
      <c r="D63" s="118" t="s">
        <v>711</v>
      </c>
      <c r="E63" s="119"/>
      <c r="F63" s="119"/>
      <c r="G63" s="119"/>
      <c r="H63" s="120"/>
    </row>
    <row r="64" spans="2:8" ht="20" customHeight="1" thickBot="1" x14ac:dyDescent="0.4">
      <c r="C64" s="82" t="s">
        <v>18</v>
      </c>
      <c r="D64" s="118" t="s">
        <v>712</v>
      </c>
      <c r="E64" s="119"/>
      <c r="F64" s="119"/>
      <c r="G64" s="119"/>
      <c r="H64" s="120"/>
    </row>
    <row r="65" spans="2:8" ht="5.25" customHeight="1" x14ac:dyDescent="0.35">
      <c r="C65" s="14"/>
      <c r="H65" s="15"/>
    </row>
    <row r="66" spans="2:8" ht="25.4" customHeight="1" thickBot="1" x14ac:dyDescent="0.4">
      <c r="B66" s="16"/>
      <c r="C66" s="83" t="s">
        <v>20</v>
      </c>
      <c r="D66" s="84" t="s">
        <v>21</v>
      </c>
      <c r="E66" s="84" t="s">
        <v>22</v>
      </c>
      <c r="F66" s="85" t="s">
        <v>6</v>
      </c>
      <c r="G66" s="84" t="s">
        <v>7</v>
      </c>
      <c r="H66" s="86" t="s">
        <v>8</v>
      </c>
    </row>
    <row r="67" spans="2:8" ht="20" customHeight="1" thickBot="1" x14ac:dyDescent="0.4">
      <c r="C67" s="17">
        <v>0</v>
      </c>
      <c r="D67" s="18">
        <v>0</v>
      </c>
      <c r="E67" s="18">
        <v>0</v>
      </c>
      <c r="F67" s="18">
        <v>0</v>
      </c>
      <c r="G67" s="18">
        <v>-14</v>
      </c>
      <c r="H67" s="19">
        <v>-14</v>
      </c>
    </row>
    <row r="68" spans="2:8" ht="12.5" customHeight="1" x14ac:dyDescent="0.35"/>
    <row r="69" spans="2:8" ht="12.5" customHeight="1" x14ac:dyDescent="0.35"/>
    <row r="70" spans="2:8" ht="12.5" customHeight="1" x14ac:dyDescent="0.35"/>
    <row r="71" spans="2:8" ht="12.5" customHeight="1" x14ac:dyDescent="0.35"/>
    <row r="72" spans="2:8" ht="12.5" customHeight="1" x14ac:dyDescent="0.35">
      <c r="C72" s="23"/>
      <c r="D72" s="23"/>
      <c r="E72" s="23"/>
      <c r="F72" s="23"/>
      <c r="G72" s="23"/>
      <c r="H72" s="23"/>
    </row>
    <row r="73" spans="2:8" ht="12.5" customHeight="1" x14ac:dyDescent="0.35"/>
    <row r="74" spans="2:8" ht="12.5" customHeight="1" x14ac:dyDescent="0.35"/>
  </sheetData>
  <mergeCells count="31">
    <mergeCell ref="D34:H34"/>
    <mergeCell ref="D2:E2"/>
    <mergeCell ref="D3:E3"/>
    <mergeCell ref="D6:H6"/>
    <mergeCell ref="C14:H14"/>
    <mergeCell ref="D16:H16"/>
    <mergeCell ref="D17:H17"/>
    <mergeCell ref="D18:H18"/>
    <mergeCell ref="D23:H23"/>
    <mergeCell ref="D24:H24"/>
    <mergeCell ref="D25:H25"/>
    <mergeCell ref="C32:H32"/>
    <mergeCell ref="D52:H52"/>
    <mergeCell ref="D35:H35"/>
    <mergeCell ref="D36:H36"/>
    <mergeCell ref="C37:E37"/>
    <mergeCell ref="F37:H37"/>
    <mergeCell ref="D42:H42"/>
    <mergeCell ref="D43:H43"/>
    <mergeCell ref="D44:H44"/>
    <mergeCell ref="C45:E45"/>
    <mergeCell ref="F45:H45"/>
    <mergeCell ref="D50:H50"/>
    <mergeCell ref="D51:H51"/>
    <mergeCell ref="D64:H64"/>
    <mergeCell ref="C53:E53"/>
    <mergeCell ref="F53:H53"/>
    <mergeCell ref="C58:H58"/>
    <mergeCell ref="C60:H60"/>
    <mergeCell ref="D62:H62"/>
    <mergeCell ref="D63:H63"/>
  </mergeCells>
  <printOptions horizontalCentered="1"/>
  <pageMargins left="0.7" right="0.7" top="0.75" bottom="0.75" header="0.3" footer="0.3"/>
  <pageSetup paperSize="9" scale="74" fitToHeight="0" orientation="portrait"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2:H65"/>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583</v>
      </c>
      <c r="E2" s="133"/>
      <c r="F2" s="2"/>
    </row>
    <row r="3" spans="3:8" ht="4.5" customHeight="1" x14ac:dyDescent="0.35">
      <c r="C3" s="3"/>
      <c r="D3" s="133"/>
      <c r="E3" s="133"/>
      <c r="F3" s="4"/>
    </row>
    <row r="4" spans="3:8" ht="13" customHeight="1" x14ac:dyDescent="0.35">
      <c r="C4" s="65" t="s">
        <v>2</v>
      </c>
      <c r="D4" s="1" t="s">
        <v>618</v>
      </c>
      <c r="E4" s="1"/>
      <c r="F4" s="2"/>
    </row>
    <row r="5" spans="3:8" ht="12.5" customHeight="1" x14ac:dyDescent="0.35"/>
    <row r="6" spans="3:8" ht="144.75" customHeight="1" x14ac:dyDescent="0.35">
      <c r="C6" s="66" t="s">
        <v>4</v>
      </c>
      <c r="D6" s="134" t="s">
        <v>619</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347.35199999999998</v>
      </c>
      <c r="E9" s="5">
        <v>-196</v>
      </c>
      <c r="F9" s="6">
        <v>151.35199999999998</v>
      </c>
      <c r="H9" s="7">
        <v>2.81</v>
      </c>
    </row>
    <row r="10" spans="3:8" ht="7.5" customHeight="1" x14ac:dyDescent="0.35">
      <c r="C10" s="73"/>
      <c r="F10" s="8"/>
      <c r="H10" s="9"/>
    </row>
    <row r="11" spans="3:8" ht="12.75" customHeight="1" thickBot="1" x14ac:dyDescent="0.4">
      <c r="C11" s="74" t="s">
        <v>11</v>
      </c>
      <c r="D11" s="10"/>
      <c r="E11" s="11"/>
      <c r="F11" s="12">
        <v>-295</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26</v>
      </c>
      <c r="E16" s="123"/>
      <c r="F16" s="123"/>
      <c r="G16" s="123"/>
      <c r="H16" s="124"/>
    </row>
    <row r="17" spans="2:8" ht="20" customHeight="1" thickBot="1" x14ac:dyDescent="0.4">
      <c r="C17" s="76" t="s">
        <v>16</v>
      </c>
      <c r="D17" s="118" t="s">
        <v>620</v>
      </c>
      <c r="E17" s="119"/>
      <c r="F17" s="119"/>
      <c r="G17" s="119"/>
      <c r="H17" s="120"/>
    </row>
    <row r="18" spans="2:8" ht="40" customHeight="1" thickBot="1" x14ac:dyDescent="0.4">
      <c r="C18" s="76" t="s">
        <v>18</v>
      </c>
      <c r="D18" s="118" t="s">
        <v>621</v>
      </c>
      <c r="E18" s="119"/>
      <c r="F18" s="119"/>
      <c r="G18" s="119"/>
      <c r="H18" s="120"/>
    </row>
    <row r="19" spans="2:8" ht="5.25" customHeight="1" x14ac:dyDescent="0.35">
      <c r="C19" s="14"/>
      <c r="H19" s="15"/>
    </row>
    <row r="20" spans="2:8" ht="25.4" customHeight="1" thickBot="1" x14ac:dyDescent="0.4">
      <c r="B20" s="16"/>
      <c r="C20" s="77" t="s">
        <v>20</v>
      </c>
      <c r="D20" s="78" t="s">
        <v>21</v>
      </c>
      <c r="E20" s="78" t="s">
        <v>22</v>
      </c>
      <c r="F20" s="79" t="s">
        <v>6</v>
      </c>
      <c r="G20" s="78" t="s">
        <v>7</v>
      </c>
      <c r="H20" s="80" t="s">
        <v>8</v>
      </c>
    </row>
    <row r="21" spans="2:8" ht="20" customHeight="1" thickBot="1" x14ac:dyDescent="0.4">
      <c r="C21" s="17">
        <v>2</v>
      </c>
      <c r="D21" s="18">
        <v>256.46899999999999</v>
      </c>
      <c r="E21" s="18">
        <v>-21.960999999999999</v>
      </c>
      <c r="F21" s="18">
        <v>234.50799999999998</v>
      </c>
      <c r="G21" s="18">
        <v>-196</v>
      </c>
      <c r="H21" s="19">
        <v>38.507999999999981</v>
      </c>
    </row>
    <row r="22" spans="2:8" ht="13" customHeight="1" thickBot="1" x14ac:dyDescent="0.4"/>
    <row r="23" spans="2:8" ht="20" customHeight="1" thickBot="1" x14ac:dyDescent="0.4">
      <c r="C23" s="75" t="s">
        <v>14</v>
      </c>
      <c r="D23" s="121" t="s">
        <v>29</v>
      </c>
      <c r="E23" s="123"/>
      <c r="F23" s="123"/>
      <c r="G23" s="123"/>
      <c r="H23" s="124"/>
    </row>
    <row r="24" spans="2:8" ht="20" customHeight="1" thickBot="1" x14ac:dyDescent="0.4">
      <c r="C24" s="76" t="s">
        <v>16</v>
      </c>
      <c r="D24" s="118" t="s">
        <v>622</v>
      </c>
      <c r="E24" s="119"/>
      <c r="F24" s="119"/>
      <c r="G24" s="119"/>
      <c r="H24" s="120"/>
    </row>
    <row r="25" spans="2:8" ht="40" customHeight="1" thickBot="1" x14ac:dyDescent="0.4">
      <c r="C25" s="76" t="s">
        <v>18</v>
      </c>
      <c r="D25" s="118" t="s">
        <v>623</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0.81</v>
      </c>
      <c r="D28" s="18">
        <v>109.09399999999999</v>
      </c>
      <c r="E28" s="18">
        <v>3.75</v>
      </c>
      <c r="F28" s="18">
        <v>112.84399999999999</v>
      </c>
      <c r="G28" s="18">
        <v>0</v>
      </c>
      <c r="H28" s="19">
        <v>112.84399999999999</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248</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15</v>
      </c>
      <c r="E40" s="20">
        <v>0</v>
      </c>
      <c r="F40" s="20">
        <v>15</v>
      </c>
      <c r="G40" s="20">
        <v>0</v>
      </c>
      <c r="H40" s="21">
        <v>15</v>
      </c>
    </row>
    <row r="41" spans="2:8" ht="13" customHeight="1" thickBot="1" x14ac:dyDescent="0.4"/>
    <row r="42" spans="2:8" ht="18.5" customHeight="1" thickBot="1" x14ac:dyDescent="0.45">
      <c r="C42" s="125" t="s">
        <v>81</v>
      </c>
      <c r="D42" s="126"/>
      <c r="E42" s="126"/>
      <c r="F42" s="126"/>
      <c r="G42" s="126"/>
      <c r="H42" s="127"/>
    </row>
    <row r="43" spans="2:8" ht="19.5" customHeight="1" thickBot="1" x14ac:dyDescent="0.4"/>
    <row r="44" spans="2:8" ht="20" customHeight="1" thickBot="1" x14ac:dyDescent="0.4">
      <c r="C44" s="81" t="s">
        <v>14</v>
      </c>
      <c r="D44" s="121" t="s">
        <v>179</v>
      </c>
      <c r="E44" s="122"/>
      <c r="F44" s="123"/>
      <c r="G44" s="123"/>
      <c r="H44" s="124"/>
    </row>
    <row r="45" spans="2:8" ht="20" customHeight="1" thickBot="1" x14ac:dyDescent="0.4">
      <c r="C45" s="82" t="s">
        <v>16</v>
      </c>
      <c r="D45" s="118" t="s">
        <v>624</v>
      </c>
      <c r="E45" s="119"/>
      <c r="F45" s="119"/>
      <c r="G45" s="119"/>
      <c r="H45" s="120"/>
    </row>
    <row r="46" spans="2:8" ht="40" customHeight="1" thickBot="1" x14ac:dyDescent="0.4">
      <c r="C46" s="82" t="s">
        <v>18</v>
      </c>
      <c r="D46" s="118" t="s">
        <v>625</v>
      </c>
      <c r="E46" s="119"/>
      <c r="F46" s="119"/>
      <c r="G46" s="119"/>
      <c r="H46" s="120"/>
    </row>
    <row r="47" spans="2:8" ht="5.25" customHeight="1" x14ac:dyDescent="0.35">
      <c r="C47" s="14"/>
      <c r="H47" s="15"/>
    </row>
    <row r="48" spans="2:8" ht="25.4" customHeight="1" thickBot="1" x14ac:dyDescent="0.4">
      <c r="B48" s="16"/>
      <c r="C48" s="83" t="s">
        <v>20</v>
      </c>
      <c r="D48" s="84" t="s">
        <v>21</v>
      </c>
      <c r="E48" s="84" t="s">
        <v>22</v>
      </c>
      <c r="F48" s="85" t="s">
        <v>6</v>
      </c>
      <c r="G48" s="84" t="s">
        <v>7</v>
      </c>
      <c r="H48" s="86" t="s">
        <v>8</v>
      </c>
    </row>
    <row r="49" spans="2:8" ht="20" customHeight="1" thickBot="1" x14ac:dyDescent="0.4">
      <c r="C49" s="17">
        <v>0</v>
      </c>
      <c r="D49" s="18">
        <v>0</v>
      </c>
      <c r="E49" s="18">
        <v>-99</v>
      </c>
      <c r="F49" s="18">
        <v>-99</v>
      </c>
      <c r="G49" s="18">
        <v>0</v>
      </c>
      <c r="H49" s="19">
        <v>-99</v>
      </c>
    </row>
    <row r="50" spans="2:8" ht="13" customHeight="1" thickBot="1" x14ac:dyDescent="0.4"/>
    <row r="51" spans="2:8" ht="18.5" customHeight="1" thickBot="1" x14ac:dyDescent="0.45">
      <c r="C51" s="125" t="s">
        <v>85</v>
      </c>
      <c r="D51" s="126"/>
      <c r="E51" s="126"/>
      <c r="F51" s="126"/>
      <c r="G51" s="126"/>
      <c r="H51" s="127"/>
    </row>
    <row r="52" spans="2:8" ht="19.5" customHeight="1" thickBot="1" x14ac:dyDescent="0.4"/>
    <row r="53" spans="2:8" ht="20" customHeight="1" thickBot="1" x14ac:dyDescent="0.4">
      <c r="C53" s="81" t="s">
        <v>14</v>
      </c>
      <c r="D53" s="121" t="s">
        <v>86</v>
      </c>
      <c r="E53" s="122"/>
      <c r="F53" s="123"/>
      <c r="G53" s="123"/>
      <c r="H53" s="124"/>
    </row>
    <row r="54" spans="2:8" ht="20" customHeight="1" thickBot="1" x14ac:dyDescent="0.4">
      <c r="C54" s="82" t="s">
        <v>16</v>
      </c>
      <c r="D54" s="118" t="s">
        <v>626</v>
      </c>
      <c r="E54" s="119"/>
      <c r="F54" s="119"/>
      <c r="G54" s="119"/>
      <c r="H54" s="120"/>
    </row>
    <row r="55" spans="2:8" ht="20" customHeight="1" thickBot="1" x14ac:dyDescent="0.4">
      <c r="C55" s="82" t="s">
        <v>18</v>
      </c>
      <c r="D55" s="118" t="s">
        <v>627</v>
      </c>
      <c r="E55" s="119"/>
      <c r="F55" s="119"/>
      <c r="G55" s="119"/>
      <c r="H55" s="120"/>
    </row>
    <row r="56" spans="2:8" ht="5.25" customHeight="1" x14ac:dyDescent="0.35">
      <c r="C56" s="14"/>
      <c r="H56" s="15"/>
    </row>
    <row r="57" spans="2:8" ht="25.4" customHeight="1" thickBot="1" x14ac:dyDescent="0.4">
      <c r="B57" s="16"/>
      <c r="C57" s="83" t="s">
        <v>20</v>
      </c>
      <c r="D57" s="84" t="s">
        <v>21</v>
      </c>
      <c r="E57" s="84" t="s">
        <v>22</v>
      </c>
      <c r="F57" s="85" t="s">
        <v>6</v>
      </c>
      <c r="G57" s="84" t="s">
        <v>7</v>
      </c>
      <c r="H57" s="86" t="s">
        <v>8</v>
      </c>
    </row>
    <row r="58" spans="2:8" ht="20" customHeight="1" thickBot="1" x14ac:dyDescent="0.4">
      <c r="C58" s="17">
        <v>0</v>
      </c>
      <c r="D58" s="18">
        <v>0</v>
      </c>
      <c r="E58" s="18">
        <v>0</v>
      </c>
      <c r="F58" s="18">
        <v>0</v>
      </c>
      <c r="G58" s="18">
        <v>-196</v>
      </c>
      <c r="H58" s="19">
        <v>-196</v>
      </c>
    </row>
    <row r="59" spans="2:8" ht="12.5" customHeight="1" x14ac:dyDescent="0.35"/>
    <row r="60" spans="2:8" ht="12.5" customHeight="1" x14ac:dyDescent="0.35"/>
    <row r="61" spans="2:8" ht="12.5" customHeight="1" x14ac:dyDescent="0.35"/>
    <row r="62" spans="2:8" ht="12.5" customHeight="1" x14ac:dyDescent="0.35"/>
    <row r="63" spans="2:8" ht="12.5" customHeight="1" x14ac:dyDescent="0.35">
      <c r="C63" s="23"/>
      <c r="D63" s="23"/>
      <c r="E63" s="23"/>
      <c r="F63" s="23"/>
      <c r="G63" s="23"/>
      <c r="H63" s="23"/>
    </row>
    <row r="64" spans="2:8" ht="12.5" customHeight="1" x14ac:dyDescent="0.35"/>
    <row r="65" ht="12.5" customHeight="1" x14ac:dyDescent="0.35"/>
  </sheetData>
  <mergeCells count="24">
    <mergeCell ref="D34:H34"/>
    <mergeCell ref="D2:E2"/>
    <mergeCell ref="D3:E3"/>
    <mergeCell ref="D6:H6"/>
    <mergeCell ref="C14:H14"/>
    <mergeCell ref="D16:H16"/>
    <mergeCell ref="D17:H17"/>
    <mergeCell ref="D18:H18"/>
    <mergeCell ref="D23:H23"/>
    <mergeCell ref="D24:H24"/>
    <mergeCell ref="D25:H25"/>
    <mergeCell ref="C32:H32"/>
    <mergeCell ref="D55:H55"/>
    <mergeCell ref="D35:H35"/>
    <mergeCell ref="D36:H36"/>
    <mergeCell ref="C37:E37"/>
    <mergeCell ref="F37:H37"/>
    <mergeCell ref="C42:H42"/>
    <mergeCell ref="D44:H44"/>
    <mergeCell ref="D45:H45"/>
    <mergeCell ref="D46:H46"/>
    <mergeCell ref="C51:H51"/>
    <mergeCell ref="D53:H53"/>
    <mergeCell ref="D54:H54"/>
  </mergeCells>
  <printOptions horizontalCentered="1"/>
  <pageMargins left="0.7" right="0.7" top="0.75" bottom="0.75" header="0.3" footer="0.3"/>
  <pageSetup paperSize="9" scale="74" fitToHeight="0" orientation="portrait"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B2:H35"/>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583</v>
      </c>
      <c r="E2" s="133"/>
      <c r="F2" s="2"/>
    </row>
    <row r="3" spans="3:8" ht="4.5" customHeight="1" x14ac:dyDescent="0.35">
      <c r="C3" s="3"/>
      <c r="D3" s="133"/>
      <c r="E3" s="133"/>
      <c r="F3" s="4"/>
    </row>
    <row r="4" spans="3:8" ht="13" customHeight="1" x14ac:dyDescent="0.35">
      <c r="C4" s="65" t="s">
        <v>2</v>
      </c>
      <c r="D4" s="1" t="s">
        <v>663</v>
      </c>
      <c r="E4" s="1"/>
      <c r="F4" s="2"/>
    </row>
    <row r="5" spans="3:8" ht="12.5" customHeight="1" x14ac:dyDescent="0.35"/>
    <row r="6" spans="3:8" ht="144.75" customHeight="1" x14ac:dyDescent="0.35">
      <c r="C6" s="66" t="s">
        <v>4</v>
      </c>
      <c r="D6" s="134" t="s">
        <v>664</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341</v>
      </c>
      <c r="E9" s="5">
        <v>-108</v>
      </c>
      <c r="F9" s="6">
        <v>233</v>
      </c>
      <c r="H9" s="7">
        <v>1</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665</v>
      </c>
      <c r="E17" s="119"/>
      <c r="F17" s="119"/>
      <c r="G17" s="119"/>
      <c r="H17" s="120"/>
    </row>
    <row r="18" spans="2:8" ht="100" customHeight="1" thickBot="1" x14ac:dyDescent="0.4">
      <c r="C18" s="76" t="s">
        <v>18</v>
      </c>
      <c r="D18" s="118" t="s">
        <v>664</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1</v>
      </c>
      <c r="D21" s="18">
        <v>115.55</v>
      </c>
      <c r="E21" s="18">
        <v>225.45</v>
      </c>
      <c r="F21" s="18">
        <v>341</v>
      </c>
      <c r="G21" s="18">
        <v>-108</v>
      </c>
      <c r="H21" s="19">
        <v>233</v>
      </c>
    </row>
    <row r="22" spans="2:8" ht="12.5" customHeight="1" x14ac:dyDescent="0.35"/>
    <row r="23" spans="2:8" ht="12.5" customHeight="1" x14ac:dyDescent="0.35"/>
    <row r="24" spans="2:8" ht="18" customHeight="1" x14ac:dyDescent="0.4">
      <c r="C24" s="132" t="s">
        <v>351</v>
      </c>
      <c r="D24" s="132"/>
      <c r="E24" s="132"/>
      <c r="F24" s="132"/>
      <c r="G24" s="132"/>
      <c r="H24" s="132"/>
    </row>
    <row r="25" spans="2:8" ht="18.75" customHeight="1" thickBot="1" x14ac:dyDescent="0.4"/>
    <row r="26" spans="2:8" ht="18.5" customHeight="1" thickBot="1" x14ac:dyDescent="0.45">
      <c r="C26" s="125" t="s">
        <v>192</v>
      </c>
      <c r="D26" s="126"/>
      <c r="E26" s="126"/>
      <c r="F26" s="126"/>
      <c r="G26" s="126"/>
      <c r="H26" s="127"/>
    </row>
    <row r="27" spans="2:8" ht="19.5" customHeight="1" thickBot="1" x14ac:dyDescent="0.4"/>
    <row r="28" spans="2:8" ht="18.5" customHeight="1" thickBot="1" x14ac:dyDescent="0.45">
      <c r="C28" s="125" t="s">
        <v>158</v>
      </c>
      <c r="D28" s="126"/>
      <c r="E28" s="126"/>
      <c r="F28" s="126"/>
      <c r="G28" s="126"/>
      <c r="H28" s="127"/>
    </row>
    <row r="29" spans="2:8" ht="19.5" customHeight="1" x14ac:dyDescent="0.35"/>
    <row r="30" spans="2:8" ht="12.5" customHeight="1" x14ac:dyDescent="0.35"/>
    <row r="31" spans="2:8" ht="12.5" customHeight="1" x14ac:dyDescent="0.35"/>
    <row r="32" spans="2:8" ht="12.5" customHeight="1" x14ac:dyDescent="0.35"/>
    <row r="33" spans="3:8" ht="12.5" customHeight="1" x14ac:dyDescent="0.35">
      <c r="C33" s="23"/>
      <c r="D33" s="23"/>
      <c r="E33" s="23"/>
      <c r="F33" s="23"/>
      <c r="G33" s="23"/>
      <c r="H33" s="23"/>
    </row>
    <row r="34" spans="3:8" ht="12.5" customHeight="1" x14ac:dyDescent="0.35"/>
    <row r="35" spans="3:8" ht="12.5" customHeight="1" x14ac:dyDescent="0.35"/>
  </sheetData>
  <mergeCells count="10">
    <mergeCell ref="D18:H18"/>
    <mergeCell ref="C24:H24"/>
    <mergeCell ref="C26:H26"/>
    <mergeCell ref="C28:H28"/>
    <mergeCell ref="D2:E2"/>
    <mergeCell ref="D3:E3"/>
    <mergeCell ref="D6:H6"/>
    <mergeCell ref="C14:H14"/>
    <mergeCell ref="D16:H16"/>
    <mergeCell ref="D17:H17"/>
  </mergeCells>
  <printOptions horizontalCentered="1"/>
  <pageMargins left="0.7" right="0.7" top="0.75" bottom="0.75" header="0.3" footer="0.3"/>
  <pageSetup paperSize="9" scale="74" fitToHeight="0" orientation="portrait"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H139"/>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583</v>
      </c>
      <c r="E2" s="133"/>
      <c r="F2" s="2"/>
    </row>
    <row r="3" spans="3:8" ht="4.5" customHeight="1" x14ac:dyDescent="0.35">
      <c r="C3" s="3"/>
      <c r="D3" s="133"/>
      <c r="E3" s="133"/>
      <c r="F3" s="4"/>
    </row>
    <row r="4" spans="3:8" ht="13" customHeight="1" x14ac:dyDescent="0.35">
      <c r="C4" s="65" t="s">
        <v>2</v>
      </c>
      <c r="D4" s="1" t="s">
        <v>584</v>
      </c>
      <c r="E4" s="1"/>
      <c r="F4" s="2"/>
    </row>
    <row r="5" spans="3:8" ht="12.5" customHeight="1" x14ac:dyDescent="0.35"/>
    <row r="6" spans="3:8" ht="144.75" customHeight="1" x14ac:dyDescent="0.35">
      <c r="C6" s="66" t="s">
        <v>4</v>
      </c>
      <c r="D6" s="134" t="s">
        <v>585</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5238.8140000000003</v>
      </c>
      <c r="E9" s="5">
        <v>-1412.05459</v>
      </c>
      <c r="F9" s="6">
        <v>3826.7594100000006</v>
      </c>
      <c r="H9" s="7">
        <v>78.62</v>
      </c>
    </row>
    <row r="10" spans="3:8" ht="7.5" customHeight="1" x14ac:dyDescent="0.35">
      <c r="C10" s="73"/>
      <c r="F10" s="8"/>
      <c r="H10" s="9"/>
    </row>
    <row r="11" spans="3:8" ht="12.75" customHeight="1" thickBot="1" x14ac:dyDescent="0.4">
      <c r="C11" s="74" t="s">
        <v>11</v>
      </c>
      <c r="D11" s="10"/>
      <c r="E11" s="11"/>
      <c r="F11" s="12">
        <v>-19.8</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586</v>
      </c>
      <c r="E17" s="119"/>
      <c r="F17" s="119"/>
      <c r="G17" s="119"/>
      <c r="H17" s="120"/>
    </row>
    <row r="18" spans="2:8" ht="60" customHeight="1" thickBot="1" x14ac:dyDescent="0.4">
      <c r="C18" s="76" t="s">
        <v>18</v>
      </c>
      <c r="D18" s="118" t="s">
        <v>587</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9.48</v>
      </c>
      <c r="D21" s="18">
        <v>551.51800000000003</v>
      </c>
      <c r="E21" s="18">
        <v>93.65</v>
      </c>
      <c r="F21" s="18">
        <v>645.16800000000001</v>
      </c>
      <c r="G21" s="18">
        <v>-81.099999999999994</v>
      </c>
      <c r="H21" s="19">
        <v>564.06799999999998</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588</v>
      </c>
      <c r="E24" s="119"/>
      <c r="F24" s="119"/>
      <c r="G24" s="119"/>
      <c r="H24" s="120"/>
    </row>
    <row r="25" spans="2:8" ht="60" customHeight="1" thickBot="1" x14ac:dyDescent="0.4">
      <c r="C25" s="76" t="s">
        <v>18</v>
      </c>
      <c r="D25" s="118" t="s">
        <v>589</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7.33</v>
      </c>
      <c r="D28" s="18">
        <v>499.55</v>
      </c>
      <c r="E28" s="18">
        <v>25.7</v>
      </c>
      <c r="F28" s="18">
        <v>525.25</v>
      </c>
      <c r="G28" s="18">
        <v>-83.8</v>
      </c>
      <c r="H28" s="19">
        <v>441.45</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590</v>
      </c>
      <c r="E31" s="119"/>
      <c r="F31" s="119"/>
      <c r="G31" s="119"/>
      <c r="H31" s="120"/>
    </row>
    <row r="32" spans="2:8" ht="40" customHeight="1" thickBot="1" x14ac:dyDescent="0.4">
      <c r="C32" s="76" t="s">
        <v>18</v>
      </c>
      <c r="D32" s="118" t="s">
        <v>591</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8.6</v>
      </c>
      <c r="D35" s="18">
        <v>623.30100000000004</v>
      </c>
      <c r="E35" s="18">
        <v>60.7</v>
      </c>
      <c r="F35" s="18">
        <v>684.00100000000009</v>
      </c>
      <c r="G35" s="18">
        <v>-142.1</v>
      </c>
      <c r="H35" s="19">
        <v>541.90100000000007</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592</v>
      </c>
      <c r="E38" s="119"/>
      <c r="F38" s="119"/>
      <c r="G38" s="119"/>
      <c r="H38" s="120"/>
    </row>
    <row r="39" spans="2:8" ht="20" customHeight="1" thickBot="1" x14ac:dyDescent="0.4">
      <c r="C39" s="76" t="s">
        <v>18</v>
      </c>
      <c r="D39" s="118" t="s">
        <v>593</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4.6500000000000004</v>
      </c>
      <c r="D42" s="18">
        <v>165.95</v>
      </c>
      <c r="E42" s="18">
        <v>36.1</v>
      </c>
      <c r="F42" s="18">
        <v>202.04999999999998</v>
      </c>
      <c r="G42" s="18">
        <v>-11.2</v>
      </c>
      <c r="H42" s="19">
        <v>190.85</v>
      </c>
    </row>
    <row r="43" spans="2:8" ht="13" customHeight="1" thickBot="1" x14ac:dyDescent="0.4"/>
    <row r="44" spans="2:8" ht="20" customHeight="1" thickBot="1" x14ac:dyDescent="0.4">
      <c r="C44" s="75" t="s">
        <v>14</v>
      </c>
      <c r="D44" s="121" t="s">
        <v>105</v>
      </c>
      <c r="E44" s="123"/>
      <c r="F44" s="123"/>
      <c r="G44" s="123"/>
      <c r="H44" s="124"/>
    </row>
    <row r="45" spans="2:8" ht="20" customHeight="1" thickBot="1" x14ac:dyDescent="0.4">
      <c r="C45" s="76" t="s">
        <v>16</v>
      </c>
      <c r="D45" s="118" t="s">
        <v>594</v>
      </c>
      <c r="E45" s="119"/>
      <c r="F45" s="119"/>
      <c r="G45" s="119"/>
      <c r="H45" s="120"/>
    </row>
    <row r="46" spans="2:8" ht="20" customHeight="1" thickBot="1" x14ac:dyDescent="0.4">
      <c r="C46" s="76" t="s">
        <v>18</v>
      </c>
      <c r="D46" s="118" t="s">
        <v>595</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1</v>
      </c>
      <c r="D49" s="18">
        <v>171.51300000000001</v>
      </c>
      <c r="E49" s="18">
        <v>4.34</v>
      </c>
      <c r="F49" s="18">
        <v>175.85300000000001</v>
      </c>
      <c r="G49" s="18">
        <v>-54.094999999999999</v>
      </c>
      <c r="H49" s="19">
        <v>121.75800000000001</v>
      </c>
    </row>
    <row r="50" spans="2:8" ht="13" customHeight="1" thickBot="1" x14ac:dyDescent="0.4"/>
    <row r="51" spans="2:8" ht="20" customHeight="1" thickBot="1" x14ac:dyDescent="0.4">
      <c r="C51" s="75" t="s">
        <v>14</v>
      </c>
      <c r="D51" s="121" t="s">
        <v>32</v>
      </c>
      <c r="E51" s="123"/>
      <c r="F51" s="123"/>
      <c r="G51" s="123"/>
      <c r="H51" s="124"/>
    </row>
    <row r="52" spans="2:8" ht="20" customHeight="1" thickBot="1" x14ac:dyDescent="0.4">
      <c r="C52" s="76" t="s">
        <v>16</v>
      </c>
      <c r="D52" s="118" t="s">
        <v>596</v>
      </c>
      <c r="E52" s="119"/>
      <c r="F52" s="119"/>
      <c r="G52" s="119"/>
      <c r="H52" s="120"/>
    </row>
    <row r="53" spans="2:8" ht="40" customHeight="1" thickBot="1" x14ac:dyDescent="0.4">
      <c r="C53" s="76" t="s">
        <v>18</v>
      </c>
      <c r="D53" s="118" t="s">
        <v>597</v>
      </c>
      <c r="E53" s="119"/>
      <c r="F53" s="119"/>
      <c r="G53" s="119"/>
      <c r="H53" s="120"/>
    </row>
    <row r="54" spans="2:8" ht="5.25" customHeight="1" x14ac:dyDescent="0.35">
      <c r="C54" s="14"/>
      <c r="H54" s="15"/>
    </row>
    <row r="55" spans="2:8" ht="25.4" customHeight="1" thickBot="1" x14ac:dyDescent="0.4">
      <c r="B55" s="16"/>
      <c r="C55" s="77" t="s">
        <v>20</v>
      </c>
      <c r="D55" s="78" t="s">
        <v>21</v>
      </c>
      <c r="E55" s="78" t="s">
        <v>22</v>
      </c>
      <c r="F55" s="79" t="s">
        <v>6</v>
      </c>
      <c r="G55" s="78" t="s">
        <v>7</v>
      </c>
      <c r="H55" s="80" t="s">
        <v>8</v>
      </c>
    </row>
    <row r="56" spans="2:8" ht="20" customHeight="1" thickBot="1" x14ac:dyDescent="0.4">
      <c r="C56" s="17">
        <v>9.8699999999999992</v>
      </c>
      <c r="D56" s="18">
        <v>535.32299999999998</v>
      </c>
      <c r="E56" s="18">
        <v>66.400000000000006</v>
      </c>
      <c r="F56" s="18">
        <v>601.72299999999996</v>
      </c>
      <c r="G56" s="18">
        <v>-17.5</v>
      </c>
      <c r="H56" s="19">
        <v>584.22299999999996</v>
      </c>
    </row>
    <row r="57" spans="2:8" ht="13" customHeight="1" thickBot="1" x14ac:dyDescent="0.4"/>
    <row r="58" spans="2:8" ht="20" customHeight="1" thickBot="1" x14ac:dyDescent="0.4">
      <c r="C58" s="75" t="s">
        <v>14</v>
      </c>
      <c r="D58" s="121" t="s">
        <v>35</v>
      </c>
      <c r="E58" s="123"/>
      <c r="F58" s="123"/>
      <c r="G58" s="123"/>
      <c r="H58" s="124"/>
    </row>
    <row r="59" spans="2:8" ht="20" customHeight="1" thickBot="1" x14ac:dyDescent="0.4">
      <c r="C59" s="76" t="s">
        <v>16</v>
      </c>
      <c r="D59" s="118" t="s">
        <v>598</v>
      </c>
      <c r="E59" s="119"/>
      <c r="F59" s="119"/>
      <c r="G59" s="119"/>
      <c r="H59" s="120"/>
    </row>
    <row r="60" spans="2:8" ht="40" customHeight="1" thickBot="1" x14ac:dyDescent="0.4">
      <c r="C60" s="76" t="s">
        <v>18</v>
      </c>
      <c r="D60" s="118" t="s">
        <v>599</v>
      </c>
      <c r="E60" s="119"/>
      <c r="F60" s="119"/>
      <c r="G60" s="119"/>
      <c r="H60" s="120"/>
    </row>
    <row r="61" spans="2:8" ht="5.25" customHeight="1" x14ac:dyDescent="0.35">
      <c r="C61" s="14"/>
      <c r="H61" s="15"/>
    </row>
    <row r="62" spans="2:8" ht="25.4" customHeight="1" thickBot="1" x14ac:dyDescent="0.4">
      <c r="B62" s="16"/>
      <c r="C62" s="77" t="s">
        <v>20</v>
      </c>
      <c r="D62" s="78" t="s">
        <v>21</v>
      </c>
      <c r="E62" s="78" t="s">
        <v>22</v>
      </c>
      <c r="F62" s="79" t="s">
        <v>6</v>
      </c>
      <c r="G62" s="78" t="s">
        <v>7</v>
      </c>
      <c r="H62" s="80" t="s">
        <v>8</v>
      </c>
    </row>
    <row r="63" spans="2:8" ht="20" customHeight="1" thickBot="1" x14ac:dyDescent="0.4">
      <c r="C63" s="17">
        <v>6</v>
      </c>
      <c r="D63" s="18">
        <v>498.55500000000001</v>
      </c>
      <c r="E63" s="18">
        <v>22.83</v>
      </c>
      <c r="F63" s="18">
        <v>521.38499999999999</v>
      </c>
      <c r="G63" s="18">
        <v>-10.6</v>
      </c>
      <c r="H63" s="19">
        <v>510.78499999999997</v>
      </c>
    </row>
    <row r="64" spans="2:8" ht="13" customHeight="1" thickBot="1" x14ac:dyDescent="0.4"/>
    <row r="65" spans="2:8" ht="20" customHeight="1" thickBot="1" x14ac:dyDescent="0.4">
      <c r="C65" s="75" t="s">
        <v>14</v>
      </c>
      <c r="D65" s="121" t="s">
        <v>110</v>
      </c>
      <c r="E65" s="123"/>
      <c r="F65" s="123"/>
      <c r="G65" s="123"/>
      <c r="H65" s="124"/>
    </row>
    <row r="66" spans="2:8" ht="20" customHeight="1" thickBot="1" x14ac:dyDescent="0.4">
      <c r="C66" s="76" t="s">
        <v>16</v>
      </c>
      <c r="D66" s="118" t="s">
        <v>600</v>
      </c>
      <c r="E66" s="119"/>
      <c r="F66" s="119"/>
      <c r="G66" s="119"/>
      <c r="H66" s="120"/>
    </row>
    <row r="67" spans="2:8" ht="80" customHeight="1" thickBot="1" x14ac:dyDescent="0.4">
      <c r="C67" s="76" t="s">
        <v>18</v>
      </c>
      <c r="D67" s="118" t="s">
        <v>601</v>
      </c>
      <c r="E67" s="119"/>
      <c r="F67" s="119"/>
      <c r="G67" s="119"/>
      <c r="H67" s="120"/>
    </row>
    <row r="68" spans="2:8" ht="5.25" customHeight="1" x14ac:dyDescent="0.35">
      <c r="C68" s="14"/>
      <c r="H68" s="15"/>
    </row>
    <row r="69" spans="2:8" ht="25.4" customHeight="1" thickBot="1" x14ac:dyDescent="0.4">
      <c r="B69" s="16"/>
      <c r="C69" s="77" t="s">
        <v>20</v>
      </c>
      <c r="D69" s="78" t="s">
        <v>21</v>
      </c>
      <c r="E69" s="78" t="s">
        <v>22</v>
      </c>
      <c r="F69" s="79" t="s">
        <v>6</v>
      </c>
      <c r="G69" s="78" t="s">
        <v>7</v>
      </c>
      <c r="H69" s="80" t="s">
        <v>8</v>
      </c>
    </row>
    <row r="70" spans="2:8" ht="20" customHeight="1" thickBot="1" x14ac:dyDescent="0.4">
      <c r="C70" s="17">
        <v>19.690000000000001</v>
      </c>
      <c r="D70" s="18">
        <v>754.16200000000003</v>
      </c>
      <c r="E70" s="18">
        <v>222.4</v>
      </c>
      <c r="F70" s="18">
        <v>976.56200000000001</v>
      </c>
      <c r="G70" s="18">
        <v>-756.45958999999993</v>
      </c>
      <c r="H70" s="19">
        <v>220.10241000000008</v>
      </c>
    </row>
    <row r="71" spans="2:8" ht="13" customHeight="1" thickBot="1" x14ac:dyDescent="0.4"/>
    <row r="72" spans="2:8" ht="20" customHeight="1" thickBot="1" x14ac:dyDescent="0.4">
      <c r="C72" s="75" t="s">
        <v>14</v>
      </c>
      <c r="D72" s="121" t="s">
        <v>38</v>
      </c>
      <c r="E72" s="123"/>
      <c r="F72" s="123"/>
      <c r="G72" s="123"/>
      <c r="H72" s="124"/>
    </row>
    <row r="73" spans="2:8" ht="20" customHeight="1" thickBot="1" x14ac:dyDescent="0.4">
      <c r="C73" s="76" t="s">
        <v>16</v>
      </c>
      <c r="D73" s="118" t="s">
        <v>602</v>
      </c>
      <c r="E73" s="119"/>
      <c r="F73" s="119"/>
      <c r="G73" s="119"/>
      <c r="H73" s="120"/>
    </row>
    <row r="74" spans="2:8" ht="60" customHeight="1" thickBot="1" x14ac:dyDescent="0.4">
      <c r="C74" s="76" t="s">
        <v>18</v>
      </c>
      <c r="D74" s="118" t="s">
        <v>603</v>
      </c>
      <c r="E74" s="119"/>
      <c r="F74" s="119"/>
      <c r="G74" s="119"/>
      <c r="H74" s="120"/>
    </row>
    <row r="75" spans="2:8" ht="5.25" customHeight="1" x14ac:dyDescent="0.35">
      <c r="C75" s="14"/>
      <c r="H75" s="15"/>
    </row>
    <row r="76" spans="2:8" ht="25.4" customHeight="1" thickBot="1" x14ac:dyDescent="0.4">
      <c r="B76" s="16"/>
      <c r="C76" s="77" t="s">
        <v>20</v>
      </c>
      <c r="D76" s="78" t="s">
        <v>21</v>
      </c>
      <c r="E76" s="78" t="s">
        <v>22</v>
      </c>
      <c r="F76" s="79" t="s">
        <v>6</v>
      </c>
      <c r="G76" s="78" t="s">
        <v>7</v>
      </c>
      <c r="H76" s="80" t="s">
        <v>8</v>
      </c>
    </row>
    <row r="77" spans="2:8" ht="20" customHeight="1" thickBot="1" x14ac:dyDescent="0.4">
      <c r="C77" s="17">
        <v>12</v>
      </c>
      <c r="D77" s="18">
        <v>837.12199999999996</v>
      </c>
      <c r="E77" s="18">
        <v>69.7</v>
      </c>
      <c r="F77" s="18">
        <v>906.822</v>
      </c>
      <c r="G77" s="18">
        <v>-255.2</v>
      </c>
      <c r="H77" s="19">
        <v>651.62200000000007</v>
      </c>
    </row>
    <row r="78" spans="2:8" ht="27" customHeight="1" x14ac:dyDescent="0.35"/>
    <row r="79" spans="2:8" ht="12.5" customHeight="1" x14ac:dyDescent="0.35"/>
    <row r="80" spans="2:8" ht="8.25" customHeight="1" x14ac:dyDescent="0.35"/>
    <row r="81" spans="2:8" ht="18" customHeight="1" x14ac:dyDescent="0.4">
      <c r="C81" s="132" t="s">
        <v>59</v>
      </c>
      <c r="D81" s="132"/>
      <c r="E81" s="132"/>
      <c r="F81" s="132"/>
      <c r="G81" s="132"/>
      <c r="H81" s="132"/>
    </row>
    <row r="82" spans="2:8" ht="18.75" customHeight="1" thickBot="1" x14ac:dyDescent="0.4"/>
    <row r="83" spans="2:8" ht="20" customHeight="1" thickBot="1" x14ac:dyDescent="0.4">
      <c r="C83" s="87" t="s">
        <v>14</v>
      </c>
      <c r="D83" s="121" t="s">
        <v>60</v>
      </c>
      <c r="E83" s="122"/>
      <c r="F83" s="123"/>
      <c r="G83" s="123"/>
      <c r="H83" s="124"/>
    </row>
    <row r="84" spans="2:8" ht="20" customHeight="1" thickBot="1" x14ac:dyDescent="0.4">
      <c r="C84" s="88" t="s">
        <v>16</v>
      </c>
      <c r="D84" s="118" t="s">
        <v>61</v>
      </c>
      <c r="E84" s="119"/>
      <c r="F84" s="119"/>
      <c r="G84" s="119"/>
      <c r="H84" s="120"/>
    </row>
    <row r="85" spans="2:8" ht="20" customHeight="1" thickBot="1" x14ac:dyDescent="0.4">
      <c r="C85" s="88" t="s">
        <v>18</v>
      </c>
      <c r="D85" s="118" t="s">
        <v>248</v>
      </c>
      <c r="E85" s="119"/>
      <c r="F85" s="119"/>
      <c r="G85" s="119"/>
      <c r="H85" s="120"/>
    </row>
    <row r="86" spans="2:8" ht="12.5" customHeight="1" x14ac:dyDescent="0.35">
      <c r="C86" s="128"/>
      <c r="D86" s="129"/>
      <c r="E86" s="129"/>
      <c r="F86" s="130"/>
      <c r="G86" s="130"/>
      <c r="H86" s="131"/>
    </row>
    <row r="87" spans="2:8" ht="5.25" customHeight="1" x14ac:dyDescent="0.35">
      <c r="C87" s="14"/>
      <c r="H87" s="15"/>
    </row>
    <row r="88" spans="2:8" ht="25.4" customHeight="1" thickBot="1" x14ac:dyDescent="0.4">
      <c r="B88" s="16"/>
      <c r="C88" s="89" t="s">
        <v>20</v>
      </c>
      <c r="D88" s="90" t="s">
        <v>21</v>
      </c>
      <c r="E88" s="90" t="s">
        <v>22</v>
      </c>
      <c r="F88" s="91" t="s">
        <v>6</v>
      </c>
      <c r="G88" s="90" t="s">
        <v>7</v>
      </c>
      <c r="H88" s="92" t="s">
        <v>8</v>
      </c>
    </row>
    <row r="89" spans="2:8" ht="20" customHeight="1" thickBot="1" x14ac:dyDescent="0.4">
      <c r="C89" s="17">
        <v>0</v>
      </c>
      <c r="D89" s="20">
        <v>167</v>
      </c>
      <c r="E89" s="20">
        <v>0</v>
      </c>
      <c r="F89" s="20">
        <v>167</v>
      </c>
      <c r="G89" s="20">
        <v>0</v>
      </c>
      <c r="H89" s="21">
        <v>167</v>
      </c>
    </row>
    <row r="90" spans="2:8" ht="13" customHeight="1" thickBot="1" x14ac:dyDescent="0.4"/>
    <row r="91" spans="2:8" ht="20" customHeight="1" thickBot="1" x14ac:dyDescent="0.4">
      <c r="C91" s="87" t="s">
        <v>14</v>
      </c>
      <c r="D91" s="121" t="s">
        <v>63</v>
      </c>
      <c r="E91" s="122"/>
      <c r="F91" s="123"/>
      <c r="G91" s="123"/>
      <c r="H91" s="124"/>
    </row>
    <row r="92" spans="2:8" ht="20" customHeight="1" thickBot="1" x14ac:dyDescent="0.4">
      <c r="C92" s="88" t="s">
        <v>16</v>
      </c>
      <c r="D92" s="118" t="s">
        <v>66</v>
      </c>
      <c r="E92" s="119"/>
      <c r="F92" s="119"/>
      <c r="G92" s="119"/>
      <c r="H92" s="120"/>
    </row>
    <row r="93" spans="2:8" ht="20" customHeight="1" thickBot="1" x14ac:dyDescent="0.4">
      <c r="C93" s="88" t="s">
        <v>18</v>
      </c>
      <c r="D93" s="118" t="s">
        <v>604</v>
      </c>
      <c r="E93" s="119"/>
      <c r="F93" s="119"/>
      <c r="G93" s="119"/>
      <c r="H93" s="120"/>
    </row>
    <row r="94" spans="2:8" ht="12.5" customHeight="1" x14ac:dyDescent="0.35">
      <c r="C94" s="128"/>
      <c r="D94" s="129"/>
      <c r="E94" s="129"/>
      <c r="F94" s="130"/>
      <c r="G94" s="130"/>
      <c r="H94" s="131"/>
    </row>
    <row r="95" spans="2:8" ht="5.25" customHeight="1" x14ac:dyDescent="0.35">
      <c r="C95" s="14"/>
      <c r="H95" s="15"/>
    </row>
    <row r="96" spans="2:8" ht="25.4" customHeight="1" x14ac:dyDescent="0.35">
      <c r="B96" s="16"/>
      <c r="C96" s="89" t="s">
        <v>20</v>
      </c>
      <c r="D96" s="90" t="s">
        <v>21</v>
      </c>
      <c r="E96" s="90" t="s">
        <v>22</v>
      </c>
      <c r="F96" s="91" t="s">
        <v>6</v>
      </c>
      <c r="G96" s="90" t="s">
        <v>7</v>
      </c>
      <c r="H96" s="92" t="s">
        <v>8</v>
      </c>
    </row>
    <row r="97" spans="2:8" ht="20" customHeight="1" thickBot="1" x14ac:dyDescent="0.4">
      <c r="C97" s="22"/>
      <c r="D97" s="20">
        <v>100</v>
      </c>
      <c r="E97" s="20">
        <v>0</v>
      </c>
      <c r="F97" s="20">
        <v>100</v>
      </c>
      <c r="G97" s="20">
        <v>0</v>
      </c>
      <c r="H97" s="21">
        <v>100</v>
      </c>
    </row>
    <row r="98" spans="2:8" ht="13" customHeight="1" thickBot="1" x14ac:dyDescent="0.4"/>
    <row r="99" spans="2:8" ht="20" customHeight="1" thickBot="1" x14ac:dyDescent="0.4">
      <c r="C99" s="87" t="s">
        <v>14</v>
      </c>
      <c r="D99" s="121" t="s">
        <v>65</v>
      </c>
      <c r="E99" s="122"/>
      <c r="F99" s="123"/>
      <c r="G99" s="123"/>
      <c r="H99" s="124"/>
    </row>
    <row r="100" spans="2:8" ht="20" customHeight="1" thickBot="1" x14ac:dyDescent="0.4">
      <c r="C100" s="88" t="s">
        <v>16</v>
      </c>
      <c r="D100" s="118" t="s">
        <v>66</v>
      </c>
      <c r="E100" s="119"/>
      <c r="F100" s="119"/>
      <c r="G100" s="119"/>
      <c r="H100" s="120"/>
    </row>
    <row r="101" spans="2:8" ht="20" customHeight="1" thickBot="1" x14ac:dyDescent="0.4">
      <c r="C101" s="88" t="s">
        <v>18</v>
      </c>
      <c r="D101" s="118" t="s">
        <v>605</v>
      </c>
      <c r="E101" s="119"/>
      <c r="F101" s="119"/>
      <c r="G101" s="119"/>
      <c r="H101" s="120"/>
    </row>
    <row r="102" spans="2:8" ht="12.5" customHeight="1" x14ac:dyDescent="0.35">
      <c r="C102" s="128"/>
      <c r="D102" s="129"/>
      <c r="E102" s="129"/>
      <c r="F102" s="130"/>
      <c r="G102" s="130"/>
      <c r="H102" s="131"/>
    </row>
    <row r="103" spans="2:8" ht="5.25" customHeight="1" x14ac:dyDescent="0.35">
      <c r="C103" s="14"/>
      <c r="H103" s="15"/>
    </row>
    <row r="104" spans="2:8" ht="25.4" customHeight="1" thickBot="1" x14ac:dyDescent="0.4">
      <c r="B104" s="16"/>
      <c r="C104" s="89" t="s">
        <v>20</v>
      </c>
      <c r="D104" s="90" t="s">
        <v>21</v>
      </c>
      <c r="E104" s="90" t="s">
        <v>22</v>
      </c>
      <c r="F104" s="91" t="s">
        <v>6</v>
      </c>
      <c r="G104" s="90" t="s">
        <v>7</v>
      </c>
      <c r="H104" s="92" t="s">
        <v>8</v>
      </c>
    </row>
    <row r="105" spans="2:8" ht="20" customHeight="1" thickBot="1" x14ac:dyDescent="0.4">
      <c r="C105" s="17"/>
      <c r="D105" s="20">
        <v>38</v>
      </c>
      <c r="E105" s="20">
        <v>44</v>
      </c>
      <c r="F105" s="20">
        <v>82</v>
      </c>
      <c r="G105" s="20">
        <v>0</v>
      </c>
      <c r="H105" s="21">
        <v>82</v>
      </c>
    </row>
    <row r="106" spans="2:8" ht="13" customHeight="1" thickBot="1" x14ac:dyDescent="0.4"/>
    <row r="107" spans="2:8" ht="20" customHeight="1" thickBot="1" x14ac:dyDescent="0.4">
      <c r="C107" s="87" t="s">
        <v>14</v>
      </c>
      <c r="D107" s="121" t="s">
        <v>68</v>
      </c>
      <c r="E107" s="122"/>
      <c r="F107" s="123"/>
      <c r="G107" s="123"/>
      <c r="H107" s="124"/>
    </row>
    <row r="108" spans="2:8" ht="20" customHeight="1" thickBot="1" x14ac:dyDescent="0.4">
      <c r="C108" s="88" t="s">
        <v>16</v>
      </c>
      <c r="D108" s="118" t="s">
        <v>66</v>
      </c>
      <c r="E108" s="119"/>
      <c r="F108" s="119"/>
      <c r="G108" s="119"/>
      <c r="H108" s="120"/>
    </row>
    <row r="109" spans="2:8" ht="20" customHeight="1" thickBot="1" x14ac:dyDescent="0.4">
      <c r="C109" s="88" t="s">
        <v>18</v>
      </c>
      <c r="D109" s="118" t="s">
        <v>606</v>
      </c>
      <c r="E109" s="119"/>
      <c r="F109" s="119"/>
      <c r="G109" s="119"/>
      <c r="H109" s="120"/>
    </row>
    <row r="110" spans="2:8" ht="12.5" customHeight="1" x14ac:dyDescent="0.35">
      <c r="C110" s="128"/>
      <c r="D110" s="129"/>
      <c r="E110" s="129"/>
      <c r="F110" s="130"/>
      <c r="G110" s="130"/>
      <c r="H110" s="131"/>
    </row>
    <row r="111" spans="2:8" ht="5.25" customHeight="1" x14ac:dyDescent="0.35">
      <c r="C111" s="14"/>
      <c r="H111" s="15"/>
    </row>
    <row r="112" spans="2:8" ht="25.4" customHeight="1" thickBot="1" x14ac:dyDescent="0.4">
      <c r="B112" s="16"/>
      <c r="C112" s="89" t="s">
        <v>20</v>
      </c>
      <c r="D112" s="90" t="s">
        <v>21</v>
      </c>
      <c r="E112" s="90" t="s">
        <v>22</v>
      </c>
      <c r="F112" s="91" t="s">
        <v>6</v>
      </c>
      <c r="G112" s="90" t="s">
        <v>7</v>
      </c>
      <c r="H112" s="92" t="s">
        <v>8</v>
      </c>
    </row>
    <row r="113" spans="2:8" ht="20" customHeight="1" thickBot="1" x14ac:dyDescent="0.4">
      <c r="C113" s="17"/>
      <c r="D113" s="20">
        <v>80</v>
      </c>
      <c r="E113" s="20">
        <v>0</v>
      </c>
      <c r="F113" s="20">
        <v>80</v>
      </c>
      <c r="G113" s="20">
        <v>0</v>
      </c>
      <c r="H113" s="21">
        <v>80</v>
      </c>
    </row>
    <row r="114" spans="2:8" ht="13" customHeight="1" thickBot="1" x14ac:dyDescent="0.4"/>
    <row r="115" spans="2:8" ht="20" customHeight="1" thickBot="1" x14ac:dyDescent="0.4">
      <c r="C115" s="87" t="s">
        <v>14</v>
      </c>
      <c r="D115" s="121" t="s">
        <v>70</v>
      </c>
      <c r="E115" s="122"/>
      <c r="F115" s="123"/>
      <c r="G115" s="123"/>
      <c r="H115" s="124"/>
    </row>
    <row r="116" spans="2:8" ht="20" customHeight="1" thickBot="1" x14ac:dyDescent="0.4">
      <c r="C116" s="88" t="s">
        <v>16</v>
      </c>
      <c r="D116" s="118" t="s">
        <v>61</v>
      </c>
      <c r="E116" s="119"/>
      <c r="F116" s="119"/>
      <c r="G116" s="119"/>
      <c r="H116" s="120"/>
    </row>
    <row r="117" spans="2:8" ht="20" customHeight="1" thickBot="1" x14ac:dyDescent="0.4">
      <c r="C117" s="88" t="s">
        <v>18</v>
      </c>
      <c r="D117" s="118" t="s">
        <v>607</v>
      </c>
      <c r="E117" s="119"/>
      <c r="F117" s="119"/>
      <c r="G117" s="119"/>
      <c r="H117" s="120"/>
    </row>
    <row r="118" spans="2:8" ht="12.5" customHeight="1" x14ac:dyDescent="0.35">
      <c r="C118" s="128"/>
      <c r="D118" s="129"/>
      <c r="E118" s="129"/>
      <c r="F118" s="130"/>
      <c r="G118" s="130"/>
      <c r="H118" s="131"/>
    </row>
    <row r="119" spans="2:8" ht="5.25" customHeight="1" x14ac:dyDescent="0.35">
      <c r="C119" s="14"/>
      <c r="H119" s="15"/>
    </row>
    <row r="120" spans="2:8" ht="25.4" customHeight="1" thickBot="1" x14ac:dyDescent="0.4">
      <c r="B120" s="16"/>
      <c r="C120" s="89" t="s">
        <v>20</v>
      </c>
      <c r="D120" s="90" t="s">
        <v>21</v>
      </c>
      <c r="E120" s="90" t="s">
        <v>22</v>
      </c>
      <c r="F120" s="91" t="s">
        <v>6</v>
      </c>
      <c r="G120" s="90" t="s">
        <v>7</v>
      </c>
      <c r="H120" s="92" t="s">
        <v>8</v>
      </c>
    </row>
    <row r="121" spans="2:8" ht="20" customHeight="1" thickBot="1" x14ac:dyDescent="0.4">
      <c r="C121" s="17">
        <v>0</v>
      </c>
      <c r="D121" s="20">
        <v>0</v>
      </c>
      <c r="E121" s="20">
        <v>25</v>
      </c>
      <c r="F121" s="20">
        <v>25</v>
      </c>
      <c r="G121" s="20">
        <v>0</v>
      </c>
      <c r="H121" s="21">
        <v>25</v>
      </c>
    </row>
    <row r="122" spans="2:8" ht="13" customHeight="1" thickBot="1" x14ac:dyDescent="0.4"/>
    <row r="123" spans="2:8" ht="18.5" customHeight="1" thickBot="1" x14ac:dyDescent="0.45">
      <c r="C123" s="125" t="s">
        <v>192</v>
      </c>
      <c r="D123" s="126"/>
      <c r="E123" s="126"/>
      <c r="F123" s="126"/>
      <c r="G123" s="126"/>
      <c r="H123" s="127"/>
    </row>
    <row r="124" spans="2:8" ht="19.5" customHeight="1" thickBot="1" x14ac:dyDescent="0.4"/>
    <row r="125" spans="2:8" ht="18.5" customHeight="1" thickBot="1" x14ac:dyDescent="0.45">
      <c r="C125" s="125" t="s">
        <v>85</v>
      </c>
      <c r="D125" s="126"/>
      <c r="E125" s="126"/>
      <c r="F125" s="126"/>
      <c r="G125" s="126"/>
      <c r="H125" s="127"/>
    </row>
    <row r="126" spans="2:8" ht="19.5" customHeight="1" thickBot="1" x14ac:dyDescent="0.4"/>
    <row r="127" spans="2:8" ht="20" customHeight="1" thickBot="1" x14ac:dyDescent="0.4">
      <c r="C127" s="81" t="s">
        <v>14</v>
      </c>
      <c r="D127" s="121" t="s">
        <v>86</v>
      </c>
      <c r="E127" s="122"/>
      <c r="F127" s="123"/>
      <c r="G127" s="123"/>
      <c r="H127" s="124"/>
    </row>
    <row r="128" spans="2:8" ht="20" customHeight="1" thickBot="1" x14ac:dyDescent="0.4">
      <c r="C128" s="82" t="s">
        <v>16</v>
      </c>
      <c r="D128" s="118" t="s">
        <v>608</v>
      </c>
      <c r="E128" s="119"/>
      <c r="F128" s="119"/>
      <c r="G128" s="119"/>
      <c r="H128" s="120"/>
    </row>
    <row r="129" spans="2:8" ht="20" customHeight="1" thickBot="1" x14ac:dyDescent="0.4">
      <c r="C129" s="82" t="s">
        <v>18</v>
      </c>
      <c r="D129" s="118" t="s">
        <v>609</v>
      </c>
      <c r="E129" s="119"/>
      <c r="F129" s="119"/>
      <c r="G129" s="119"/>
      <c r="H129" s="120"/>
    </row>
    <row r="130" spans="2:8" ht="5.25" customHeight="1" x14ac:dyDescent="0.35">
      <c r="C130" s="14"/>
      <c r="H130" s="15"/>
    </row>
    <row r="131" spans="2:8" ht="25.4" customHeight="1" thickBot="1" x14ac:dyDescent="0.4">
      <c r="B131" s="16"/>
      <c r="C131" s="83" t="s">
        <v>20</v>
      </c>
      <c r="D131" s="84" t="s">
        <v>21</v>
      </c>
      <c r="E131" s="84" t="s">
        <v>22</v>
      </c>
      <c r="F131" s="85" t="s">
        <v>6</v>
      </c>
      <c r="G131" s="84" t="s">
        <v>7</v>
      </c>
      <c r="H131" s="86" t="s">
        <v>8</v>
      </c>
    </row>
    <row r="132" spans="2:8" ht="20" customHeight="1" thickBot="1" x14ac:dyDescent="0.4">
      <c r="C132" s="17">
        <v>0</v>
      </c>
      <c r="D132" s="18">
        <v>0</v>
      </c>
      <c r="E132" s="18">
        <v>0</v>
      </c>
      <c r="F132" s="18">
        <v>0</v>
      </c>
      <c r="G132" s="18">
        <v>-19.8</v>
      </c>
      <c r="H132" s="19">
        <v>-19.8</v>
      </c>
    </row>
    <row r="133" spans="2:8" ht="12.5" customHeight="1" x14ac:dyDescent="0.35"/>
    <row r="134" spans="2:8" ht="12.5" customHeight="1" x14ac:dyDescent="0.35"/>
    <row r="135" spans="2:8" ht="12.5" customHeight="1" x14ac:dyDescent="0.35"/>
    <row r="136" spans="2:8" ht="12.5" customHeight="1" x14ac:dyDescent="0.35"/>
    <row r="137" spans="2:8" ht="12.5" customHeight="1" x14ac:dyDescent="0.35">
      <c r="C137" s="23"/>
      <c r="D137" s="23"/>
      <c r="E137" s="23"/>
      <c r="F137" s="23"/>
      <c r="G137" s="23"/>
      <c r="H137" s="23"/>
    </row>
    <row r="138" spans="2:8" ht="12.5" customHeight="1" x14ac:dyDescent="0.35"/>
    <row r="139" spans="2:8" ht="12.5" customHeight="1" x14ac:dyDescent="0.35"/>
  </sheetData>
  <mergeCells count="62">
    <mergeCell ref="D17:H17"/>
    <mergeCell ref="D2:E2"/>
    <mergeCell ref="D3:E3"/>
    <mergeCell ref="D6:H6"/>
    <mergeCell ref="C14:H14"/>
    <mergeCell ref="D16:H16"/>
    <mergeCell ref="D45:H45"/>
    <mergeCell ref="D18:H18"/>
    <mergeCell ref="D23:H23"/>
    <mergeCell ref="D24:H24"/>
    <mergeCell ref="D25:H25"/>
    <mergeCell ref="D30:H30"/>
    <mergeCell ref="D31:H31"/>
    <mergeCell ref="D32:H32"/>
    <mergeCell ref="D37:H37"/>
    <mergeCell ref="D38:H38"/>
    <mergeCell ref="D39:H39"/>
    <mergeCell ref="D44:H44"/>
    <mergeCell ref="D73:H73"/>
    <mergeCell ref="D46:H46"/>
    <mergeCell ref="D51:H51"/>
    <mergeCell ref="D52:H52"/>
    <mergeCell ref="D53:H53"/>
    <mergeCell ref="D58:H58"/>
    <mergeCell ref="D59:H59"/>
    <mergeCell ref="D60:H60"/>
    <mergeCell ref="D65:H65"/>
    <mergeCell ref="D66:H66"/>
    <mergeCell ref="D67:H67"/>
    <mergeCell ref="D72:H72"/>
    <mergeCell ref="D99:H99"/>
    <mergeCell ref="D74:H74"/>
    <mergeCell ref="C81:H81"/>
    <mergeCell ref="D83:H83"/>
    <mergeCell ref="D84:H84"/>
    <mergeCell ref="D85:H85"/>
    <mergeCell ref="C86:E86"/>
    <mergeCell ref="F86:H86"/>
    <mergeCell ref="D91:H91"/>
    <mergeCell ref="D92:H92"/>
    <mergeCell ref="D93:H93"/>
    <mergeCell ref="C94:E94"/>
    <mergeCell ref="F94:H94"/>
    <mergeCell ref="D117:H117"/>
    <mergeCell ref="D100:H100"/>
    <mergeCell ref="D101:H101"/>
    <mergeCell ref="C102:E102"/>
    <mergeCell ref="F102:H102"/>
    <mergeCell ref="D107:H107"/>
    <mergeCell ref="D108:H108"/>
    <mergeCell ref="D109:H109"/>
    <mergeCell ref="C110:E110"/>
    <mergeCell ref="F110:H110"/>
    <mergeCell ref="D115:H115"/>
    <mergeCell ref="D116:H116"/>
    <mergeCell ref="D129:H129"/>
    <mergeCell ref="C118:E118"/>
    <mergeCell ref="F118:H118"/>
    <mergeCell ref="C123:H123"/>
    <mergeCell ref="C125:H125"/>
    <mergeCell ref="D127:H127"/>
    <mergeCell ref="D128:H128"/>
  </mergeCells>
  <printOptions horizontalCentered="1"/>
  <pageMargins left="0.7" right="0.7" top="0.75" bottom="0.75" header="0.3" footer="0.3"/>
  <pageSetup paperSize="9" scale="74" fitToHeight="0" orientation="portrait"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B2:H65"/>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583</v>
      </c>
      <c r="E2" s="133"/>
      <c r="F2" s="2"/>
    </row>
    <row r="3" spans="3:8" ht="4.5" customHeight="1" x14ac:dyDescent="0.35">
      <c r="C3" s="3"/>
      <c r="D3" s="133"/>
      <c r="E3" s="133"/>
      <c r="F3" s="4"/>
    </row>
    <row r="4" spans="3:8" ht="13" customHeight="1" x14ac:dyDescent="0.35">
      <c r="C4" s="65" t="s">
        <v>2</v>
      </c>
      <c r="D4" s="1" t="s">
        <v>775</v>
      </c>
      <c r="E4" s="1"/>
      <c r="F4" s="2"/>
    </row>
    <row r="5" spans="3:8" ht="12.5" customHeight="1" x14ac:dyDescent="0.35"/>
    <row r="6" spans="3:8" ht="144.75" customHeight="1" x14ac:dyDescent="0.35">
      <c r="C6" s="66" t="s">
        <v>4</v>
      </c>
      <c r="D6" s="134" t="s">
        <v>776</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2332.0640000000003</v>
      </c>
      <c r="E9" s="5">
        <v>-782.8</v>
      </c>
      <c r="F9" s="6">
        <v>1549.2640000000004</v>
      </c>
      <c r="H9" s="7">
        <v>28.46</v>
      </c>
    </row>
    <row r="10" spans="3:8" ht="7.5" customHeight="1" x14ac:dyDescent="0.35">
      <c r="C10" s="73"/>
      <c r="F10" s="8"/>
      <c r="H10" s="9"/>
    </row>
    <row r="11" spans="3:8" ht="12.75" customHeight="1" thickBot="1" x14ac:dyDescent="0.4">
      <c r="C11" s="74" t="s">
        <v>11</v>
      </c>
      <c r="D11" s="10"/>
      <c r="E11" s="11"/>
      <c r="F11" s="12">
        <v>-150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777</v>
      </c>
      <c r="E17" s="119"/>
      <c r="F17" s="119"/>
      <c r="G17" s="119"/>
      <c r="H17" s="120"/>
    </row>
    <row r="18" spans="2:8" ht="20" customHeight="1" thickBot="1" x14ac:dyDescent="0.4">
      <c r="C18" s="76" t="s">
        <v>18</v>
      </c>
      <c r="D18" s="118" t="s">
        <v>652</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13</v>
      </c>
      <c r="D21" s="18">
        <v>1037</v>
      </c>
      <c r="E21" s="18">
        <v>133.5</v>
      </c>
      <c r="F21" s="18">
        <v>1170.5</v>
      </c>
      <c r="G21" s="18">
        <v>-107</v>
      </c>
      <c r="H21" s="19">
        <v>1063.5</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778</v>
      </c>
      <c r="E24" s="119"/>
      <c r="F24" s="119"/>
      <c r="G24" s="119"/>
      <c r="H24" s="120"/>
    </row>
    <row r="25" spans="2:8" ht="20" customHeight="1" thickBot="1" x14ac:dyDescent="0.4">
      <c r="C25" s="76" t="s">
        <v>18</v>
      </c>
      <c r="D25" s="118" t="s">
        <v>652</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10.6</v>
      </c>
      <c r="D28" s="18">
        <v>786.06399999999996</v>
      </c>
      <c r="E28" s="18">
        <v>71.7</v>
      </c>
      <c r="F28" s="18">
        <v>857.76400000000001</v>
      </c>
      <c r="G28" s="18">
        <v>-585.79999999999995</v>
      </c>
      <c r="H28" s="19">
        <v>271.96400000000006</v>
      </c>
    </row>
    <row r="29" spans="2:8" ht="13" customHeight="1" thickBot="1" x14ac:dyDescent="0.4"/>
    <row r="30" spans="2:8" ht="20" customHeight="1" thickBot="1" x14ac:dyDescent="0.4">
      <c r="C30" s="75" t="s">
        <v>14</v>
      </c>
      <c r="D30" s="121" t="s">
        <v>29</v>
      </c>
      <c r="E30" s="123"/>
      <c r="F30" s="123"/>
      <c r="G30" s="123"/>
      <c r="H30" s="124"/>
    </row>
    <row r="31" spans="2:8" ht="20" customHeight="1" thickBot="1" x14ac:dyDescent="0.4">
      <c r="C31" s="76" t="s">
        <v>16</v>
      </c>
      <c r="D31" s="118" t="s">
        <v>779</v>
      </c>
      <c r="E31" s="119"/>
      <c r="F31" s="119"/>
      <c r="G31" s="119"/>
      <c r="H31" s="120"/>
    </row>
    <row r="32" spans="2:8" ht="20" customHeight="1" thickBot="1" x14ac:dyDescent="0.4">
      <c r="C32" s="76" t="s">
        <v>18</v>
      </c>
      <c r="D32" s="118" t="s">
        <v>652</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4.8600000000000003</v>
      </c>
      <c r="D35" s="18">
        <v>282.60000000000002</v>
      </c>
      <c r="E35" s="18">
        <v>21.2</v>
      </c>
      <c r="F35" s="18">
        <v>303.8</v>
      </c>
      <c r="G35" s="18">
        <v>-90</v>
      </c>
      <c r="H35" s="19">
        <v>213.8</v>
      </c>
    </row>
    <row r="36" spans="2:8" ht="12.5" customHeight="1" x14ac:dyDescent="0.35"/>
    <row r="37" spans="2:8" ht="12.5" customHeight="1" x14ac:dyDescent="0.35"/>
    <row r="38" spans="2:8" ht="8.25" customHeight="1" x14ac:dyDescent="0.35"/>
    <row r="39" spans="2:8" ht="18" customHeight="1" x14ac:dyDescent="0.4">
      <c r="C39" s="132" t="s">
        <v>59</v>
      </c>
      <c r="D39" s="132"/>
      <c r="E39" s="132"/>
      <c r="F39" s="132"/>
      <c r="G39" s="132"/>
      <c r="H39" s="132"/>
    </row>
    <row r="40" spans="2:8" ht="18.75" customHeight="1" thickBot="1" x14ac:dyDescent="0.4"/>
    <row r="41" spans="2:8" ht="20" customHeight="1" thickBot="1" x14ac:dyDescent="0.4">
      <c r="C41" s="87" t="s">
        <v>14</v>
      </c>
      <c r="D41" s="121" t="s">
        <v>60</v>
      </c>
      <c r="E41" s="122"/>
      <c r="F41" s="123"/>
      <c r="G41" s="123"/>
      <c r="H41" s="124"/>
    </row>
    <row r="42" spans="2:8" ht="20" customHeight="1" thickBot="1" x14ac:dyDescent="0.4">
      <c r="C42" s="88" t="s">
        <v>16</v>
      </c>
      <c r="D42" s="118" t="s">
        <v>61</v>
      </c>
      <c r="E42" s="119"/>
      <c r="F42" s="119"/>
      <c r="G42" s="119"/>
      <c r="H42" s="120"/>
    </row>
    <row r="43" spans="2:8" ht="20" customHeight="1" thickBot="1" x14ac:dyDescent="0.4">
      <c r="C43" s="88" t="s">
        <v>18</v>
      </c>
      <c r="D43" s="118" t="s">
        <v>248</v>
      </c>
      <c r="E43" s="119"/>
      <c r="F43" s="119"/>
      <c r="G43" s="119"/>
      <c r="H43" s="120"/>
    </row>
    <row r="44" spans="2:8" ht="12.5" customHeight="1" x14ac:dyDescent="0.35">
      <c r="C44" s="128"/>
      <c r="D44" s="129"/>
      <c r="E44" s="129"/>
      <c r="F44" s="130"/>
      <c r="G44" s="130"/>
      <c r="H44" s="131"/>
    </row>
    <row r="45" spans="2:8" ht="5.25" customHeight="1" x14ac:dyDescent="0.35">
      <c r="C45" s="14"/>
      <c r="H45" s="15"/>
    </row>
    <row r="46" spans="2:8" ht="25.4" customHeight="1" thickBot="1" x14ac:dyDescent="0.4">
      <c r="B46" s="16"/>
      <c r="C46" s="89" t="s">
        <v>20</v>
      </c>
      <c r="D46" s="90" t="s">
        <v>21</v>
      </c>
      <c r="E46" s="90" t="s">
        <v>22</v>
      </c>
      <c r="F46" s="91" t="s">
        <v>6</v>
      </c>
      <c r="G46" s="90" t="s">
        <v>7</v>
      </c>
      <c r="H46" s="92" t="s">
        <v>8</v>
      </c>
    </row>
    <row r="47" spans="2:8" ht="20" customHeight="1" thickBot="1" x14ac:dyDescent="0.4">
      <c r="C47" s="17">
        <v>0</v>
      </c>
      <c r="D47" s="20">
        <v>81</v>
      </c>
      <c r="E47" s="20">
        <v>0</v>
      </c>
      <c r="F47" s="20">
        <v>81</v>
      </c>
      <c r="G47" s="20">
        <v>0</v>
      </c>
      <c r="H47" s="21">
        <v>81</v>
      </c>
    </row>
    <row r="48" spans="2:8" ht="13" customHeight="1" thickBot="1" x14ac:dyDescent="0.4"/>
    <row r="49" spans="2:8" ht="18.5" customHeight="1" thickBot="1" x14ac:dyDescent="0.45">
      <c r="C49" s="125" t="s">
        <v>81</v>
      </c>
      <c r="D49" s="126"/>
      <c r="E49" s="126"/>
      <c r="F49" s="126"/>
      <c r="G49" s="126"/>
      <c r="H49" s="127"/>
    </row>
    <row r="50" spans="2:8" ht="19.5" customHeight="1" thickBot="1" x14ac:dyDescent="0.4"/>
    <row r="51" spans="2:8" ht="20" customHeight="1" thickBot="1" x14ac:dyDescent="0.4">
      <c r="C51" s="81" t="s">
        <v>14</v>
      </c>
      <c r="D51" s="121" t="s">
        <v>179</v>
      </c>
      <c r="E51" s="122"/>
      <c r="F51" s="123"/>
      <c r="G51" s="123"/>
      <c r="H51" s="124"/>
    </row>
    <row r="52" spans="2:8" ht="20" customHeight="1" thickBot="1" x14ac:dyDescent="0.4">
      <c r="C52" s="82" t="s">
        <v>16</v>
      </c>
      <c r="D52" s="118" t="s">
        <v>780</v>
      </c>
      <c r="E52" s="119"/>
      <c r="F52" s="119"/>
      <c r="G52" s="119"/>
      <c r="H52" s="120"/>
    </row>
    <row r="53" spans="2:8" ht="20" customHeight="1" thickBot="1" x14ac:dyDescent="0.4">
      <c r="C53" s="82" t="s">
        <v>18</v>
      </c>
      <c r="D53" s="118" t="s">
        <v>781</v>
      </c>
      <c r="E53" s="119"/>
      <c r="F53" s="119"/>
      <c r="G53" s="119"/>
      <c r="H53" s="120"/>
    </row>
    <row r="54" spans="2:8" ht="5.25" customHeight="1" x14ac:dyDescent="0.35">
      <c r="C54" s="14"/>
      <c r="H54" s="15"/>
    </row>
    <row r="55" spans="2:8" ht="25.4" customHeight="1" thickBot="1" x14ac:dyDescent="0.4">
      <c r="B55" s="16"/>
      <c r="C55" s="83" t="s">
        <v>20</v>
      </c>
      <c r="D55" s="84" t="s">
        <v>21</v>
      </c>
      <c r="E55" s="84" t="s">
        <v>22</v>
      </c>
      <c r="F55" s="85" t="s">
        <v>6</v>
      </c>
      <c r="G55" s="84" t="s">
        <v>7</v>
      </c>
      <c r="H55" s="86" t="s">
        <v>8</v>
      </c>
    </row>
    <row r="56" spans="2:8" ht="20" customHeight="1" thickBot="1" x14ac:dyDescent="0.4">
      <c r="C56" s="17">
        <v>0</v>
      </c>
      <c r="D56" s="18">
        <v>0</v>
      </c>
      <c r="E56" s="18">
        <v>-150</v>
      </c>
      <c r="F56" s="18">
        <v>-150</v>
      </c>
      <c r="G56" s="18">
        <v>0</v>
      </c>
      <c r="H56" s="19">
        <v>-150</v>
      </c>
    </row>
    <row r="57" spans="2:8" ht="13" customHeight="1" thickBot="1" x14ac:dyDescent="0.4"/>
    <row r="58" spans="2:8" ht="18.5" customHeight="1" thickBot="1" x14ac:dyDescent="0.45">
      <c r="C58" s="125" t="s">
        <v>158</v>
      </c>
      <c r="D58" s="126"/>
      <c r="E58" s="126"/>
      <c r="F58" s="126"/>
      <c r="G58" s="126"/>
      <c r="H58" s="127"/>
    </row>
    <row r="59" spans="2:8" ht="19.5" customHeight="1" x14ac:dyDescent="0.35"/>
    <row r="60" spans="2:8" ht="12.5" customHeight="1" x14ac:dyDescent="0.35"/>
    <row r="61" spans="2:8" ht="12.5" customHeight="1" x14ac:dyDescent="0.35"/>
    <row r="62" spans="2:8" ht="12.5" customHeight="1" x14ac:dyDescent="0.35"/>
    <row r="63" spans="2:8" ht="12.5" customHeight="1" x14ac:dyDescent="0.35">
      <c r="C63" s="23"/>
      <c r="D63" s="23"/>
      <c r="E63" s="23"/>
      <c r="F63" s="23"/>
      <c r="G63" s="23"/>
      <c r="H63" s="23"/>
    </row>
    <row r="64" spans="2:8" ht="12.5" customHeight="1" x14ac:dyDescent="0.35"/>
    <row r="65" ht="12.5" customHeight="1" x14ac:dyDescent="0.35"/>
  </sheetData>
  <mergeCells count="24">
    <mergeCell ref="D17:H17"/>
    <mergeCell ref="D2:E2"/>
    <mergeCell ref="D3:E3"/>
    <mergeCell ref="D6:H6"/>
    <mergeCell ref="C14:H14"/>
    <mergeCell ref="D16:H16"/>
    <mergeCell ref="C44:E44"/>
    <mergeCell ref="F44:H44"/>
    <mergeCell ref="D18:H18"/>
    <mergeCell ref="D23:H23"/>
    <mergeCell ref="D24:H24"/>
    <mergeCell ref="D25:H25"/>
    <mergeCell ref="D30:H30"/>
    <mergeCell ref="D31:H31"/>
    <mergeCell ref="D32:H32"/>
    <mergeCell ref="C39:H39"/>
    <mergeCell ref="D41:H41"/>
    <mergeCell ref="D42:H42"/>
    <mergeCell ref="D43:H43"/>
    <mergeCell ref="C49:H49"/>
    <mergeCell ref="D51:H51"/>
    <mergeCell ref="D52:H52"/>
    <mergeCell ref="D53:H53"/>
    <mergeCell ref="C58:H58"/>
  </mergeCells>
  <printOptions horizontalCentered="1"/>
  <pageMargins left="0.7" right="0.7" top="0.75" bottom="0.75" header="0.3" footer="0.3"/>
  <pageSetup paperSize="9" scale="74" fitToHeight="0" orientation="portrait"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B2:H44"/>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583</v>
      </c>
      <c r="E2" s="133"/>
      <c r="F2" s="2"/>
    </row>
    <row r="3" spans="3:8" ht="4.5" customHeight="1" x14ac:dyDescent="0.35">
      <c r="C3" s="3"/>
      <c r="D3" s="133"/>
      <c r="E3" s="133"/>
      <c r="F3" s="4"/>
    </row>
    <row r="4" spans="3:8" ht="13" customHeight="1" x14ac:dyDescent="0.35">
      <c r="C4" s="65" t="s">
        <v>2</v>
      </c>
      <c r="D4" s="1" t="s">
        <v>651</v>
      </c>
      <c r="E4" s="1"/>
      <c r="F4" s="2"/>
    </row>
    <row r="5" spans="3:8" ht="12.5" customHeight="1" x14ac:dyDescent="0.35"/>
    <row r="6" spans="3:8" ht="144.75" customHeight="1" x14ac:dyDescent="0.35">
      <c r="C6" s="66" t="s">
        <v>4</v>
      </c>
      <c r="D6" s="134" t="s">
        <v>652</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79517.7</v>
      </c>
      <c r="E9" s="5">
        <v>-47717</v>
      </c>
      <c r="F9" s="6">
        <v>31800.699999999997</v>
      </c>
      <c r="H9" s="7">
        <v>13</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653</v>
      </c>
      <c r="E17" s="119"/>
      <c r="F17" s="119"/>
      <c r="G17" s="119"/>
      <c r="H17" s="120"/>
    </row>
    <row r="18" spans="2:8" ht="20" customHeight="1" thickBot="1" x14ac:dyDescent="0.4">
      <c r="C18" s="76" t="s">
        <v>18</v>
      </c>
      <c r="D18" s="118" t="s">
        <v>652</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13</v>
      </c>
      <c r="D21" s="18">
        <v>826</v>
      </c>
      <c r="E21" s="18">
        <v>78691.7</v>
      </c>
      <c r="F21" s="18">
        <v>79517.7</v>
      </c>
      <c r="G21" s="18">
        <v>-47717</v>
      </c>
      <c r="H21" s="19">
        <v>31800.699999999997</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654</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3:8" ht="20" customHeight="1" thickBot="1" x14ac:dyDescent="0.4">
      <c r="C33" s="17">
        <v>0</v>
      </c>
      <c r="D33" s="20">
        <v>0</v>
      </c>
      <c r="E33" s="20">
        <v>2115</v>
      </c>
      <c r="F33" s="20">
        <v>2115</v>
      </c>
      <c r="G33" s="20">
        <v>0</v>
      </c>
      <c r="H33" s="21">
        <v>2115</v>
      </c>
    </row>
    <row r="34" spans="3:8" ht="13" customHeight="1" thickBot="1" x14ac:dyDescent="0.4"/>
    <row r="35" spans="3:8" ht="18.5" customHeight="1" thickBot="1" x14ac:dyDescent="0.45">
      <c r="C35" s="125" t="s">
        <v>192</v>
      </c>
      <c r="D35" s="126"/>
      <c r="E35" s="126"/>
      <c r="F35" s="126"/>
      <c r="G35" s="126"/>
      <c r="H35" s="127"/>
    </row>
    <row r="36" spans="3:8" ht="19.5" customHeight="1" thickBot="1" x14ac:dyDescent="0.4"/>
    <row r="37" spans="3:8" ht="18.5" customHeight="1" thickBot="1" x14ac:dyDescent="0.45">
      <c r="C37" s="125" t="s">
        <v>158</v>
      </c>
      <c r="D37" s="126"/>
      <c r="E37" s="126"/>
      <c r="F37" s="126"/>
      <c r="G37" s="126"/>
      <c r="H37" s="127"/>
    </row>
    <row r="38" spans="3:8" ht="19.5" customHeight="1" x14ac:dyDescent="0.35"/>
    <row r="39" spans="3:8" ht="12.5" customHeight="1" x14ac:dyDescent="0.35"/>
    <row r="40" spans="3:8" ht="12.5" customHeight="1" x14ac:dyDescent="0.35"/>
    <row r="41" spans="3:8" ht="12.5" customHeight="1" x14ac:dyDescent="0.35"/>
    <row r="42" spans="3:8" ht="12.5" customHeight="1" x14ac:dyDescent="0.35">
      <c r="C42" s="23"/>
      <c r="D42" s="23"/>
      <c r="E42" s="23"/>
      <c r="F42" s="23"/>
      <c r="G42" s="23"/>
      <c r="H42" s="23"/>
    </row>
    <row r="43" spans="3:8" ht="12.5" customHeight="1" x14ac:dyDescent="0.35"/>
    <row r="44" spans="3:8" ht="12.5" customHeight="1" x14ac:dyDescent="0.35"/>
  </sheetData>
  <mergeCells count="15">
    <mergeCell ref="D17:H17"/>
    <mergeCell ref="D2:E2"/>
    <mergeCell ref="D3:E3"/>
    <mergeCell ref="D6:H6"/>
    <mergeCell ref="C14:H14"/>
    <mergeCell ref="D16:H16"/>
    <mergeCell ref="C35:H35"/>
    <mergeCell ref="C37:H37"/>
    <mergeCell ref="D18:H18"/>
    <mergeCell ref="C25:H25"/>
    <mergeCell ref="D27:H27"/>
    <mergeCell ref="D28:H28"/>
    <mergeCell ref="D29:H29"/>
    <mergeCell ref="C30:E30"/>
    <mergeCell ref="F30:H30"/>
  </mergeCells>
  <printOptions horizontalCentered="1"/>
  <pageMargins left="0.7" right="0.7" top="0.75" bottom="0.75" header="0.3" footer="0.3"/>
  <pageSetup paperSize="9" scale="74" fitToHeight="0" orientation="portrait"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H56"/>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583</v>
      </c>
      <c r="E2" s="133"/>
      <c r="F2" s="2"/>
    </row>
    <row r="3" spans="3:8" ht="4.5" customHeight="1" x14ac:dyDescent="0.35">
      <c r="C3" s="3"/>
      <c r="D3" s="133"/>
      <c r="E3" s="133"/>
      <c r="F3" s="4"/>
    </row>
    <row r="4" spans="3:8" ht="13" customHeight="1" x14ac:dyDescent="0.35">
      <c r="C4" s="65" t="s">
        <v>2</v>
      </c>
      <c r="D4" s="1" t="s">
        <v>610</v>
      </c>
      <c r="E4" s="1"/>
      <c r="F4" s="2"/>
    </row>
    <row r="5" spans="3:8" ht="12.5" customHeight="1" x14ac:dyDescent="0.35"/>
    <row r="6" spans="3:8" ht="144.75" customHeight="1" x14ac:dyDescent="0.35">
      <c r="C6" s="66" t="s">
        <v>4</v>
      </c>
      <c r="D6" s="134" t="s">
        <v>611</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1696.2</v>
      </c>
      <c r="E9" s="5">
        <v>-1624.5</v>
      </c>
      <c r="F9" s="6">
        <v>71.700000000000045</v>
      </c>
      <c r="H9" s="7">
        <v>11.870000000000001</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612</v>
      </c>
      <c r="E17" s="119"/>
      <c r="F17" s="119"/>
      <c r="G17" s="119"/>
      <c r="H17" s="120"/>
    </row>
    <row r="18" spans="2:8" ht="100" customHeight="1" thickBot="1" x14ac:dyDescent="0.4">
      <c r="C18" s="76" t="s">
        <v>18</v>
      </c>
      <c r="D18" s="118" t="s">
        <v>611</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3.87</v>
      </c>
      <c r="D21" s="18">
        <v>249.2</v>
      </c>
      <c r="E21" s="18">
        <v>399.8</v>
      </c>
      <c r="F21" s="18">
        <v>649</v>
      </c>
      <c r="G21" s="18">
        <v>-649</v>
      </c>
      <c r="H21" s="19">
        <v>0</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613</v>
      </c>
      <c r="E24" s="119"/>
      <c r="F24" s="119"/>
      <c r="G24" s="119"/>
      <c r="H24" s="120"/>
    </row>
    <row r="25" spans="2:8" ht="100" customHeight="1" thickBot="1" x14ac:dyDescent="0.4">
      <c r="C25" s="76" t="s">
        <v>18</v>
      </c>
      <c r="D25" s="118" t="s">
        <v>611</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1</v>
      </c>
      <c r="D28" s="18">
        <v>65.099999999999994</v>
      </c>
      <c r="E28" s="18">
        <v>-71.099999999999994</v>
      </c>
      <c r="F28" s="18">
        <v>-6</v>
      </c>
      <c r="G28" s="18">
        <v>0</v>
      </c>
      <c r="H28" s="19">
        <v>-6</v>
      </c>
    </row>
    <row r="29" spans="2:8" ht="13" customHeight="1" thickBot="1" x14ac:dyDescent="0.4"/>
    <row r="30" spans="2:8" ht="20" customHeight="1" thickBot="1" x14ac:dyDescent="0.4">
      <c r="C30" s="75" t="s">
        <v>14</v>
      </c>
      <c r="D30" s="121" t="s">
        <v>26</v>
      </c>
      <c r="E30" s="123"/>
      <c r="F30" s="123"/>
      <c r="G30" s="123"/>
      <c r="H30" s="124"/>
    </row>
    <row r="31" spans="2:8" ht="20" customHeight="1" thickBot="1" x14ac:dyDescent="0.4">
      <c r="C31" s="76" t="s">
        <v>16</v>
      </c>
      <c r="D31" s="118" t="s">
        <v>614</v>
      </c>
      <c r="E31" s="119"/>
      <c r="F31" s="119"/>
      <c r="G31" s="119"/>
      <c r="H31" s="120"/>
    </row>
    <row r="32" spans="2:8" ht="40" customHeight="1" thickBot="1" x14ac:dyDescent="0.4">
      <c r="C32" s="76" t="s">
        <v>18</v>
      </c>
      <c r="D32" s="118" t="s">
        <v>615</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2</v>
      </c>
      <c r="D35" s="18">
        <v>62.7</v>
      </c>
      <c r="E35" s="18">
        <v>33.5</v>
      </c>
      <c r="F35" s="18">
        <v>96.2</v>
      </c>
      <c r="G35" s="18">
        <v>-18.5</v>
      </c>
      <c r="H35" s="19">
        <v>77.7</v>
      </c>
    </row>
    <row r="36" spans="2:8" ht="13" customHeight="1" thickBot="1" x14ac:dyDescent="0.4"/>
    <row r="37" spans="2:8" ht="20" customHeight="1" thickBot="1" x14ac:dyDescent="0.4">
      <c r="C37" s="75" t="s">
        <v>14</v>
      </c>
      <c r="D37" s="121" t="s">
        <v>29</v>
      </c>
      <c r="E37" s="123"/>
      <c r="F37" s="123"/>
      <c r="G37" s="123"/>
      <c r="H37" s="124"/>
    </row>
    <row r="38" spans="2:8" ht="20" customHeight="1" thickBot="1" x14ac:dyDescent="0.4">
      <c r="C38" s="76" t="s">
        <v>16</v>
      </c>
      <c r="D38" s="118" t="s">
        <v>616</v>
      </c>
      <c r="E38" s="119"/>
      <c r="F38" s="119"/>
      <c r="G38" s="119"/>
      <c r="H38" s="120"/>
    </row>
    <row r="39" spans="2:8" ht="40" customHeight="1" thickBot="1" x14ac:dyDescent="0.4">
      <c r="C39" s="76" t="s">
        <v>18</v>
      </c>
      <c r="D39" s="118" t="s">
        <v>617</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5</v>
      </c>
      <c r="D42" s="18">
        <v>291</v>
      </c>
      <c r="E42" s="18">
        <v>666</v>
      </c>
      <c r="F42" s="18">
        <v>957</v>
      </c>
      <c r="G42" s="18">
        <v>-957</v>
      </c>
      <c r="H42" s="19">
        <v>0</v>
      </c>
    </row>
    <row r="43" spans="2:8" ht="12.5" customHeight="1" x14ac:dyDescent="0.35"/>
    <row r="44" spans="2:8" ht="12.5" customHeight="1" x14ac:dyDescent="0.35"/>
    <row r="45" spans="2:8" ht="18" customHeight="1" x14ac:dyDescent="0.4">
      <c r="C45" s="132" t="s">
        <v>351</v>
      </c>
      <c r="D45" s="132"/>
      <c r="E45" s="132"/>
      <c r="F45" s="132"/>
      <c r="G45" s="132"/>
      <c r="H45" s="132"/>
    </row>
    <row r="46" spans="2:8" ht="18.75" customHeight="1" thickBot="1" x14ac:dyDescent="0.4"/>
    <row r="47" spans="2:8" ht="18.5" customHeight="1" thickBot="1" x14ac:dyDescent="0.45">
      <c r="C47" s="125" t="s">
        <v>192</v>
      </c>
      <c r="D47" s="126"/>
      <c r="E47" s="126"/>
      <c r="F47" s="126"/>
      <c r="G47" s="126"/>
      <c r="H47" s="127"/>
    </row>
    <row r="48" spans="2:8" ht="19.5" customHeight="1" thickBot="1" x14ac:dyDescent="0.4"/>
    <row r="49" spans="3:8" ht="18.5" customHeight="1" thickBot="1" x14ac:dyDescent="0.45">
      <c r="C49" s="125" t="s">
        <v>158</v>
      </c>
      <c r="D49" s="126"/>
      <c r="E49" s="126"/>
      <c r="F49" s="126"/>
      <c r="G49" s="126"/>
      <c r="H49" s="127"/>
    </row>
    <row r="50" spans="3:8" ht="19.5" customHeight="1" x14ac:dyDescent="0.35"/>
    <row r="51" spans="3:8" ht="12.5" customHeight="1" x14ac:dyDescent="0.35"/>
    <row r="52" spans="3:8" ht="12.5" customHeight="1" x14ac:dyDescent="0.35"/>
    <row r="53" spans="3:8" ht="12.5" customHeight="1" x14ac:dyDescent="0.35"/>
    <row r="54" spans="3:8" ht="12.5" customHeight="1" x14ac:dyDescent="0.35">
      <c r="C54" s="23"/>
      <c r="D54" s="23"/>
      <c r="E54" s="23"/>
      <c r="F54" s="23"/>
      <c r="G54" s="23"/>
      <c r="H54" s="23"/>
    </row>
    <row r="55" spans="3:8" ht="12.5" customHeight="1" x14ac:dyDescent="0.35"/>
    <row r="56" spans="3:8" ht="12.5" customHeight="1" x14ac:dyDescent="0.35"/>
  </sheetData>
  <mergeCells count="19">
    <mergeCell ref="D31:H31"/>
    <mergeCell ref="D2:E2"/>
    <mergeCell ref="D3:E3"/>
    <mergeCell ref="D6:H6"/>
    <mergeCell ref="C14:H14"/>
    <mergeCell ref="D16:H16"/>
    <mergeCell ref="D17:H17"/>
    <mergeCell ref="D18:H18"/>
    <mergeCell ref="D23:H23"/>
    <mergeCell ref="D24:H24"/>
    <mergeCell ref="D25:H25"/>
    <mergeCell ref="D30:H30"/>
    <mergeCell ref="C49:H49"/>
    <mergeCell ref="D32:H32"/>
    <mergeCell ref="D37:H37"/>
    <mergeCell ref="D38:H38"/>
    <mergeCell ref="D39:H39"/>
    <mergeCell ref="C45:H45"/>
    <mergeCell ref="C47:H47"/>
  </mergeCells>
  <printOptions horizontalCentered="1"/>
  <pageMargins left="0.7" right="0.7" top="0.75" bottom="0.75" header="0.3" footer="0.3"/>
  <pageSetup paperSize="9" scale="74"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H219"/>
  <sheetViews>
    <sheetView showGridLines="0" showRowColHeaders="0" zoomScaleNormal="100" workbookViewId="0">
      <selection activeCell="E4" sqref="E4"/>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1</v>
      </c>
      <c r="E2" s="133"/>
      <c r="F2" s="2"/>
    </row>
    <row r="3" spans="3:8" ht="4.5" customHeight="1" x14ac:dyDescent="0.35">
      <c r="C3" s="3"/>
      <c r="D3" s="133"/>
      <c r="E3" s="133"/>
      <c r="F3" s="4"/>
    </row>
    <row r="4" spans="3:8" ht="13" customHeight="1" x14ac:dyDescent="0.35">
      <c r="C4" s="65" t="s">
        <v>2</v>
      </c>
      <c r="D4" s="1" t="s">
        <v>97</v>
      </c>
      <c r="E4" s="1"/>
      <c r="F4" s="2"/>
    </row>
    <row r="5" spans="3:8" ht="12.5" customHeight="1" x14ac:dyDescent="0.35"/>
    <row r="6" spans="3:8" ht="144.75" customHeight="1" x14ac:dyDescent="0.35">
      <c r="C6" s="66" t="s">
        <v>4</v>
      </c>
      <c r="D6" s="134" t="s">
        <v>98</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126861.08199999999</v>
      </c>
      <c r="E9" s="5">
        <v>-94374.6</v>
      </c>
      <c r="F9" s="6">
        <v>32486.481999999989</v>
      </c>
      <c r="H9" s="7">
        <v>181.53999999999996</v>
      </c>
    </row>
    <row r="10" spans="3:8" ht="7.5" customHeight="1" x14ac:dyDescent="0.35">
      <c r="C10" s="73"/>
      <c r="F10" s="8"/>
      <c r="H10" s="9"/>
    </row>
    <row r="11" spans="3:8" ht="12.75" customHeight="1" thickBot="1" x14ac:dyDescent="0.4">
      <c r="C11" s="74" t="s">
        <v>11</v>
      </c>
      <c r="D11" s="10"/>
      <c r="E11" s="11"/>
      <c r="F11" s="12">
        <v>-13448</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99</v>
      </c>
      <c r="E17" s="119"/>
      <c r="F17" s="119"/>
      <c r="G17" s="119"/>
      <c r="H17" s="120"/>
    </row>
    <row r="18" spans="2:8" ht="40" customHeight="1" thickBot="1" x14ac:dyDescent="0.4">
      <c r="C18" s="76" t="s">
        <v>18</v>
      </c>
      <c r="D18" s="118" t="s">
        <v>100</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18.29</v>
      </c>
      <c r="D21" s="18">
        <v>905.2</v>
      </c>
      <c r="E21" s="18">
        <v>8.6</v>
      </c>
      <c r="F21" s="18">
        <v>913.80000000000007</v>
      </c>
      <c r="G21" s="18">
        <v>0</v>
      </c>
      <c r="H21" s="19">
        <v>913.80000000000007</v>
      </c>
    </row>
    <row r="22" spans="2:8" ht="13" customHeight="1" thickBot="1" x14ac:dyDescent="0.4"/>
    <row r="23" spans="2:8" ht="20" customHeight="1" thickBot="1" x14ac:dyDescent="0.4">
      <c r="C23" s="75" t="s">
        <v>14</v>
      </c>
      <c r="D23" s="121" t="s">
        <v>26</v>
      </c>
      <c r="E23" s="123"/>
      <c r="F23" s="123"/>
      <c r="G23" s="123"/>
      <c r="H23" s="124"/>
    </row>
    <row r="24" spans="2:8" ht="20" customHeight="1" thickBot="1" x14ac:dyDescent="0.4">
      <c r="C24" s="76" t="s">
        <v>16</v>
      </c>
      <c r="D24" s="118" t="s">
        <v>101</v>
      </c>
      <c r="E24" s="119"/>
      <c r="F24" s="119"/>
      <c r="G24" s="119"/>
      <c r="H24" s="120"/>
    </row>
    <row r="25" spans="2:8" ht="40" customHeight="1" thickBot="1" x14ac:dyDescent="0.4">
      <c r="C25" s="76" t="s">
        <v>18</v>
      </c>
      <c r="D25" s="118" t="s">
        <v>102</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72.16</v>
      </c>
      <c r="D28" s="18">
        <v>4072.4</v>
      </c>
      <c r="E28" s="18">
        <v>36.4</v>
      </c>
      <c r="F28" s="18">
        <v>4108.8</v>
      </c>
      <c r="G28" s="18">
        <v>0</v>
      </c>
      <c r="H28" s="19">
        <v>4108.8</v>
      </c>
    </row>
    <row r="29" spans="2:8" ht="13" customHeight="1" thickBot="1" x14ac:dyDescent="0.4"/>
    <row r="30" spans="2:8" ht="20" customHeight="1" thickBot="1" x14ac:dyDescent="0.4">
      <c r="C30" s="75" t="s">
        <v>14</v>
      </c>
      <c r="D30" s="121" t="s">
        <v>29</v>
      </c>
      <c r="E30" s="123"/>
      <c r="F30" s="123"/>
      <c r="G30" s="123"/>
      <c r="H30" s="124"/>
    </row>
    <row r="31" spans="2:8" ht="20" customHeight="1" thickBot="1" x14ac:dyDescent="0.4">
      <c r="C31" s="76" t="s">
        <v>16</v>
      </c>
      <c r="D31" s="118" t="s">
        <v>103</v>
      </c>
      <c r="E31" s="119"/>
      <c r="F31" s="119"/>
      <c r="G31" s="119"/>
      <c r="H31" s="120"/>
    </row>
    <row r="32" spans="2:8" ht="60" customHeight="1" thickBot="1" x14ac:dyDescent="0.4">
      <c r="C32" s="76" t="s">
        <v>18</v>
      </c>
      <c r="D32" s="118" t="s">
        <v>104</v>
      </c>
      <c r="E32" s="119"/>
      <c r="F32" s="119"/>
      <c r="G32" s="119"/>
      <c r="H32" s="120"/>
    </row>
    <row r="33" spans="2:8" ht="5.25" customHeight="1" x14ac:dyDescent="0.35">
      <c r="C33" s="14"/>
      <c r="H33" s="15"/>
    </row>
    <row r="34" spans="2:8" ht="25.4" customHeight="1" thickBot="1" x14ac:dyDescent="0.4">
      <c r="B34" s="16"/>
      <c r="C34" s="77" t="s">
        <v>20</v>
      </c>
      <c r="D34" s="78" t="s">
        <v>21</v>
      </c>
      <c r="E34" s="78" t="s">
        <v>22</v>
      </c>
      <c r="F34" s="79" t="s">
        <v>6</v>
      </c>
      <c r="G34" s="78" t="s">
        <v>7</v>
      </c>
      <c r="H34" s="80" t="s">
        <v>8</v>
      </c>
    </row>
    <row r="35" spans="2:8" ht="20" customHeight="1" thickBot="1" x14ac:dyDescent="0.4">
      <c r="C35" s="17">
        <v>68.31</v>
      </c>
      <c r="D35" s="18">
        <v>2915.2</v>
      </c>
      <c r="E35" s="18">
        <v>26.8</v>
      </c>
      <c r="F35" s="18">
        <v>2942</v>
      </c>
      <c r="G35" s="18">
        <v>-1524.8</v>
      </c>
      <c r="H35" s="19">
        <v>1417.2</v>
      </c>
    </row>
    <row r="36" spans="2:8" ht="13" customHeight="1" thickBot="1" x14ac:dyDescent="0.4"/>
    <row r="37" spans="2:8" ht="20" customHeight="1" thickBot="1" x14ac:dyDescent="0.4">
      <c r="C37" s="75" t="s">
        <v>14</v>
      </c>
      <c r="D37" s="121" t="s">
        <v>105</v>
      </c>
      <c r="E37" s="123"/>
      <c r="F37" s="123"/>
      <c r="G37" s="123"/>
      <c r="H37" s="124"/>
    </row>
    <row r="38" spans="2:8" ht="20" customHeight="1" thickBot="1" x14ac:dyDescent="0.4">
      <c r="C38" s="76" t="s">
        <v>16</v>
      </c>
      <c r="D38" s="118" t="s">
        <v>106</v>
      </c>
      <c r="E38" s="119"/>
      <c r="F38" s="119"/>
      <c r="G38" s="119"/>
      <c r="H38" s="120"/>
    </row>
    <row r="39" spans="2:8" ht="20" customHeight="1" thickBot="1" x14ac:dyDescent="0.4">
      <c r="C39" s="76" t="s">
        <v>18</v>
      </c>
      <c r="D39" s="118" t="s">
        <v>107</v>
      </c>
      <c r="E39" s="119"/>
      <c r="F39" s="119"/>
      <c r="G39" s="119"/>
      <c r="H39" s="120"/>
    </row>
    <row r="40" spans="2:8" ht="5.25" customHeight="1" x14ac:dyDescent="0.35">
      <c r="C40" s="14"/>
      <c r="H40" s="15"/>
    </row>
    <row r="41" spans="2:8" ht="25.4" customHeight="1" thickBot="1" x14ac:dyDescent="0.4">
      <c r="B41" s="16"/>
      <c r="C41" s="77" t="s">
        <v>20</v>
      </c>
      <c r="D41" s="78" t="s">
        <v>21</v>
      </c>
      <c r="E41" s="78" t="s">
        <v>22</v>
      </c>
      <c r="F41" s="79" t="s">
        <v>6</v>
      </c>
      <c r="G41" s="78" t="s">
        <v>7</v>
      </c>
      <c r="H41" s="80" t="s">
        <v>8</v>
      </c>
    </row>
    <row r="42" spans="2:8" ht="20" customHeight="1" thickBot="1" x14ac:dyDescent="0.4">
      <c r="C42" s="17">
        <v>0</v>
      </c>
      <c r="D42" s="18">
        <v>0</v>
      </c>
      <c r="E42" s="18">
        <v>3338.4</v>
      </c>
      <c r="F42" s="18">
        <v>3338.4</v>
      </c>
      <c r="G42" s="18">
        <v>-834</v>
      </c>
      <c r="H42" s="19">
        <v>2504.4</v>
      </c>
    </row>
    <row r="43" spans="2:8" ht="13" customHeight="1" thickBot="1" x14ac:dyDescent="0.4"/>
    <row r="44" spans="2:8" ht="20" customHeight="1" thickBot="1" x14ac:dyDescent="0.4">
      <c r="C44" s="75" t="s">
        <v>14</v>
      </c>
      <c r="D44" s="121" t="s">
        <v>32</v>
      </c>
      <c r="E44" s="123"/>
      <c r="F44" s="123"/>
      <c r="G44" s="123"/>
      <c r="H44" s="124"/>
    </row>
    <row r="45" spans="2:8" ht="20" customHeight="1" thickBot="1" x14ac:dyDescent="0.4">
      <c r="C45" s="76" t="s">
        <v>16</v>
      </c>
      <c r="D45" s="118" t="s">
        <v>108</v>
      </c>
      <c r="E45" s="119"/>
      <c r="F45" s="119"/>
      <c r="G45" s="119"/>
      <c r="H45" s="120"/>
    </row>
    <row r="46" spans="2:8" ht="20" customHeight="1" thickBot="1" x14ac:dyDescent="0.4">
      <c r="C46" s="76" t="s">
        <v>18</v>
      </c>
      <c r="D46" s="118" t="s">
        <v>109</v>
      </c>
      <c r="E46" s="119"/>
      <c r="F46" s="119"/>
      <c r="G46" s="119"/>
      <c r="H46" s="120"/>
    </row>
    <row r="47" spans="2:8" ht="5.25" customHeight="1" x14ac:dyDescent="0.35">
      <c r="C47" s="14"/>
      <c r="H47" s="15"/>
    </row>
    <row r="48" spans="2:8" ht="25.4" customHeight="1" thickBot="1" x14ac:dyDescent="0.4">
      <c r="B48" s="16"/>
      <c r="C48" s="77" t="s">
        <v>20</v>
      </c>
      <c r="D48" s="78" t="s">
        <v>21</v>
      </c>
      <c r="E48" s="78" t="s">
        <v>22</v>
      </c>
      <c r="F48" s="79" t="s">
        <v>6</v>
      </c>
      <c r="G48" s="78" t="s">
        <v>7</v>
      </c>
      <c r="H48" s="80" t="s">
        <v>8</v>
      </c>
    </row>
    <row r="49" spans="2:8" ht="20" customHeight="1" thickBot="1" x14ac:dyDescent="0.4">
      <c r="C49" s="17">
        <v>4</v>
      </c>
      <c r="D49" s="18">
        <v>298.2</v>
      </c>
      <c r="E49" s="18">
        <v>1</v>
      </c>
      <c r="F49" s="18">
        <v>299.2</v>
      </c>
      <c r="G49" s="18">
        <v>0</v>
      </c>
      <c r="H49" s="19">
        <v>299.2</v>
      </c>
    </row>
    <row r="50" spans="2:8" ht="13" customHeight="1" thickBot="1" x14ac:dyDescent="0.4"/>
    <row r="51" spans="2:8" ht="20" customHeight="1" thickBot="1" x14ac:dyDescent="0.4">
      <c r="C51" s="75" t="s">
        <v>14</v>
      </c>
      <c r="D51" s="121" t="s">
        <v>110</v>
      </c>
      <c r="E51" s="123"/>
      <c r="F51" s="123"/>
      <c r="G51" s="123"/>
      <c r="H51" s="124"/>
    </row>
    <row r="52" spans="2:8" ht="20" customHeight="1" thickBot="1" x14ac:dyDescent="0.4">
      <c r="C52" s="76" t="s">
        <v>16</v>
      </c>
      <c r="D52" s="118" t="s">
        <v>111</v>
      </c>
      <c r="E52" s="119"/>
      <c r="F52" s="119"/>
      <c r="G52" s="119"/>
      <c r="H52" s="120"/>
    </row>
    <row r="53" spans="2:8" ht="60" customHeight="1" thickBot="1" x14ac:dyDescent="0.4">
      <c r="C53" s="76" t="s">
        <v>18</v>
      </c>
      <c r="D53" s="118" t="s">
        <v>46</v>
      </c>
      <c r="E53" s="119"/>
      <c r="F53" s="119"/>
      <c r="G53" s="119"/>
      <c r="H53" s="120"/>
    </row>
    <row r="54" spans="2:8" ht="5.25" customHeight="1" x14ac:dyDescent="0.35">
      <c r="C54" s="14"/>
      <c r="H54" s="15"/>
    </row>
    <row r="55" spans="2:8" ht="25.4" customHeight="1" thickBot="1" x14ac:dyDescent="0.4">
      <c r="B55" s="16"/>
      <c r="C55" s="77" t="s">
        <v>20</v>
      </c>
      <c r="D55" s="78" t="s">
        <v>21</v>
      </c>
      <c r="E55" s="78" t="s">
        <v>22</v>
      </c>
      <c r="F55" s="79" t="s">
        <v>6</v>
      </c>
      <c r="G55" s="78" t="s">
        <v>7</v>
      </c>
      <c r="H55" s="80" t="s">
        <v>8</v>
      </c>
    </row>
    <row r="56" spans="2:8" ht="20" customHeight="1" thickBot="1" x14ac:dyDescent="0.4">
      <c r="C56" s="17">
        <v>0</v>
      </c>
      <c r="D56" s="18">
        <v>0</v>
      </c>
      <c r="E56" s="18">
        <v>113658.682</v>
      </c>
      <c r="F56" s="18">
        <v>113658.682</v>
      </c>
      <c r="G56" s="18">
        <v>-91938.5</v>
      </c>
      <c r="H56" s="19">
        <v>21720.182000000001</v>
      </c>
    </row>
    <row r="57" spans="2:8" ht="13" customHeight="1" thickBot="1" x14ac:dyDescent="0.4"/>
    <row r="58" spans="2:8" ht="20" customHeight="1" thickBot="1" x14ac:dyDescent="0.4">
      <c r="C58" s="75" t="s">
        <v>14</v>
      </c>
      <c r="D58" s="121" t="s">
        <v>41</v>
      </c>
      <c r="E58" s="123"/>
      <c r="F58" s="123"/>
      <c r="G58" s="123"/>
      <c r="H58" s="124"/>
    </row>
    <row r="59" spans="2:8" ht="20" customHeight="1" thickBot="1" x14ac:dyDescent="0.4">
      <c r="C59" s="76" t="s">
        <v>16</v>
      </c>
      <c r="D59" s="118" t="s">
        <v>112</v>
      </c>
      <c r="E59" s="119"/>
      <c r="F59" s="119"/>
      <c r="G59" s="119"/>
      <c r="H59" s="120"/>
    </row>
    <row r="60" spans="2:8" ht="60" customHeight="1" thickBot="1" x14ac:dyDescent="0.4">
      <c r="C60" s="76" t="s">
        <v>18</v>
      </c>
      <c r="D60" s="118" t="s">
        <v>113</v>
      </c>
      <c r="E60" s="119"/>
      <c r="F60" s="119"/>
      <c r="G60" s="119"/>
      <c r="H60" s="120"/>
    </row>
    <row r="61" spans="2:8" ht="5.25" customHeight="1" x14ac:dyDescent="0.35">
      <c r="C61" s="14"/>
      <c r="H61" s="15"/>
    </row>
    <row r="62" spans="2:8" ht="25.4" customHeight="1" thickBot="1" x14ac:dyDescent="0.4">
      <c r="B62" s="16"/>
      <c r="C62" s="77" t="s">
        <v>20</v>
      </c>
      <c r="D62" s="78" t="s">
        <v>21</v>
      </c>
      <c r="E62" s="78" t="s">
        <v>22</v>
      </c>
      <c r="F62" s="79" t="s">
        <v>6</v>
      </c>
      <c r="G62" s="78" t="s">
        <v>7</v>
      </c>
      <c r="H62" s="80" t="s">
        <v>8</v>
      </c>
    </row>
    <row r="63" spans="2:8" ht="20" customHeight="1" thickBot="1" x14ac:dyDescent="0.4">
      <c r="C63" s="17">
        <v>17.579999999999998</v>
      </c>
      <c r="D63" s="18">
        <v>1299.2</v>
      </c>
      <c r="E63" s="18">
        <v>8.6</v>
      </c>
      <c r="F63" s="18">
        <v>1307.8</v>
      </c>
      <c r="G63" s="18">
        <v>0</v>
      </c>
      <c r="H63" s="19">
        <v>1307.8</v>
      </c>
    </row>
    <row r="64" spans="2:8" ht="13" customHeight="1" thickBot="1" x14ac:dyDescent="0.4"/>
    <row r="65" spans="2:8" ht="20" customHeight="1" thickBot="1" x14ac:dyDescent="0.4">
      <c r="C65" s="75" t="s">
        <v>14</v>
      </c>
      <c r="D65" s="121" t="s">
        <v>44</v>
      </c>
      <c r="E65" s="123"/>
      <c r="F65" s="123"/>
      <c r="G65" s="123"/>
      <c r="H65" s="124"/>
    </row>
    <row r="66" spans="2:8" ht="20" customHeight="1" thickBot="1" x14ac:dyDescent="0.4">
      <c r="C66" s="76" t="s">
        <v>16</v>
      </c>
      <c r="D66" s="118" t="s">
        <v>114</v>
      </c>
      <c r="E66" s="119"/>
      <c r="F66" s="119"/>
      <c r="G66" s="119"/>
      <c r="H66" s="120"/>
    </row>
    <row r="67" spans="2:8" ht="20" customHeight="1" thickBot="1" x14ac:dyDescent="0.4">
      <c r="C67" s="76" t="s">
        <v>18</v>
      </c>
      <c r="D67" s="118" t="s">
        <v>115</v>
      </c>
      <c r="E67" s="119"/>
      <c r="F67" s="119"/>
      <c r="G67" s="119"/>
      <c r="H67" s="120"/>
    </row>
    <row r="68" spans="2:8" ht="5.25" customHeight="1" x14ac:dyDescent="0.35">
      <c r="C68" s="14"/>
      <c r="H68" s="15"/>
    </row>
    <row r="69" spans="2:8" ht="25.4" customHeight="1" thickBot="1" x14ac:dyDescent="0.4">
      <c r="B69" s="16"/>
      <c r="C69" s="77" t="s">
        <v>20</v>
      </c>
      <c r="D69" s="78" t="s">
        <v>21</v>
      </c>
      <c r="E69" s="78" t="s">
        <v>22</v>
      </c>
      <c r="F69" s="79" t="s">
        <v>6</v>
      </c>
      <c r="G69" s="78" t="s">
        <v>7</v>
      </c>
      <c r="H69" s="80" t="s">
        <v>8</v>
      </c>
    </row>
    <row r="70" spans="2:8" ht="20" customHeight="1" thickBot="1" x14ac:dyDescent="0.4">
      <c r="C70" s="17">
        <v>1.2</v>
      </c>
      <c r="D70" s="18">
        <v>48.8</v>
      </c>
      <c r="E70" s="18">
        <v>243.6</v>
      </c>
      <c r="F70" s="18">
        <v>292.39999999999998</v>
      </c>
      <c r="G70" s="18">
        <v>-77.3</v>
      </c>
      <c r="H70" s="19">
        <v>215.09999999999997</v>
      </c>
    </row>
    <row r="71" spans="2:8" ht="12.5" customHeight="1" x14ac:dyDescent="0.35"/>
    <row r="72" spans="2:8" ht="12.5" customHeight="1" x14ac:dyDescent="0.35"/>
    <row r="73" spans="2:8" ht="8.25" customHeight="1" x14ac:dyDescent="0.35"/>
    <row r="74" spans="2:8" ht="18" customHeight="1" x14ac:dyDescent="0.4">
      <c r="C74" s="132" t="s">
        <v>59</v>
      </c>
      <c r="D74" s="132"/>
      <c r="E74" s="132"/>
      <c r="F74" s="132"/>
      <c r="G74" s="132"/>
      <c r="H74" s="132"/>
    </row>
    <row r="75" spans="2:8" ht="18.75" customHeight="1" thickBot="1" x14ac:dyDescent="0.4"/>
    <row r="76" spans="2:8" ht="20" customHeight="1" thickBot="1" x14ac:dyDescent="0.4">
      <c r="C76" s="87" t="s">
        <v>14</v>
      </c>
      <c r="D76" s="121" t="s">
        <v>60</v>
      </c>
      <c r="E76" s="122"/>
      <c r="F76" s="123"/>
      <c r="G76" s="123"/>
      <c r="H76" s="124"/>
    </row>
    <row r="77" spans="2:8" ht="20" customHeight="1" thickBot="1" x14ac:dyDescent="0.4">
      <c r="C77" s="88" t="s">
        <v>16</v>
      </c>
      <c r="D77" s="118" t="s">
        <v>61</v>
      </c>
      <c r="E77" s="119"/>
      <c r="F77" s="119"/>
      <c r="G77" s="119"/>
      <c r="H77" s="120"/>
    </row>
    <row r="78" spans="2:8" ht="20" customHeight="1" thickBot="1" x14ac:dyDescent="0.4">
      <c r="C78" s="88" t="s">
        <v>18</v>
      </c>
      <c r="D78" s="118" t="s">
        <v>62</v>
      </c>
      <c r="E78" s="119"/>
      <c r="F78" s="119"/>
      <c r="G78" s="119"/>
      <c r="H78" s="120"/>
    </row>
    <row r="79" spans="2:8" ht="12.5" customHeight="1" x14ac:dyDescent="0.35">
      <c r="C79" s="128"/>
      <c r="D79" s="129"/>
      <c r="E79" s="129"/>
      <c r="F79" s="130"/>
      <c r="G79" s="130"/>
      <c r="H79" s="131"/>
    </row>
    <row r="80" spans="2:8" ht="5.25" customHeight="1" x14ac:dyDescent="0.35">
      <c r="C80" s="14"/>
      <c r="H80" s="15"/>
    </row>
    <row r="81" spans="2:8" ht="25.4" customHeight="1" thickBot="1" x14ac:dyDescent="0.4">
      <c r="B81" s="16"/>
      <c r="C81" s="89" t="s">
        <v>20</v>
      </c>
      <c r="D81" s="90" t="s">
        <v>21</v>
      </c>
      <c r="E81" s="90" t="s">
        <v>22</v>
      </c>
      <c r="F81" s="91" t="s">
        <v>6</v>
      </c>
      <c r="G81" s="90" t="s">
        <v>7</v>
      </c>
      <c r="H81" s="92" t="s">
        <v>8</v>
      </c>
    </row>
    <row r="82" spans="2:8" ht="20" customHeight="1" thickBot="1" x14ac:dyDescent="0.4">
      <c r="C82" s="17">
        <v>0</v>
      </c>
      <c r="D82" s="20">
        <v>0</v>
      </c>
      <c r="E82" s="20">
        <v>8307</v>
      </c>
      <c r="F82" s="20">
        <v>8307</v>
      </c>
      <c r="G82" s="20">
        <v>0</v>
      </c>
      <c r="H82" s="21">
        <v>8307</v>
      </c>
    </row>
    <row r="83" spans="2:8" ht="13" customHeight="1" thickBot="1" x14ac:dyDescent="0.4"/>
    <row r="84" spans="2:8" ht="20" customHeight="1" thickBot="1" x14ac:dyDescent="0.4">
      <c r="C84" s="87" t="s">
        <v>14</v>
      </c>
      <c r="D84" s="121" t="s">
        <v>63</v>
      </c>
      <c r="E84" s="122"/>
      <c r="F84" s="123"/>
      <c r="G84" s="123"/>
      <c r="H84" s="124"/>
    </row>
    <row r="85" spans="2:8" ht="20" customHeight="1" thickBot="1" x14ac:dyDescent="0.4">
      <c r="C85" s="88" t="s">
        <v>16</v>
      </c>
      <c r="D85" s="118" t="s">
        <v>66</v>
      </c>
      <c r="E85" s="119"/>
      <c r="F85" s="119"/>
      <c r="G85" s="119"/>
      <c r="H85" s="120"/>
    </row>
    <row r="86" spans="2:8" ht="20" customHeight="1" thickBot="1" x14ac:dyDescent="0.4">
      <c r="C86" s="88" t="s">
        <v>18</v>
      </c>
      <c r="D86" s="118" t="s">
        <v>69</v>
      </c>
      <c r="E86" s="119"/>
      <c r="F86" s="119"/>
      <c r="G86" s="119"/>
      <c r="H86" s="120"/>
    </row>
    <row r="87" spans="2:8" ht="12.5" customHeight="1" x14ac:dyDescent="0.35">
      <c r="C87" s="128"/>
      <c r="D87" s="129"/>
      <c r="E87" s="129"/>
      <c r="F87" s="130"/>
      <c r="G87" s="130"/>
      <c r="H87" s="131"/>
    </row>
    <row r="88" spans="2:8" ht="5.25" customHeight="1" x14ac:dyDescent="0.35">
      <c r="C88" s="14"/>
      <c r="H88" s="15"/>
    </row>
    <row r="89" spans="2:8" ht="25.4" customHeight="1" x14ac:dyDescent="0.35">
      <c r="B89" s="16"/>
      <c r="C89" s="89" t="s">
        <v>20</v>
      </c>
      <c r="D89" s="90" t="s">
        <v>21</v>
      </c>
      <c r="E89" s="90" t="s">
        <v>22</v>
      </c>
      <c r="F89" s="91" t="s">
        <v>6</v>
      </c>
      <c r="G89" s="90" t="s">
        <v>7</v>
      </c>
      <c r="H89" s="92" t="s">
        <v>8</v>
      </c>
    </row>
    <row r="90" spans="2:8" ht="20" customHeight="1" thickBot="1" x14ac:dyDescent="0.4">
      <c r="C90" s="22"/>
      <c r="D90" s="20">
        <v>0</v>
      </c>
      <c r="E90" s="20">
        <v>1244</v>
      </c>
      <c r="F90" s="20">
        <v>1244</v>
      </c>
      <c r="G90" s="20">
        <v>0</v>
      </c>
      <c r="H90" s="21">
        <v>1244</v>
      </c>
    </row>
    <row r="91" spans="2:8" ht="13" customHeight="1" thickBot="1" x14ac:dyDescent="0.4"/>
    <row r="92" spans="2:8" ht="20" customHeight="1" thickBot="1" x14ac:dyDescent="0.4">
      <c r="C92" s="87" t="s">
        <v>14</v>
      </c>
      <c r="D92" s="121" t="s">
        <v>65</v>
      </c>
      <c r="E92" s="122"/>
      <c r="F92" s="123"/>
      <c r="G92" s="123"/>
      <c r="H92" s="124"/>
    </row>
    <row r="93" spans="2:8" ht="20" customHeight="1" thickBot="1" x14ac:dyDescent="0.4">
      <c r="C93" s="88" t="s">
        <v>16</v>
      </c>
      <c r="D93" s="118" t="s">
        <v>61</v>
      </c>
      <c r="E93" s="119"/>
      <c r="F93" s="119"/>
      <c r="G93" s="119"/>
      <c r="H93" s="120"/>
    </row>
    <row r="94" spans="2:8" ht="20" customHeight="1" thickBot="1" x14ac:dyDescent="0.4">
      <c r="C94" s="88" t="s">
        <v>18</v>
      </c>
      <c r="D94" s="118" t="s">
        <v>116</v>
      </c>
      <c r="E94" s="119"/>
      <c r="F94" s="119"/>
      <c r="G94" s="119"/>
      <c r="H94" s="120"/>
    </row>
    <row r="95" spans="2:8" ht="12.5" customHeight="1" x14ac:dyDescent="0.35">
      <c r="C95" s="128"/>
      <c r="D95" s="129"/>
      <c r="E95" s="129"/>
      <c r="F95" s="130"/>
      <c r="G95" s="130"/>
      <c r="H95" s="131"/>
    </row>
    <row r="96" spans="2:8" ht="5.25" customHeight="1" x14ac:dyDescent="0.35">
      <c r="C96" s="14"/>
      <c r="H96" s="15"/>
    </row>
    <row r="97" spans="2:8" ht="25.4" customHeight="1" thickBot="1" x14ac:dyDescent="0.4">
      <c r="B97" s="16"/>
      <c r="C97" s="89" t="s">
        <v>20</v>
      </c>
      <c r="D97" s="90" t="s">
        <v>21</v>
      </c>
      <c r="E97" s="90" t="s">
        <v>22</v>
      </c>
      <c r="F97" s="91" t="s">
        <v>6</v>
      </c>
      <c r="G97" s="90" t="s">
        <v>7</v>
      </c>
      <c r="H97" s="92" t="s">
        <v>8</v>
      </c>
    </row>
    <row r="98" spans="2:8" ht="20" customHeight="1" thickBot="1" x14ac:dyDescent="0.4">
      <c r="C98" s="17"/>
      <c r="D98" s="20">
        <v>0</v>
      </c>
      <c r="E98" s="20">
        <v>840</v>
      </c>
      <c r="F98" s="20">
        <v>840</v>
      </c>
      <c r="G98" s="20">
        <v>0</v>
      </c>
      <c r="H98" s="21">
        <v>840</v>
      </c>
    </row>
    <row r="99" spans="2:8" ht="13" customHeight="1" thickBot="1" x14ac:dyDescent="0.4"/>
    <row r="100" spans="2:8" ht="20" customHeight="1" thickBot="1" x14ac:dyDescent="0.4">
      <c r="C100" s="87" t="s">
        <v>14</v>
      </c>
      <c r="D100" s="121" t="s">
        <v>68</v>
      </c>
      <c r="E100" s="122"/>
      <c r="F100" s="123"/>
      <c r="G100" s="123"/>
      <c r="H100" s="124"/>
    </row>
    <row r="101" spans="2:8" ht="20" customHeight="1" thickBot="1" x14ac:dyDescent="0.4">
      <c r="C101" s="88" t="s">
        <v>16</v>
      </c>
      <c r="D101" s="118" t="s">
        <v>66</v>
      </c>
      <c r="E101" s="119"/>
      <c r="F101" s="119"/>
      <c r="G101" s="119"/>
      <c r="H101" s="120"/>
    </row>
    <row r="102" spans="2:8" ht="20" customHeight="1" thickBot="1" x14ac:dyDescent="0.4">
      <c r="C102" s="88" t="s">
        <v>18</v>
      </c>
      <c r="D102" s="118" t="s">
        <v>117</v>
      </c>
      <c r="E102" s="119"/>
      <c r="F102" s="119"/>
      <c r="G102" s="119"/>
      <c r="H102" s="120"/>
    </row>
    <row r="103" spans="2:8" ht="12.5" customHeight="1" x14ac:dyDescent="0.35">
      <c r="C103" s="128"/>
      <c r="D103" s="129"/>
      <c r="E103" s="129"/>
      <c r="F103" s="130"/>
      <c r="G103" s="130"/>
      <c r="H103" s="131"/>
    </row>
    <row r="104" spans="2:8" ht="5.25" customHeight="1" x14ac:dyDescent="0.35">
      <c r="C104" s="14"/>
      <c r="H104" s="15"/>
    </row>
    <row r="105" spans="2:8" ht="25.4" customHeight="1" thickBot="1" x14ac:dyDescent="0.4">
      <c r="B105" s="16"/>
      <c r="C105" s="89" t="s">
        <v>20</v>
      </c>
      <c r="D105" s="90" t="s">
        <v>21</v>
      </c>
      <c r="E105" s="90" t="s">
        <v>22</v>
      </c>
      <c r="F105" s="91" t="s">
        <v>6</v>
      </c>
      <c r="G105" s="90" t="s">
        <v>7</v>
      </c>
      <c r="H105" s="92" t="s">
        <v>8</v>
      </c>
    </row>
    <row r="106" spans="2:8" ht="20" customHeight="1" thickBot="1" x14ac:dyDescent="0.4">
      <c r="C106" s="17"/>
      <c r="D106" s="20">
        <v>400</v>
      </c>
      <c r="E106" s="20">
        <v>0</v>
      </c>
      <c r="F106" s="20">
        <v>400</v>
      </c>
      <c r="G106" s="20">
        <v>0</v>
      </c>
      <c r="H106" s="21">
        <v>400</v>
      </c>
    </row>
    <row r="107" spans="2:8" ht="13" customHeight="1" thickBot="1" x14ac:dyDescent="0.4"/>
    <row r="108" spans="2:8" ht="20" customHeight="1" thickBot="1" x14ac:dyDescent="0.4">
      <c r="C108" s="87" t="s">
        <v>14</v>
      </c>
      <c r="D108" s="121" t="s">
        <v>70</v>
      </c>
      <c r="E108" s="122"/>
      <c r="F108" s="123"/>
      <c r="G108" s="123"/>
      <c r="H108" s="124"/>
    </row>
    <row r="109" spans="2:8" ht="20" customHeight="1" thickBot="1" x14ac:dyDescent="0.4">
      <c r="C109" s="88" t="s">
        <v>16</v>
      </c>
      <c r="D109" s="118" t="s">
        <v>66</v>
      </c>
      <c r="E109" s="119"/>
      <c r="F109" s="119"/>
      <c r="G109" s="119"/>
      <c r="H109" s="120"/>
    </row>
    <row r="110" spans="2:8" ht="20" customHeight="1" thickBot="1" x14ac:dyDescent="0.4">
      <c r="C110" s="88" t="s">
        <v>18</v>
      </c>
      <c r="D110" s="118" t="s">
        <v>78</v>
      </c>
      <c r="E110" s="119"/>
      <c r="F110" s="119"/>
      <c r="G110" s="119"/>
      <c r="H110" s="120"/>
    </row>
    <row r="111" spans="2:8" ht="12.5" customHeight="1" x14ac:dyDescent="0.35">
      <c r="C111" s="128"/>
      <c r="D111" s="129"/>
      <c r="E111" s="129"/>
      <c r="F111" s="130"/>
      <c r="G111" s="130"/>
      <c r="H111" s="131"/>
    </row>
    <row r="112" spans="2:8" ht="5.25" customHeight="1" x14ac:dyDescent="0.35">
      <c r="C112" s="14"/>
      <c r="H112" s="15"/>
    </row>
    <row r="113" spans="2:8" ht="25.4" customHeight="1" thickBot="1" x14ac:dyDescent="0.4">
      <c r="B113" s="16"/>
      <c r="C113" s="89" t="s">
        <v>20</v>
      </c>
      <c r="D113" s="90" t="s">
        <v>21</v>
      </c>
      <c r="E113" s="90" t="s">
        <v>22</v>
      </c>
      <c r="F113" s="91" t="s">
        <v>6</v>
      </c>
      <c r="G113" s="90" t="s">
        <v>7</v>
      </c>
      <c r="H113" s="92" t="s">
        <v>8</v>
      </c>
    </row>
    <row r="114" spans="2:8" ht="20" customHeight="1" thickBot="1" x14ac:dyDescent="0.4">
      <c r="C114" s="17">
        <v>0</v>
      </c>
      <c r="D114" s="20">
        <v>75</v>
      </c>
      <c r="E114" s="20">
        <v>0</v>
      </c>
      <c r="F114" s="20">
        <v>75</v>
      </c>
      <c r="G114" s="20">
        <v>0</v>
      </c>
      <c r="H114" s="21">
        <v>75</v>
      </c>
    </row>
    <row r="115" spans="2:8" ht="13" customHeight="1" thickBot="1" x14ac:dyDescent="0.4"/>
    <row r="116" spans="2:8" ht="20" customHeight="1" thickBot="1" x14ac:dyDescent="0.4">
      <c r="C116" s="87" t="s">
        <v>14</v>
      </c>
      <c r="D116" s="121" t="s">
        <v>73</v>
      </c>
      <c r="E116" s="122"/>
      <c r="F116" s="123"/>
      <c r="G116" s="123"/>
      <c r="H116" s="124"/>
    </row>
    <row r="117" spans="2:8" ht="20" customHeight="1" thickBot="1" x14ac:dyDescent="0.4">
      <c r="C117" s="88" t="s">
        <v>16</v>
      </c>
      <c r="D117" s="118" t="s">
        <v>71</v>
      </c>
      <c r="E117" s="119"/>
      <c r="F117" s="119"/>
      <c r="G117" s="119"/>
      <c r="H117" s="120"/>
    </row>
    <row r="118" spans="2:8" ht="20" customHeight="1" thickBot="1" x14ac:dyDescent="0.4">
      <c r="C118" s="88" t="s">
        <v>18</v>
      </c>
      <c r="D118" s="118" t="s">
        <v>118</v>
      </c>
      <c r="E118" s="119"/>
      <c r="F118" s="119"/>
      <c r="G118" s="119"/>
      <c r="H118" s="120"/>
    </row>
    <row r="119" spans="2:8" ht="12.5" customHeight="1" x14ac:dyDescent="0.35">
      <c r="C119" s="128"/>
      <c r="D119" s="129"/>
      <c r="E119" s="129"/>
      <c r="F119" s="130"/>
      <c r="G119" s="130"/>
      <c r="H119" s="131"/>
    </row>
    <row r="120" spans="2:8" ht="5.25" customHeight="1" x14ac:dyDescent="0.35">
      <c r="C120" s="14"/>
      <c r="H120" s="15"/>
    </row>
    <row r="121" spans="2:8" ht="25.4" customHeight="1" thickBot="1" x14ac:dyDescent="0.4">
      <c r="B121" s="16"/>
      <c r="C121" s="89" t="s">
        <v>20</v>
      </c>
      <c r="D121" s="90" t="s">
        <v>21</v>
      </c>
      <c r="E121" s="90" t="s">
        <v>22</v>
      </c>
      <c r="F121" s="91" t="s">
        <v>6</v>
      </c>
      <c r="G121" s="90" t="s">
        <v>7</v>
      </c>
      <c r="H121" s="92" t="s">
        <v>8</v>
      </c>
    </row>
    <row r="122" spans="2:8" ht="20" customHeight="1" thickBot="1" x14ac:dyDescent="0.4">
      <c r="C122" s="17"/>
      <c r="D122" s="20">
        <v>0</v>
      </c>
      <c r="E122" s="20">
        <v>400</v>
      </c>
      <c r="F122" s="20">
        <v>400</v>
      </c>
      <c r="G122" s="20">
        <v>0</v>
      </c>
      <c r="H122" s="21">
        <v>400</v>
      </c>
    </row>
    <row r="123" spans="2:8" ht="13" customHeight="1" thickBot="1" x14ac:dyDescent="0.4"/>
    <row r="124" spans="2:8" ht="20" customHeight="1" thickBot="1" x14ac:dyDescent="0.4">
      <c r="C124" s="87" t="s">
        <v>14</v>
      </c>
      <c r="D124" s="121" t="s">
        <v>75</v>
      </c>
      <c r="E124" s="122"/>
      <c r="F124" s="123"/>
      <c r="G124" s="123"/>
      <c r="H124" s="124"/>
    </row>
    <row r="125" spans="2:8" ht="20" customHeight="1" thickBot="1" x14ac:dyDescent="0.4">
      <c r="C125" s="88" t="s">
        <v>16</v>
      </c>
      <c r="D125" s="118" t="s">
        <v>71</v>
      </c>
      <c r="E125" s="119"/>
      <c r="F125" s="119"/>
      <c r="G125" s="119"/>
      <c r="H125" s="120"/>
    </row>
    <row r="126" spans="2:8" ht="20" customHeight="1" thickBot="1" x14ac:dyDescent="0.4">
      <c r="C126" s="88" t="s">
        <v>18</v>
      </c>
      <c r="D126" s="118" t="s">
        <v>119</v>
      </c>
      <c r="E126" s="119"/>
      <c r="F126" s="119"/>
      <c r="G126" s="119"/>
      <c r="H126" s="120"/>
    </row>
    <row r="127" spans="2:8" ht="12.5" customHeight="1" x14ac:dyDescent="0.35">
      <c r="C127" s="128"/>
      <c r="D127" s="129"/>
      <c r="E127" s="129"/>
      <c r="F127" s="130"/>
      <c r="G127" s="130"/>
      <c r="H127" s="131"/>
    </row>
    <row r="128" spans="2:8" ht="5.25" customHeight="1" x14ac:dyDescent="0.35">
      <c r="C128" s="14"/>
      <c r="H128" s="15"/>
    </row>
    <row r="129" spans="2:8" ht="25.4" customHeight="1" thickBot="1" x14ac:dyDescent="0.4">
      <c r="B129" s="16"/>
      <c r="C129" s="89" t="s">
        <v>20</v>
      </c>
      <c r="D129" s="90" t="s">
        <v>21</v>
      </c>
      <c r="E129" s="90" t="s">
        <v>22</v>
      </c>
      <c r="F129" s="91" t="s">
        <v>6</v>
      </c>
      <c r="G129" s="90" t="s">
        <v>7</v>
      </c>
      <c r="H129" s="92" t="s">
        <v>8</v>
      </c>
    </row>
    <row r="130" spans="2:8" ht="20" customHeight="1" thickBot="1" x14ac:dyDescent="0.4">
      <c r="C130" s="17"/>
      <c r="D130" s="20">
        <v>0</v>
      </c>
      <c r="E130" s="20">
        <v>100</v>
      </c>
      <c r="F130" s="20">
        <v>100</v>
      </c>
      <c r="G130" s="20">
        <v>0</v>
      </c>
      <c r="H130" s="21">
        <v>100</v>
      </c>
    </row>
    <row r="131" spans="2:8" ht="13" customHeight="1" thickBot="1" x14ac:dyDescent="0.4"/>
    <row r="132" spans="2:8" ht="20" customHeight="1" thickBot="1" x14ac:dyDescent="0.4">
      <c r="C132" s="87" t="s">
        <v>14</v>
      </c>
      <c r="D132" s="121" t="s">
        <v>77</v>
      </c>
      <c r="E132" s="122"/>
      <c r="F132" s="123"/>
      <c r="G132" s="123"/>
      <c r="H132" s="124"/>
    </row>
    <row r="133" spans="2:8" ht="20" customHeight="1" thickBot="1" x14ac:dyDescent="0.4">
      <c r="C133" s="88" t="s">
        <v>16</v>
      </c>
      <c r="D133" s="118" t="s">
        <v>61</v>
      </c>
      <c r="E133" s="119"/>
      <c r="F133" s="119"/>
      <c r="G133" s="119"/>
      <c r="H133" s="120"/>
    </row>
    <row r="134" spans="2:8" ht="20" customHeight="1" thickBot="1" x14ac:dyDescent="0.4">
      <c r="C134" s="88" t="s">
        <v>18</v>
      </c>
      <c r="D134" s="118" t="s">
        <v>80</v>
      </c>
      <c r="E134" s="119"/>
      <c r="F134" s="119"/>
      <c r="G134" s="119"/>
      <c r="H134" s="120"/>
    </row>
    <row r="135" spans="2:8" ht="12.5" customHeight="1" x14ac:dyDescent="0.35">
      <c r="C135" s="128"/>
      <c r="D135" s="129"/>
      <c r="E135" s="129"/>
      <c r="F135" s="130"/>
      <c r="G135" s="130"/>
      <c r="H135" s="131"/>
    </row>
    <row r="136" spans="2:8" ht="5.25" customHeight="1" x14ac:dyDescent="0.35">
      <c r="C136" s="14"/>
      <c r="H136" s="15"/>
    </row>
    <row r="137" spans="2:8" ht="25.4" customHeight="1" thickBot="1" x14ac:dyDescent="0.4">
      <c r="B137" s="16"/>
      <c r="C137" s="89" t="s">
        <v>20</v>
      </c>
      <c r="D137" s="90" t="s">
        <v>21</v>
      </c>
      <c r="E137" s="90" t="s">
        <v>22</v>
      </c>
      <c r="F137" s="91" t="s">
        <v>6</v>
      </c>
      <c r="G137" s="90" t="s">
        <v>7</v>
      </c>
      <c r="H137" s="92" t="s">
        <v>8</v>
      </c>
    </row>
    <row r="138" spans="2:8" ht="20" customHeight="1" thickBot="1" x14ac:dyDescent="0.4">
      <c r="C138" s="17"/>
      <c r="D138" s="20">
        <v>374</v>
      </c>
      <c r="E138" s="20">
        <v>0</v>
      </c>
      <c r="F138" s="20">
        <v>374</v>
      </c>
      <c r="G138" s="20">
        <v>0</v>
      </c>
      <c r="H138" s="21">
        <v>374</v>
      </c>
    </row>
    <row r="139" spans="2:8" ht="13" customHeight="1" thickBot="1" x14ac:dyDescent="0.4"/>
    <row r="140" spans="2:8" ht="18.5" customHeight="1" thickBot="1" x14ac:dyDescent="0.45">
      <c r="C140" s="125" t="s">
        <v>81</v>
      </c>
      <c r="D140" s="126"/>
      <c r="E140" s="126"/>
      <c r="F140" s="126"/>
      <c r="G140" s="126"/>
      <c r="H140" s="127"/>
    </row>
    <row r="141" spans="2:8" ht="19.5" customHeight="1" thickBot="1" x14ac:dyDescent="0.4"/>
    <row r="142" spans="2:8" ht="20" customHeight="1" thickBot="1" x14ac:dyDescent="0.4">
      <c r="C142" s="81" t="s">
        <v>14</v>
      </c>
      <c r="D142" s="121" t="s">
        <v>82</v>
      </c>
      <c r="E142" s="122"/>
      <c r="F142" s="123"/>
      <c r="G142" s="123"/>
      <c r="H142" s="124"/>
    </row>
    <row r="143" spans="2:8" ht="20" customHeight="1" thickBot="1" x14ac:dyDescent="0.4">
      <c r="C143" s="82" t="s">
        <v>16</v>
      </c>
      <c r="D143" s="118" t="s">
        <v>120</v>
      </c>
      <c r="E143" s="119"/>
      <c r="F143" s="119"/>
      <c r="G143" s="119"/>
      <c r="H143" s="120"/>
    </row>
    <row r="144" spans="2:8" ht="20" customHeight="1" thickBot="1" x14ac:dyDescent="0.4">
      <c r="C144" s="82" t="s">
        <v>18</v>
      </c>
      <c r="D144" s="118" t="s">
        <v>121</v>
      </c>
      <c r="E144" s="119"/>
      <c r="F144" s="119"/>
      <c r="G144" s="119"/>
      <c r="H144" s="120"/>
    </row>
    <row r="145" spans="2:8" ht="5.25" customHeight="1" x14ac:dyDescent="0.35">
      <c r="C145" s="14"/>
      <c r="H145" s="15"/>
    </row>
    <row r="146" spans="2:8" ht="25.4" customHeight="1" thickBot="1" x14ac:dyDescent="0.4">
      <c r="B146" s="16"/>
      <c r="C146" s="83" t="s">
        <v>20</v>
      </c>
      <c r="D146" s="84" t="s">
        <v>21</v>
      </c>
      <c r="E146" s="84" t="s">
        <v>22</v>
      </c>
      <c r="F146" s="85" t="s">
        <v>6</v>
      </c>
      <c r="G146" s="84" t="s">
        <v>7</v>
      </c>
      <c r="H146" s="86" t="s">
        <v>8</v>
      </c>
    </row>
    <row r="147" spans="2:8" ht="20" customHeight="1" thickBot="1" x14ac:dyDescent="0.4">
      <c r="C147" s="17">
        <v>0</v>
      </c>
      <c r="D147" s="18">
        <v>0</v>
      </c>
      <c r="E147" s="18">
        <v>-1568</v>
      </c>
      <c r="F147" s="18">
        <v>-1568</v>
      </c>
      <c r="G147" s="18">
        <v>0</v>
      </c>
      <c r="H147" s="19">
        <v>-1568</v>
      </c>
    </row>
    <row r="148" spans="2:8" ht="13" customHeight="1" thickBot="1" x14ac:dyDescent="0.4"/>
    <row r="149" spans="2:8" ht="20" customHeight="1" thickBot="1" x14ac:dyDescent="0.4">
      <c r="C149" s="81" t="s">
        <v>14</v>
      </c>
      <c r="D149" s="121" t="s">
        <v>122</v>
      </c>
      <c r="E149" s="122"/>
      <c r="F149" s="123"/>
      <c r="G149" s="123"/>
      <c r="H149" s="124"/>
    </row>
    <row r="150" spans="2:8" ht="20" customHeight="1" thickBot="1" x14ac:dyDescent="0.4">
      <c r="C150" s="82" t="s">
        <v>16</v>
      </c>
      <c r="D150" s="118" t="s">
        <v>123</v>
      </c>
      <c r="E150" s="119"/>
      <c r="F150" s="119"/>
      <c r="G150" s="119"/>
      <c r="H150" s="120"/>
    </row>
    <row r="151" spans="2:8" ht="20" customHeight="1" thickBot="1" x14ac:dyDescent="0.4">
      <c r="C151" s="82" t="s">
        <v>18</v>
      </c>
      <c r="D151" s="118" t="s">
        <v>124</v>
      </c>
      <c r="E151" s="119"/>
      <c r="F151" s="119"/>
      <c r="G151" s="119"/>
      <c r="H151" s="120"/>
    </row>
    <row r="152" spans="2:8" ht="5.25" customHeight="1" x14ac:dyDescent="0.35">
      <c r="C152" s="14"/>
      <c r="H152" s="15"/>
    </row>
    <row r="153" spans="2:8" ht="25.4" customHeight="1" thickBot="1" x14ac:dyDescent="0.4">
      <c r="B153" s="16"/>
      <c r="C153" s="83" t="s">
        <v>20</v>
      </c>
      <c r="D153" s="84" t="s">
        <v>21</v>
      </c>
      <c r="E153" s="84" t="s">
        <v>22</v>
      </c>
      <c r="F153" s="85" t="s">
        <v>6</v>
      </c>
      <c r="G153" s="84" t="s">
        <v>7</v>
      </c>
      <c r="H153" s="86" t="s">
        <v>8</v>
      </c>
    </row>
    <row r="154" spans="2:8" ht="20" customHeight="1" thickBot="1" x14ac:dyDescent="0.4">
      <c r="C154" s="17">
        <v>0</v>
      </c>
      <c r="D154" s="18">
        <v>0</v>
      </c>
      <c r="E154" s="18">
        <v>-90</v>
      </c>
      <c r="F154" s="18">
        <v>-90</v>
      </c>
      <c r="G154" s="18">
        <v>0</v>
      </c>
      <c r="H154" s="19">
        <v>-90</v>
      </c>
    </row>
    <row r="155" spans="2:8" ht="13" customHeight="1" thickBot="1" x14ac:dyDescent="0.4"/>
    <row r="156" spans="2:8" ht="20" customHeight="1" thickBot="1" x14ac:dyDescent="0.4">
      <c r="C156" s="81" t="s">
        <v>14</v>
      </c>
      <c r="D156" s="121" t="s">
        <v>125</v>
      </c>
      <c r="E156" s="122"/>
      <c r="F156" s="123"/>
      <c r="G156" s="123"/>
      <c r="H156" s="124"/>
    </row>
    <row r="157" spans="2:8" ht="20" customHeight="1" thickBot="1" x14ac:dyDescent="0.4">
      <c r="C157" s="82" t="s">
        <v>16</v>
      </c>
      <c r="D157" s="118" t="s">
        <v>126</v>
      </c>
      <c r="E157" s="119"/>
      <c r="F157" s="119"/>
      <c r="G157" s="119"/>
      <c r="H157" s="120"/>
    </row>
    <row r="158" spans="2:8" ht="20" customHeight="1" thickBot="1" x14ac:dyDescent="0.4">
      <c r="C158" s="82" t="s">
        <v>18</v>
      </c>
      <c r="D158" s="118" t="s">
        <v>127</v>
      </c>
      <c r="E158" s="119"/>
      <c r="F158" s="119"/>
      <c r="G158" s="119"/>
      <c r="H158" s="120"/>
    </row>
    <row r="159" spans="2:8" ht="5.25" customHeight="1" x14ac:dyDescent="0.35">
      <c r="C159" s="14"/>
      <c r="H159" s="15"/>
    </row>
    <row r="160" spans="2:8" ht="25.4" customHeight="1" thickBot="1" x14ac:dyDescent="0.4">
      <c r="B160" s="16"/>
      <c r="C160" s="83" t="s">
        <v>20</v>
      </c>
      <c r="D160" s="84" t="s">
        <v>21</v>
      </c>
      <c r="E160" s="84" t="s">
        <v>22</v>
      </c>
      <c r="F160" s="85" t="s">
        <v>6</v>
      </c>
      <c r="G160" s="84" t="s">
        <v>7</v>
      </c>
      <c r="H160" s="86" t="s">
        <v>8</v>
      </c>
    </row>
    <row r="161" spans="2:8" ht="20" customHeight="1" thickBot="1" x14ac:dyDescent="0.4">
      <c r="C161" s="17">
        <v>0</v>
      </c>
      <c r="D161" s="18">
        <v>0</v>
      </c>
      <c r="E161" s="18">
        <v>-329</v>
      </c>
      <c r="F161" s="18">
        <v>-329</v>
      </c>
      <c r="G161" s="18">
        <v>0</v>
      </c>
      <c r="H161" s="19">
        <v>-329</v>
      </c>
    </row>
    <row r="162" spans="2:8" ht="13" customHeight="1" thickBot="1" x14ac:dyDescent="0.4"/>
    <row r="163" spans="2:8" ht="20" customHeight="1" thickBot="1" x14ac:dyDescent="0.4">
      <c r="C163" s="81" t="s">
        <v>14</v>
      </c>
      <c r="D163" s="121" t="s">
        <v>128</v>
      </c>
      <c r="E163" s="122"/>
      <c r="F163" s="123"/>
      <c r="G163" s="123"/>
      <c r="H163" s="124"/>
    </row>
    <row r="164" spans="2:8" ht="20" customHeight="1" thickBot="1" x14ac:dyDescent="0.4">
      <c r="C164" s="82" t="s">
        <v>16</v>
      </c>
      <c r="D164" s="118" t="s">
        <v>129</v>
      </c>
      <c r="E164" s="119"/>
      <c r="F164" s="119"/>
      <c r="G164" s="119"/>
      <c r="H164" s="120"/>
    </row>
    <row r="165" spans="2:8" ht="20" customHeight="1" thickBot="1" x14ac:dyDescent="0.4">
      <c r="C165" s="82" t="s">
        <v>18</v>
      </c>
      <c r="D165" s="118" t="s">
        <v>130</v>
      </c>
      <c r="E165" s="119"/>
      <c r="F165" s="119"/>
      <c r="G165" s="119"/>
      <c r="H165" s="120"/>
    </row>
    <row r="166" spans="2:8" ht="5.25" customHeight="1" x14ac:dyDescent="0.35">
      <c r="C166" s="14"/>
      <c r="H166" s="15"/>
    </row>
    <row r="167" spans="2:8" ht="25.4" customHeight="1" thickBot="1" x14ac:dyDescent="0.4">
      <c r="B167" s="16"/>
      <c r="C167" s="83" t="s">
        <v>20</v>
      </c>
      <c r="D167" s="84" t="s">
        <v>21</v>
      </c>
      <c r="E167" s="84" t="s">
        <v>22</v>
      </c>
      <c r="F167" s="85" t="s">
        <v>6</v>
      </c>
      <c r="G167" s="84" t="s">
        <v>7</v>
      </c>
      <c r="H167" s="86" t="s">
        <v>8</v>
      </c>
    </row>
    <row r="168" spans="2:8" ht="20" customHeight="1" thickBot="1" x14ac:dyDescent="0.4">
      <c r="C168" s="17">
        <v>0</v>
      </c>
      <c r="D168" s="18">
        <v>0</v>
      </c>
      <c r="E168" s="18">
        <v>-100</v>
      </c>
      <c r="F168" s="18">
        <v>-100</v>
      </c>
      <c r="G168" s="18">
        <v>0</v>
      </c>
      <c r="H168" s="19">
        <v>-100</v>
      </c>
    </row>
    <row r="169" spans="2:8" ht="13" customHeight="1" thickBot="1" x14ac:dyDescent="0.4"/>
    <row r="170" spans="2:8" ht="20" customHeight="1" thickBot="1" x14ac:dyDescent="0.4">
      <c r="C170" s="81" t="s">
        <v>14</v>
      </c>
      <c r="D170" s="121" t="s">
        <v>131</v>
      </c>
      <c r="E170" s="122"/>
      <c r="F170" s="123"/>
      <c r="G170" s="123"/>
      <c r="H170" s="124"/>
    </row>
    <row r="171" spans="2:8" ht="20" customHeight="1" thickBot="1" x14ac:dyDescent="0.4">
      <c r="C171" s="82" t="s">
        <v>16</v>
      </c>
      <c r="D171" s="118" t="s">
        <v>129</v>
      </c>
      <c r="E171" s="119"/>
      <c r="F171" s="119"/>
      <c r="G171" s="119"/>
      <c r="H171" s="120"/>
    </row>
    <row r="172" spans="2:8" ht="20" customHeight="1" thickBot="1" x14ac:dyDescent="0.4">
      <c r="C172" s="82" t="s">
        <v>18</v>
      </c>
      <c r="D172" s="118" t="s">
        <v>132</v>
      </c>
      <c r="E172" s="119"/>
      <c r="F172" s="119"/>
      <c r="G172" s="119"/>
      <c r="H172" s="120"/>
    </row>
    <row r="173" spans="2:8" ht="5.25" customHeight="1" x14ac:dyDescent="0.35">
      <c r="C173" s="14"/>
      <c r="H173" s="15"/>
    </row>
    <row r="174" spans="2:8" ht="25.4" customHeight="1" thickBot="1" x14ac:dyDescent="0.4">
      <c r="B174" s="16"/>
      <c r="C174" s="83" t="s">
        <v>20</v>
      </c>
      <c r="D174" s="84" t="s">
        <v>21</v>
      </c>
      <c r="E174" s="84" t="s">
        <v>22</v>
      </c>
      <c r="F174" s="85" t="s">
        <v>6</v>
      </c>
      <c r="G174" s="84" t="s">
        <v>7</v>
      </c>
      <c r="H174" s="86" t="s">
        <v>8</v>
      </c>
    </row>
    <row r="175" spans="2:8" ht="20" customHeight="1" thickBot="1" x14ac:dyDescent="0.4">
      <c r="C175" s="17">
        <v>0</v>
      </c>
      <c r="D175" s="18">
        <v>0</v>
      </c>
      <c r="E175" s="18">
        <v>-520</v>
      </c>
      <c r="F175" s="18">
        <v>-520</v>
      </c>
      <c r="G175" s="18">
        <v>0</v>
      </c>
      <c r="H175" s="19">
        <v>-520</v>
      </c>
    </row>
    <row r="176" spans="2:8" ht="13" customHeight="1" thickBot="1" x14ac:dyDescent="0.4"/>
    <row r="177" spans="2:8" ht="18.5" customHeight="1" thickBot="1" x14ac:dyDescent="0.45">
      <c r="C177" s="125" t="s">
        <v>85</v>
      </c>
      <c r="D177" s="126"/>
      <c r="E177" s="126"/>
      <c r="F177" s="126"/>
      <c r="G177" s="126"/>
      <c r="H177" s="127"/>
    </row>
    <row r="178" spans="2:8" ht="19.5" customHeight="1" thickBot="1" x14ac:dyDescent="0.4"/>
    <row r="179" spans="2:8" ht="20" customHeight="1" thickBot="1" x14ac:dyDescent="0.4">
      <c r="C179" s="81" t="s">
        <v>14</v>
      </c>
      <c r="D179" s="121" t="s">
        <v>86</v>
      </c>
      <c r="E179" s="122"/>
      <c r="F179" s="123"/>
      <c r="G179" s="123"/>
      <c r="H179" s="124"/>
    </row>
    <row r="180" spans="2:8" ht="20" customHeight="1" thickBot="1" x14ac:dyDescent="0.4">
      <c r="C180" s="82" t="s">
        <v>16</v>
      </c>
      <c r="D180" s="118" t="s">
        <v>133</v>
      </c>
      <c r="E180" s="119"/>
      <c r="F180" s="119"/>
      <c r="G180" s="119"/>
      <c r="H180" s="120"/>
    </row>
    <row r="181" spans="2:8" ht="20" customHeight="1" thickBot="1" x14ac:dyDescent="0.4">
      <c r="C181" s="82" t="s">
        <v>18</v>
      </c>
      <c r="D181" s="118" t="s">
        <v>134</v>
      </c>
      <c r="E181" s="119"/>
      <c r="F181" s="119"/>
      <c r="G181" s="119"/>
      <c r="H181" s="120"/>
    </row>
    <row r="182" spans="2:8" ht="5.25" customHeight="1" x14ac:dyDescent="0.35">
      <c r="C182" s="14"/>
      <c r="H182" s="15"/>
    </row>
    <row r="183" spans="2:8" ht="25.4" customHeight="1" thickBot="1" x14ac:dyDescent="0.4">
      <c r="B183" s="16"/>
      <c r="C183" s="83" t="s">
        <v>20</v>
      </c>
      <c r="D183" s="84" t="s">
        <v>21</v>
      </c>
      <c r="E183" s="84" t="s">
        <v>22</v>
      </c>
      <c r="F183" s="85" t="s">
        <v>6</v>
      </c>
      <c r="G183" s="84" t="s">
        <v>7</v>
      </c>
      <c r="H183" s="86" t="s">
        <v>8</v>
      </c>
    </row>
    <row r="184" spans="2:8" ht="20" customHeight="1" thickBot="1" x14ac:dyDescent="0.4">
      <c r="C184" s="17">
        <v>0</v>
      </c>
      <c r="D184" s="18">
        <v>0</v>
      </c>
      <c r="E184" s="18">
        <v>0</v>
      </c>
      <c r="F184" s="18">
        <v>0</v>
      </c>
      <c r="G184" s="18">
        <v>-6050</v>
      </c>
      <c r="H184" s="19">
        <v>-6050</v>
      </c>
    </row>
    <row r="185" spans="2:8" ht="13" customHeight="1" thickBot="1" x14ac:dyDescent="0.4"/>
    <row r="186" spans="2:8" ht="20" customHeight="1" thickBot="1" x14ac:dyDescent="0.4">
      <c r="C186" s="81" t="s">
        <v>14</v>
      </c>
      <c r="D186" s="121" t="s">
        <v>89</v>
      </c>
      <c r="E186" s="122"/>
      <c r="F186" s="123"/>
      <c r="G186" s="123"/>
      <c r="H186" s="124"/>
    </row>
    <row r="187" spans="2:8" ht="20" customHeight="1" thickBot="1" x14ac:dyDescent="0.4">
      <c r="C187" s="82" t="s">
        <v>16</v>
      </c>
      <c r="D187" s="118" t="s">
        <v>135</v>
      </c>
      <c r="E187" s="119"/>
      <c r="F187" s="119"/>
      <c r="G187" s="119"/>
      <c r="H187" s="120"/>
    </row>
    <row r="188" spans="2:8" ht="20" customHeight="1" thickBot="1" x14ac:dyDescent="0.4">
      <c r="C188" s="82" t="s">
        <v>18</v>
      </c>
      <c r="D188" s="118" t="s">
        <v>136</v>
      </c>
      <c r="E188" s="119"/>
      <c r="F188" s="119"/>
      <c r="G188" s="119"/>
      <c r="H188" s="120"/>
    </row>
    <row r="189" spans="2:8" ht="5.25" customHeight="1" x14ac:dyDescent="0.35">
      <c r="C189" s="14"/>
      <c r="H189" s="15"/>
    </row>
    <row r="190" spans="2:8" ht="25.4" customHeight="1" thickBot="1" x14ac:dyDescent="0.4">
      <c r="B190" s="16"/>
      <c r="C190" s="83" t="s">
        <v>20</v>
      </c>
      <c r="D190" s="84" t="s">
        <v>21</v>
      </c>
      <c r="E190" s="84" t="s">
        <v>22</v>
      </c>
      <c r="F190" s="85" t="s">
        <v>6</v>
      </c>
      <c r="G190" s="84" t="s">
        <v>7</v>
      </c>
      <c r="H190" s="86" t="s">
        <v>8</v>
      </c>
    </row>
    <row r="191" spans="2:8" ht="20" customHeight="1" thickBot="1" x14ac:dyDescent="0.4">
      <c r="C191" s="17">
        <v>0</v>
      </c>
      <c r="D191" s="18">
        <v>0</v>
      </c>
      <c r="E191" s="18">
        <v>0</v>
      </c>
      <c r="F191" s="18">
        <v>0</v>
      </c>
      <c r="G191" s="18">
        <v>-3190</v>
      </c>
      <c r="H191" s="19">
        <v>-3190</v>
      </c>
    </row>
    <row r="192" spans="2:8" ht="13" customHeight="1" thickBot="1" x14ac:dyDescent="0.4"/>
    <row r="193" spans="2:8" ht="20" customHeight="1" thickBot="1" x14ac:dyDescent="0.4">
      <c r="C193" s="81" t="s">
        <v>14</v>
      </c>
      <c r="D193" s="121" t="s">
        <v>92</v>
      </c>
      <c r="E193" s="122"/>
      <c r="F193" s="123"/>
      <c r="G193" s="123"/>
      <c r="H193" s="124"/>
    </row>
    <row r="194" spans="2:8" ht="20" customHeight="1" thickBot="1" x14ac:dyDescent="0.4">
      <c r="C194" s="82" t="s">
        <v>16</v>
      </c>
      <c r="D194" s="118" t="s">
        <v>137</v>
      </c>
      <c r="E194" s="119"/>
      <c r="F194" s="119"/>
      <c r="G194" s="119"/>
      <c r="H194" s="120"/>
    </row>
    <row r="195" spans="2:8" ht="20" customHeight="1" thickBot="1" x14ac:dyDescent="0.4">
      <c r="C195" s="82" t="s">
        <v>18</v>
      </c>
      <c r="D195" s="118" t="s">
        <v>138</v>
      </c>
      <c r="E195" s="119"/>
      <c r="F195" s="119"/>
      <c r="G195" s="119"/>
      <c r="H195" s="120"/>
    </row>
    <row r="196" spans="2:8" ht="5.25" customHeight="1" x14ac:dyDescent="0.35">
      <c r="C196" s="14"/>
      <c r="H196" s="15"/>
    </row>
    <row r="197" spans="2:8" ht="25.4" customHeight="1" thickBot="1" x14ac:dyDescent="0.4">
      <c r="B197" s="16"/>
      <c r="C197" s="83" t="s">
        <v>20</v>
      </c>
      <c r="D197" s="84" t="s">
        <v>21</v>
      </c>
      <c r="E197" s="84" t="s">
        <v>22</v>
      </c>
      <c r="F197" s="85" t="s">
        <v>6</v>
      </c>
      <c r="G197" s="84" t="s">
        <v>7</v>
      </c>
      <c r="H197" s="86" t="s">
        <v>8</v>
      </c>
    </row>
    <row r="198" spans="2:8" ht="20" customHeight="1" thickBot="1" x14ac:dyDescent="0.4">
      <c r="C198" s="17">
        <v>0</v>
      </c>
      <c r="D198" s="18">
        <v>0</v>
      </c>
      <c r="E198" s="18">
        <v>0</v>
      </c>
      <c r="F198" s="18">
        <v>0</v>
      </c>
      <c r="G198" s="18">
        <v>-840</v>
      </c>
      <c r="H198" s="19">
        <v>-840</v>
      </c>
    </row>
    <row r="199" spans="2:8" ht="13" customHeight="1" thickBot="1" x14ac:dyDescent="0.4"/>
    <row r="200" spans="2:8" ht="20" customHeight="1" thickBot="1" x14ac:dyDescent="0.4">
      <c r="C200" s="81" t="s">
        <v>14</v>
      </c>
      <c r="D200" s="121" t="s">
        <v>94</v>
      </c>
      <c r="E200" s="122"/>
      <c r="F200" s="123"/>
      <c r="G200" s="123"/>
      <c r="H200" s="124"/>
    </row>
    <row r="201" spans="2:8" ht="20" customHeight="1" thickBot="1" x14ac:dyDescent="0.4">
      <c r="C201" s="82" t="s">
        <v>16</v>
      </c>
      <c r="D201" s="118" t="s">
        <v>139</v>
      </c>
      <c r="E201" s="119"/>
      <c r="F201" s="119"/>
      <c r="G201" s="119"/>
      <c r="H201" s="120"/>
    </row>
    <row r="202" spans="2:8" ht="20" customHeight="1" thickBot="1" x14ac:dyDescent="0.4">
      <c r="C202" s="82" t="s">
        <v>18</v>
      </c>
      <c r="D202" s="118" t="s">
        <v>140</v>
      </c>
      <c r="E202" s="119"/>
      <c r="F202" s="119"/>
      <c r="G202" s="119"/>
      <c r="H202" s="120"/>
    </row>
    <row r="203" spans="2:8" ht="5.25" customHeight="1" x14ac:dyDescent="0.35">
      <c r="C203" s="14"/>
      <c r="H203" s="15"/>
    </row>
    <row r="204" spans="2:8" ht="25.4" customHeight="1" thickBot="1" x14ac:dyDescent="0.4">
      <c r="B204" s="16"/>
      <c r="C204" s="83" t="s">
        <v>20</v>
      </c>
      <c r="D204" s="84" t="s">
        <v>21</v>
      </c>
      <c r="E204" s="84" t="s">
        <v>22</v>
      </c>
      <c r="F204" s="85" t="s">
        <v>6</v>
      </c>
      <c r="G204" s="84" t="s">
        <v>7</v>
      </c>
      <c r="H204" s="86" t="s">
        <v>8</v>
      </c>
    </row>
    <row r="205" spans="2:8" ht="20" customHeight="1" thickBot="1" x14ac:dyDescent="0.4">
      <c r="C205" s="17">
        <v>0</v>
      </c>
      <c r="D205" s="18">
        <v>0</v>
      </c>
      <c r="E205" s="18">
        <v>0</v>
      </c>
      <c r="F205" s="18">
        <v>0</v>
      </c>
      <c r="G205" s="18">
        <v>-450</v>
      </c>
      <c r="H205" s="19">
        <v>-450</v>
      </c>
    </row>
    <row r="206" spans="2:8" ht="13" customHeight="1" thickBot="1" x14ac:dyDescent="0.4"/>
    <row r="207" spans="2:8" ht="20" customHeight="1" thickBot="1" x14ac:dyDescent="0.4">
      <c r="C207" s="81" t="s">
        <v>14</v>
      </c>
      <c r="D207" s="121" t="s">
        <v>141</v>
      </c>
      <c r="E207" s="122"/>
      <c r="F207" s="123"/>
      <c r="G207" s="123"/>
      <c r="H207" s="124"/>
    </row>
    <row r="208" spans="2:8" ht="20" customHeight="1" thickBot="1" x14ac:dyDescent="0.4">
      <c r="C208" s="82" t="s">
        <v>16</v>
      </c>
      <c r="D208" s="118" t="s">
        <v>142</v>
      </c>
      <c r="E208" s="119"/>
      <c r="F208" s="119"/>
      <c r="G208" s="119"/>
      <c r="H208" s="120"/>
    </row>
    <row r="209" spans="2:8" ht="20" customHeight="1" thickBot="1" x14ac:dyDescent="0.4">
      <c r="C209" s="82" t="s">
        <v>18</v>
      </c>
      <c r="D209" s="118" t="s">
        <v>143</v>
      </c>
      <c r="E209" s="119"/>
      <c r="F209" s="119"/>
      <c r="G209" s="119"/>
      <c r="H209" s="120"/>
    </row>
    <row r="210" spans="2:8" ht="5.25" customHeight="1" x14ac:dyDescent="0.35">
      <c r="C210" s="14"/>
      <c r="H210" s="15"/>
    </row>
    <row r="211" spans="2:8" ht="25.4" customHeight="1" thickBot="1" x14ac:dyDescent="0.4">
      <c r="B211" s="16"/>
      <c r="C211" s="83" t="s">
        <v>20</v>
      </c>
      <c r="D211" s="84" t="s">
        <v>21</v>
      </c>
      <c r="E211" s="84" t="s">
        <v>22</v>
      </c>
      <c r="F211" s="85" t="s">
        <v>6</v>
      </c>
      <c r="G211" s="84" t="s">
        <v>7</v>
      </c>
      <c r="H211" s="86" t="s">
        <v>8</v>
      </c>
    </row>
    <row r="212" spans="2:8" ht="20" customHeight="1" thickBot="1" x14ac:dyDescent="0.4">
      <c r="C212" s="17">
        <v>0</v>
      </c>
      <c r="D212" s="18">
        <v>0</v>
      </c>
      <c r="E212" s="18">
        <v>0</v>
      </c>
      <c r="F212" s="18">
        <v>0</v>
      </c>
      <c r="G212" s="18">
        <v>-311</v>
      </c>
      <c r="H212" s="19">
        <v>-311</v>
      </c>
    </row>
    <row r="213" spans="2:8" ht="12.5" customHeight="1" x14ac:dyDescent="0.35"/>
    <row r="214" spans="2:8" ht="12.5" customHeight="1" x14ac:dyDescent="0.35"/>
    <row r="215" spans="2:8" ht="12.5" customHeight="1" x14ac:dyDescent="0.35"/>
    <row r="216" spans="2:8" ht="12.5" customHeight="1" x14ac:dyDescent="0.35"/>
    <row r="217" spans="2:8" ht="12.5" customHeight="1" x14ac:dyDescent="0.35">
      <c r="C217" s="23"/>
      <c r="D217" s="23"/>
      <c r="E217" s="23"/>
      <c r="F217" s="23"/>
      <c r="G217" s="23"/>
      <c r="H217" s="23"/>
    </row>
    <row r="218" spans="2:8" ht="12.5" customHeight="1" x14ac:dyDescent="0.35"/>
    <row r="219" spans="2:8" ht="12.5" customHeight="1" x14ac:dyDescent="0.35"/>
  </sheetData>
  <mergeCells count="101">
    <mergeCell ref="D2:E2"/>
    <mergeCell ref="D3:E3"/>
    <mergeCell ref="D6:H6"/>
    <mergeCell ref="C14:H14"/>
    <mergeCell ref="D16:H16"/>
    <mergeCell ref="D17:H17"/>
    <mergeCell ref="D32:H32"/>
    <mergeCell ref="D37:H37"/>
    <mergeCell ref="D38:H38"/>
    <mergeCell ref="D39:H39"/>
    <mergeCell ref="D44:H44"/>
    <mergeCell ref="D45:H45"/>
    <mergeCell ref="D18:H18"/>
    <mergeCell ref="D23:H23"/>
    <mergeCell ref="D24:H24"/>
    <mergeCell ref="D25:H25"/>
    <mergeCell ref="D30:H30"/>
    <mergeCell ref="D31:H31"/>
    <mergeCell ref="D60:H60"/>
    <mergeCell ref="D65:H65"/>
    <mergeCell ref="D66:H66"/>
    <mergeCell ref="D67:H67"/>
    <mergeCell ref="C74:H74"/>
    <mergeCell ref="D76:H76"/>
    <mergeCell ref="D46:H46"/>
    <mergeCell ref="D51:H51"/>
    <mergeCell ref="D52:H52"/>
    <mergeCell ref="D53:H53"/>
    <mergeCell ref="D58:H58"/>
    <mergeCell ref="D59:H59"/>
    <mergeCell ref="D86:H86"/>
    <mergeCell ref="C87:E87"/>
    <mergeCell ref="F87:H87"/>
    <mergeCell ref="D92:H92"/>
    <mergeCell ref="D93:H93"/>
    <mergeCell ref="D94:H94"/>
    <mergeCell ref="D77:H77"/>
    <mergeCell ref="D78:H78"/>
    <mergeCell ref="C79:E79"/>
    <mergeCell ref="F79:H79"/>
    <mergeCell ref="D84:H84"/>
    <mergeCell ref="D85:H85"/>
    <mergeCell ref="D108:H108"/>
    <mergeCell ref="D109:H109"/>
    <mergeCell ref="D110:H110"/>
    <mergeCell ref="C111:E111"/>
    <mergeCell ref="F111:H111"/>
    <mergeCell ref="D116:H116"/>
    <mergeCell ref="C95:E95"/>
    <mergeCell ref="F95:H95"/>
    <mergeCell ref="D100:H100"/>
    <mergeCell ref="D101:H101"/>
    <mergeCell ref="D102:H102"/>
    <mergeCell ref="C103:E103"/>
    <mergeCell ref="F103:H103"/>
    <mergeCell ref="D126:H126"/>
    <mergeCell ref="C127:E127"/>
    <mergeCell ref="F127:H127"/>
    <mergeCell ref="D132:H132"/>
    <mergeCell ref="D133:H133"/>
    <mergeCell ref="D134:H134"/>
    <mergeCell ref="D117:H117"/>
    <mergeCell ref="D118:H118"/>
    <mergeCell ref="C119:E119"/>
    <mergeCell ref="F119:H119"/>
    <mergeCell ref="D124:H124"/>
    <mergeCell ref="D125:H125"/>
    <mergeCell ref="D149:H149"/>
    <mergeCell ref="D150:H150"/>
    <mergeCell ref="D151:H151"/>
    <mergeCell ref="D156:H156"/>
    <mergeCell ref="D157:H157"/>
    <mergeCell ref="D158:H158"/>
    <mergeCell ref="C135:E135"/>
    <mergeCell ref="F135:H135"/>
    <mergeCell ref="C140:H140"/>
    <mergeCell ref="D142:H142"/>
    <mergeCell ref="D143:H143"/>
    <mergeCell ref="D144:H144"/>
    <mergeCell ref="C177:H177"/>
    <mergeCell ref="D179:H179"/>
    <mergeCell ref="D180:H180"/>
    <mergeCell ref="D181:H181"/>
    <mergeCell ref="D186:H186"/>
    <mergeCell ref="D187:H187"/>
    <mergeCell ref="D163:H163"/>
    <mergeCell ref="D164:H164"/>
    <mergeCell ref="D165:H165"/>
    <mergeCell ref="D170:H170"/>
    <mergeCell ref="D171:H171"/>
    <mergeCell ref="D172:H172"/>
    <mergeCell ref="D202:H202"/>
    <mergeCell ref="D207:H207"/>
    <mergeCell ref="D208:H208"/>
    <mergeCell ref="D209:H209"/>
    <mergeCell ref="D188:H188"/>
    <mergeCell ref="D193:H193"/>
    <mergeCell ref="D194:H194"/>
    <mergeCell ref="D195:H195"/>
    <mergeCell ref="D200:H200"/>
    <mergeCell ref="D201:H201"/>
  </mergeCells>
  <printOptions horizontalCentered="1"/>
  <pageMargins left="0.7" right="0.7" top="0.75" bottom="0.75" header="0.3" footer="0.3"/>
  <pageSetup paperSize="9" scale="74" fitToHeight="0" orientation="portrait"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2:H51"/>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583</v>
      </c>
      <c r="E2" s="133"/>
      <c r="F2" s="2"/>
    </row>
    <row r="3" spans="3:8" ht="4.5" customHeight="1" x14ac:dyDescent="0.35">
      <c r="C3" s="3"/>
      <c r="D3" s="133"/>
      <c r="E3" s="133"/>
      <c r="F3" s="4"/>
    </row>
    <row r="4" spans="3:8" ht="13" customHeight="1" x14ac:dyDescent="0.35">
      <c r="C4" s="65" t="s">
        <v>2</v>
      </c>
      <c r="D4" s="1" t="s">
        <v>634</v>
      </c>
      <c r="E4" s="1"/>
      <c r="F4" s="2"/>
    </row>
    <row r="5" spans="3:8" ht="12.5" customHeight="1" x14ac:dyDescent="0.35"/>
    <row r="6" spans="3:8" ht="144.75" customHeight="1" x14ac:dyDescent="0.35">
      <c r="C6" s="66" t="s">
        <v>4</v>
      </c>
      <c r="D6" s="134" t="s">
        <v>635</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3785.58</v>
      </c>
      <c r="E9" s="5">
        <v>-10479.73</v>
      </c>
      <c r="F9" s="6">
        <v>-6694.15</v>
      </c>
      <c r="H9" s="7">
        <v>52.22</v>
      </c>
    </row>
    <row r="10" spans="3:8" ht="7.5" customHeight="1" x14ac:dyDescent="0.35">
      <c r="C10" s="73"/>
      <c r="F10" s="8"/>
      <c r="H10" s="9"/>
    </row>
    <row r="11" spans="3:8" ht="12.75" customHeight="1" thickBot="1" x14ac:dyDescent="0.4">
      <c r="C11" s="74" t="s">
        <v>11</v>
      </c>
      <c r="D11" s="10"/>
      <c r="E11" s="11"/>
      <c r="F11" s="12">
        <v>-51</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23</v>
      </c>
      <c r="E16" s="123"/>
      <c r="F16" s="123"/>
      <c r="G16" s="123"/>
      <c r="H16" s="124"/>
    </row>
    <row r="17" spans="2:8" ht="20" customHeight="1" thickBot="1" x14ac:dyDescent="0.4">
      <c r="C17" s="76" t="s">
        <v>16</v>
      </c>
      <c r="D17" s="118" t="s">
        <v>636</v>
      </c>
      <c r="E17" s="119"/>
      <c r="F17" s="119"/>
      <c r="G17" s="119"/>
      <c r="H17" s="120"/>
    </row>
    <row r="18" spans="2:8" ht="40" customHeight="1" thickBot="1" x14ac:dyDescent="0.4">
      <c r="C18" s="76" t="s">
        <v>18</v>
      </c>
      <c r="D18" s="118" t="s">
        <v>637</v>
      </c>
      <c r="E18" s="119"/>
      <c r="F18" s="119"/>
      <c r="G18" s="119"/>
      <c r="H18" s="120"/>
    </row>
    <row r="19" spans="2:8" ht="5.25" customHeight="1" x14ac:dyDescent="0.35">
      <c r="C19" s="14"/>
      <c r="H19" s="15"/>
    </row>
    <row r="20" spans="2:8" ht="25.4" customHeight="1" thickBot="1" x14ac:dyDescent="0.4">
      <c r="B20" s="16"/>
      <c r="C20" s="77" t="s">
        <v>20</v>
      </c>
      <c r="D20" s="78" t="s">
        <v>21</v>
      </c>
      <c r="E20" s="78" t="s">
        <v>22</v>
      </c>
      <c r="F20" s="79" t="s">
        <v>6</v>
      </c>
      <c r="G20" s="78" t="s">
        <v>7</v>
      </c>
      <c r="H20" s="80" t="s">
        <v>8</v>
      </c>
    </row>
    <row r="21" spans="2:8" ht="20" customHeight="1" thickBot="1" x14ac:dyDescent="0.4">
      <c r="C21" s="17">
        <v>52.22</v>
      </c>
      <c r="D21" s="18">
        <v>2180.375</v>
      </c>
      <c r="E21" s="18">
        <v>1605.2049999999999</v>
      </c>
      <c r="F21" s="18">
        <v>3785.58</v>
      </c>
      <c r="G21" s="18">
        <v>-10479.73</v>
      </c>
      <c r="H21" s="19">
        <v>-6694.15</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248</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2:8" ht="20" customHeight="1" thickBot="1" x14ac:dyDescent="0.4">
      <c r="C33" s="17">
        <v>0</v>
      </c>
      <c r="D33" s="20">
        <v>84</v>
      </c>
      <c r="E33" s="20">
        <v>0</v>
      </c>
      <c r="F33" s="20">
        <v>84</v>
      </c>
      <c r="G33" s="20">
        <v>0</v>
      </c>
      <c r="H33" s="21">
        <v>84</v>
      </c>
    </row>
    <row r="34" spans="2:8" ht="13" customHeight="1" thickBot="1" x14ac:dyDescent="0.4"/>
    <row r="35" spans="2:8" ht="18.5" customHeight="1" thickBot="1" x14ac:dyDescent="0.45">
      <c r="C35" s="125" t="s">
        <v>81</v>
      </c>
      <c r="D35" s="126"/>
      <c r="E35" s="126"/>
      <c r="F35" s="126"/>
      <c r="G35" s="126"/>
      <c r="H35" s="127"/>
    </row>
    <row r="36" spans="2:8" ht="19.5" customHeight="1" thickBot="1" x14ac:dyDescent="0.4"/>
    <row r="37" spans="2:8" ht="20" customHeight="1" thickBot="1" x14ac:dyDescent="0.4">
      <c r="C37" s="81" t="s">
        <v>14</v>
      </c>
      <c r="D37" s="121" t="s">
        <v>179</v>
      </c>
      <c r="E37" s="122"/>
      <c r="F37" s="123"/>
      <c r="G37" s="123"/>
      <c r="H37" s="124"/>
    </row>
    <row r="38" spans="2:8" ht="20" customHeight="1" thickBot="1" x14ac:dyDescent="0.4">
      <c r="C38" s="82" t="s">
        <v>16</v>
      </c>
      <c r="D38" s="118" t="s">
        <v>638</v>
      </c>
      <c r="E38" s="119"/>
      <c r="F38" s="119"/>
      <c r="G38" s="119"/>
      <c r="H38" s="120"/>
    </row>
    <row r="39" spans="2:8" ht="20" customHeight="1" thickBot="1" x14ac:dyDescent="0.4">
      <c r="C39" s="82" t="s">
        <v>18</v>
      </c>
      <c r="D39" s="118" t="s">
        <v>639</v>
      </c>
      <c r="E39" s="119"/>
      <c r="F39" s="119"/>
      <c r="G39" s="119"/>
      <c r="H39" s="120"/>
    </row>
    <row r="40" spans="2:8" ht="5.25" customHeight="1" x14ac:dyDescent="0.35">
      <c r="C40" s="14"/>
      <c r="H40" s="15"/>
    </row>
    <row r="41" spans="2:8" ht="25.4" customHeight="1" thickBot="1" x14ac:dyDescent="0.4">
      <c r="B41" s="16"/>
      <c r="C41" s="83" t="s">
        <v>20</v>
      </c>
      <c r="D41" s="84" t="s">
        <v>21</v>
      </c>
      <c r="E41" s="84" t="s">
        <v>22</v>
      </c>
      <c r="F41" s="85" t="s">
        <v>6</v>
      </c>
      <c r="G41" s="84" t="s">
        <v>7</v>
      </c>
      <c r="H41" s="86" t="s">
        <v>8</v>
      </c>
    </row>
    <row r="42" spans="2:8" ht="20" customHeight="1" thickBot="1" x14ac:dyDescent="0.4">
      <c r="C42" s="17">
        <v>0</v>
      </c>
      <c r="D42" s="18">
        <v>0</v>
      </c>
      <c r="E42" s="18">
        <v>-51</v>
      </c>
      <c r="F42" s="18">
        <v>-51</v>
      </c>
      <c r="G42" s="18">
        <v>0</v>
      </c>
      <c r="H42" s="19">
        <v>-51</v>
      </c>
    </row>
    <row r="43" spans="2:8" ht="13" customHeight="1" thickBot="1" x14ac:dyDescent="0.4"/>
    <row r="44" spans="2:8" ht="18.5" customHeight="1" thickBot="1" x14ac:dyDescent="0.45">
      <c r="C44" s="125" t="s">
        <v>158</v>
      </c>
      <c r="D44" s="126"/>
      <c r="E44" s="126"/>
      <c r="F44" s="126"/>
      <c r="G44" s="126"/>
      <c r="H44" s="127"/>
    </row>
    <row r="45" spans="2:8" ht="19.5" customHeight="1" x14ac:dyDescent="0.35"/>
    <row r="46" spans="2:8" ht="12.5" customHeight="1" x14ac:dyDescent="0.35"/>
    <row r="47" spans="2:8" ht="12.5" customHeight="1" x14ac:dyDescent="0.35"/>
    <row r="48" spans="2:8" ht="12.5" customHeight="1" x14ac:dyDescent="0.35"/>
    <row r="49" spans="3:8" ht="12.5" customHeight="1" x14ac:dyDescent="0.35">
      <c r="C49" s="23"/>
      <c r="D49" s="23"/>
      <c r="E49" s="23"/>
      <c r="F49" s="23"/>
      <c r="G49" s="23"/>
      <c r="H49" s="23"/>
    </row>
    <row r="50" spans="3:8" ht="12.5" customHeight="1" x14ac:dyDescent="0.35"/>
    <row r="51" spans="3:8" ht="12.5" customHeight="1" x14ac:dyDescent="0.35"/>
  </sheetData>
  <mergeCells count="18">
    <mergeCell ref="C30:E30"/>
    <mergeCell ref="F30:H30"/>
    <mergeCell ref="D2:E2"/>
    <mergeCell ref="D3:E3"/>
    <mergeCell ref="D6:H6"/>
    <mergeCell ref="C14:H14"/>
    <mergeCell ref="D16:H16"/>
    <mergeCell ref="D17:H17"/>
    <mergeCell ref="D18:H18"/>
    <mergeCell ref="C25:H25"/>
    <mergeCell ref="D27:H27"/>
    <mergeCell ref="D28:H28"/>
    <mergeCell ref="D29:H29"/>
    <mergeCell ref="C35:H35"/>
    <mergeCell ref="D37:H37"/>
    <mergeCell ref="D38:H38"/>
    <mergeCell ref="D39:H39"/>
    <mergeCell ref="C44:H44"/>
  </mergeCells>
  <printOptions horizontalCentered="1"/>
  <pageMargins left="0.7" right="0.7" top="0.75" bottom="0.75" header="0.3" footer="0.3"/>
  <pageSetup paperSize="9" scale="74" fitToHeight="0" orientation="portrait"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B2:H44"/>
  <sheetViews>
    <sheetView showGridLines="0" showRowColHeaders="0" workbookViewId="0">
      <selection activeCell="D15" sqref="D15"/>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583</v>
      </c>
      <c r="E2" s="133"/>
      <c r="F2" s="2"/>
    </row>
    <row r="3" spans="3:8" ht="4.5" customHeight="1" x14ac:dyDescent="0.35">
      <c r="C3" s="3"/>
      <c r="D3" s="133"/>
      <c r="E3" s="133"/>
      <c r="F3" s="4"/>
    </row>
    <row r="4" spans="3:8" ht="13" customHeight="1" x14ac:dyDescent="0.35">
      <c r="C4" s="65" t="s">
        <v>2</v>
      </c>
      <c r="D4" s="1" t="s">
        <v>648</v>
      </c>
      <c r="E4" s="1"/>
      <c r="F4" s="2"/>
    </row>
    <row r="5" spans="3:8" ht="12.5" customHeight="1" x14ac:dyDescent="0.35"/>
    <row r="6" spans="3:8" ht="144.75" customHeight="1" x14ac:dyDescent="0.35">
      <c r="C6" s="66" t="s">
        <v>4</v>
      </c>
      <c r="D6" s="134" t="s">
        <v>649</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2771.0529999999999</v>
      </c>
      <c r="E9" s="5">
        <v>0</v>
      </c>
      <c r="F9" s="6">
        <v>2771.0529999999999</v>
      </c>
      <c r="H9" s="7">
        <v>67.27</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650</v>
      </c>
      <c r="E17" s="119"/>
      <c r="F17" s="119"/>
      <c r="G17" s="119"/>
      <c r="H17" s="120"/>
    </row>
    <row r="18" spans="2:8" ht="20" customHeight="1" thickBot="1" x14ac:dyDescent="0.4">
      <c r="C18" s="76" t="s">
        <v>18</v>
      </c>
      <c r="D18" s="118" t="s">
        <v>649</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67.27</v>
      </c>
      <c r="D21" s="18">
        <v>2532.5940000000001</v>
      </c>
      <c r="E21" s="18">
        <v>238.459</v>
      </c>
      <c r="F21" s="18">
        <v>2771.0529999999999</v>
      </c>
      <c r="G21" s="18">
        <v>0</v>
      </c>
      <c r="H21" s="19">
        <v>2771.0529999999999</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248</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3:8" ht="20" customHeight="1" thickBot="1" x14ac:dyDescent="0.4">
      <c r="C33" s="17">
        <v>0</v>
      </c>
      <c r="D33" s="20">
        <v>98</v>
      </c>
      <c r="E33" s="20">
        <v>0</v>
      </c>
      <c r="F33" s="20">
        <v>98</v>
      </c>
      <c r="G33" s="20">
        <v>0</v>
      </c>
      <c r="H33" s="21">
        <v>98</v>
      </c>
    </row>
    <row r="34" spans="3:8" ht="13" customHeight="1" thickBot="1" x14ac:dyDescent="0.4"/>
    <row r="35" spans="3:8" ht="18.5" customHeight="1" thickBot="1" x14ac:dyDescent="0.45">
      <c r="C35" s="125" t="s">
        <v>192</v>
      </c>
      <c r="D35" s="126"/>
      <c r="E35" s="126"/>
      <c r="F35" s="126"/>
      <c r="G35" s="126"/>
      <c r="H35" s="127"/>
    </row>
    <row r="36" spans="3:8" ht="19.5" customHeight="1" thickBot="1" x14ac:dyDescent="0.4"/>
    <row r="37" spans="3:8" ht="18.5" customHeight="1" thickBot="1" x14ac:dyDescent="0.45">
      <c r="C37" s="125" t="s">
        <v>158</v>
      </c>
      <c r="D37" s="126"/>
      <c r="E37" s="126"/>
      <c r="F37" s="126"/>
      <c r="G37" s="126"/>
      <c r="H37" s="127"/>
    </row>
    <row r="38" spans="3:8" ht="19.5" customHeight="1" x14ac:dyDescent="0.35"/>
    <row r="39" spans="3:8" ht="12.5" customHeight="1" x14ac:dyDescent="0.35"/>
    <row r="40" spans="3:8" ht="12.5" customHeight="1" x14ac:dyDescent="0.35"/>
    <row r="41" spans="3:8" ht="12.5" customHeight="1" x14ac:dyDescent="0.35"/>
    <row r="42" spans="3:8" ht="12.5" customHeight="1" x14ac:dyDescent="0.35">
      <c r="C42" s="23"/>
      <c r="D42" s="23"/>
      <c r="E42" s="23"/>
      <c r="F42" s="23"/>
      <c r="G42" s="23"/>
      <c r="H42" s="23"/>
    </row>
    <row r="43" spans="3:8" ht="12.5" customHeight="1" x14ac:dyDescent="0.35"/>
    <row r="44" spans="3:8" ht="12.5" customHeight="1" x14ac:dyDescent="0.35"/>
  </sheetData>
  <mergeCells count="15">
    <mergeCell ref="D17:H17"/>
    <mergeCell ref="D2:E2"/>
    <mergeCell ref="D3:E3"/>
    <mergeCell ref="D6:H6"/>
    <mergeCell ref="C14:H14"/>
    <mergeCell ref="D16:H16"/>
    <mergeCell ref="C35:H35"/>
    <mergeCell ref="C37:H37"/>
    <mergeCell ref="D18:H18"/>
    <mergeCell ref="C25:H25"/>
    <mergeCell ref="D27:H27"/>
    <mergeCell ref="D28:H28"/>
    <mergeCell ref="D29:H29"/>
    <mergeCell ref="C30:E30"/>
    <mergeCell ref="F30:H30"/>
  </mergeCells>
  <printOptions horizontalCentered="1"/>
  <pageMargins left="0.7" right="0.7" top="0.75" bottom="0.75" header="0.3" footer="0.3"/>
  <pageSetup paperSize="9" scale="74" fitToHeight="0" orientation="portrait"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B2:H59"/>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583</v>
      </c>
      <c r="E2" s="133"/>
      <c r="F2" s="2"/>
    </row>
    <row r="3" spans="3:8" ht="4.5" customHeight="1" x14ac:dyDescent="0.35">
      <c r="C3" s="3"/>
      <c r="D3" s="133"/>
      <c r="E3" s="133"/>
      <c r="F3" s="4"/>
    </row>
    <row r="4" spans="3:8" ht="13" customHeight="1" x14ac:dyDescent="0.35">
      <c r="C4" s="65" t="s">
        <v>2</v>
      </c>
      <c r="D4" s="1" t="s">
        <v>759</v>
      </c>
      <c r="E4" s="1"/>
      <c r="F4" s="2"/>
    </row>
    <row r="5" spans="3:8" ht="12.5" customHeight="1" x14ac:dyDescent="0.35"/>
    <row r="6" spans="3:8" ht="144.75" customHeight="1" x14ac:dyDescent="0.35">
      <c r="C6" s="66" t="s">
        <v>4</v>
      </c>
      <c r="D6" s="134" t="s">
        <v>760</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3085.58</v>
      </c>
      <c r="E9" s="5">
        <v>-1760.5</v>
      </c>
      <c r="F9" s="6">
        <v>1325.08</v>
      </c>
      <c r="H9" s="7">
        <v>9.6999999999999993</v>
      </c>
    </row>
    <row r="10" spans="3:8" ht="7.5" customHeight="1" x14ac:dyDescent="0.35">
      <c r="C10" s="73"/>
      <c r="F10" s="8"/>
      <c r="H10" s="9"/>
    </row>
    <row r="11" spans="3:8" ht="12.75" customHeight="1" thickBot="1" x14ac:dyDescent="0.4">
      <c r="C11" s="74" t="s">
        <v>11</v>
      </c>
      <c r="D11" s="10"/>
      <c r="E11" s="11"/>
      <c r="F11" s="12">
        <v>-80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761</v>
      </c>
      <c r="E17" s="119"/>
      <c r="F17" s="119"/>
      <c r="G17" s="119"/>
      <c r="H17" s="120"/>
    </row>
    <row r="18" spans="2:8" ht="80" customHeight="1" thickBot="1" x14ac:dyDescent="0.4">
      <c r="C18" s="76" t="s">
        <v>18</v>
      </c>
      <c r="D18" s="118" t="s">
        <v>762</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9.6999999999999993</v>
      </c>
      <c r="D21" s="18">
        <v>499.68</v>
      </c>
      <c r="E21" s="18">
        <v>2585.9</v>
      </c>
      <c r="F21" s="18">
        <v>3085.58</v>
      </c>
      <c r="G21" s="18">
        <v>-1760.5</v>
      </c>
      <c r="H21" s="19">
        <v>1325.08</v>
      </c>
    </row>
    <row r="22" spans="2:8" ht="12.5" customHeight="1" x14ac:dyDescent="0.35"/>
    <row r="23" spans="2:8" ht="12.5" customHeight="1" x14ac:dyDescent="0.35"/>
    <row r="24" spans="2:8" ht="8.25" customHeight="1" x14ac:dyDescent="0.35"/>
    <row r="25" spans="2:8" ht="18" customHeight="1" x14ac:dyDescent="0.4">
      <c r="C25" s="132" t="s">
        <v>59</v>
      </c>
      <c r="D25" s="132"/>
      <c r="E25" s="132"/>
      <c r="F25" s="132"/>
      <c r="G25" s="132"/>
      <c r="H25" s="132"/>
    </row>
    <row r="26" spans="2:8" ht="18.75" customHeight="1" thickBot="1" x14ac:dyDescent="0.4"/>
    <row r="27" spans="2:8" ht="20" customHeight="1" thickBot="1" x14ac:dyDescent="0.4">
      <c r="C27" s="87" t="s">
        <v>14</v>
      </c>
      <c r="D27" s="121" t="s">
        <v>60</v>
      </c>
      <c r="E27" s="122"/>
      <c r="F27" s="123"/>
      <c r="G27" s="123"/>
      <c r="H27" s="124"/>
    </row>
    <row r="28" spans="2:8" ht="20" customHeight="1" thickBot="1" x14ac:dyDescent="0.4">
      <c r="C28" s="88" t="s">
        <v>16</v>
      </c>
      <c r="D28" s="118" t="s">
        <v>61</v>
      </c>
      <c r="E28" s="119"/>
      <c r="F28" s="119"/>
      <c r="G28" s="119"/>
      <c r="H28" s="120"/>
    </row>
    <row r="29" spans="2:8" ht="20" customHeight="1" thickBot="1" x14ac:dyDescent="0.4">
      <c r="C29" s="88" t="s">
        <v>18</v>
      </c>
      <c r="D29" s="118" t="s">
        <v>248</v>
      </c>
      <c r="E29" s="119"/>
      <c r="F29" s="119"/>
      <c r="G29" s="119"/>
      <c r="H29" s="120"/>
    </row>
    <row r="30" spans="2:8" ht="12.5" customHeight="1" x14ac:dyDescent="0.35">
      <c r="C30" s="128"/>
      <c r="D30" s="129"/>
      <c r="E30" s="129"/>
      <c r="F30" s="130"/>
      <c r="G30" s="130"/>
      <c r="H30" s="131"/>
    </row>
    <row r="31" spans="2:8" ht="5.25" customHeight="1" x14ac:dyDescent="0.35">
      <c r="C31" s="14"/>
      <c r="H31" s="15"/>
    </row>
    <row r="32" spans="2:8" ht="25.4" customHeight="1" thickBot="1" x14ac:dyDescent="0.4">
      <c r="B32" s="16"/>
      <c r="C32" s="89" t="s">
        <v>20</v>
      </c>
      <c r="D32" s="90" t="s">
        <v>21</v>
      </c>
      <c r="E32" s="90" t="s">
        <v>22</v>
      </c>
      <c r="F32" s="91" t="s">
        <v>6</v>
      </c>
      <c r="G32" s="90" t="s">
        <v>7</v>
      </c>
      <c r="H32" s="92" t="s">
        <v>8</v>
      </c>
    </row>
    <row r="33" spans="2:8" ht="20" customHeight="1" thickBot="1" x14ac:dyDescent="0.4">
      <c r="C33" s="17">
        <v>0</v>
      </c>
      <c r="D33" s="20">
        <v>19</v>
      </c>
      <c r="E33" s="20">
        <v>0</v>
      </c>
      <c r="F33" s="20">
        <v>19</v>
      </c>
      <c r="G33" s="20">
        <v>0</v>
      </c>
      <c r="H33" s="21">
        <v>19</v>
      </c>
    </row>
    <row r="34" spans="2:8" ht="13" customHeight="1" thickBot="1" x14ac:dyDescent="0.4"/>
    <row r="35" spans="2:8" ht="20" customHeight="1" thickBot="1" x14ac:dyDescent="0.4">
      <c r="C35" s="87" t="s">
        <v>14</v>
      </c>
      <c r="D35" s="121" t="s">
        <v>63</v>
      </c>
      <c r="E35" s="122"/>
      <c r="F35" s="123"/>
      <c r="G35" s="123"/>
      <c r="H35" s="124"/>
    </row>
    <row r="36" spans="2:8" ht="20" customHeight="1" thickBot="1" x14ac:dyDescent="0.4">
      <c r="C36" s="88" t="s">
        <v>16</v>
      </c>
      <c r="D36" s="118" t="s">
        <v>71</v>
      </c>
      <c r="E36" s="119"/>
      <c r="F36" s="119"/>
      <c r="G36" s="119"/>
      <c r="H36" s="120"/>
    </row>
    <row r="37" spans="2:8" ht="20" customHeight="1" thickBot="1" x14ac:dyDescent="0.4">
      <c r="C37" s="88" t="s">
        <v>18</v>
      </c>
      <c r="D37" s="118" t="s">
        <v>763</v>
      </c>
      <c r="E37" s="119"/>
      <c r="F37" s="119"/>
      <c r="G37" s="119"/>
      <c r="H37" s="120"/>
    </row>
    <row r="38" spans="2:8" ht="12.5" customHeight="1" x14ac:dyDescent="0.35">
      <c r="C38" s="128"/>
      <c r="D38" s="129"/>
      <c r="E38" s="129"/>
      <c r="F38" s="130"/>
      <c r="G38" s="130"/>
      <c r="H38" s="131"/>
    </row>
    <row r="39" spans="2:8" ht="5.25" customHeight="1" x14ac:dyDescent="0.35">
      <c r="C39" s="14"/>
      <c r="H39" s="15"/>
    </row>
    <row r="40" spans="2:8" ht="25.4" customHeight="1" x14ac:dyDescent="0.35">
      <c r="B40" s="16"/>
      <c r="C40" s="89" t="s">
        <v>20</v>
      </c>
      <c r="D40" s="90" t="s">
        <v>21</v>
      </c>
      <c r="E40" s="90" t="s">
        <v>22</v>
      </c>
      <c r="F40" s="91" t="s">
        <v>6</v>
      </c>
      <c r="G40" s="90" t="s">
        <v>7</v>
      </c>
      <c r="H40" s="92" t="s">
        <v>8</v>
      </c>
    </row>
    <row r="41" spans="2:8" ht="20" customHeight="1" thickBot="1" x14ac:dyDescent="0.4">
      <c r="C41" s="22"/>
      <c r="D41" s="20">
        <v>0</v>
      </c>
      <c r="E41" s="20">
        <v>0</v>
      </c>
      <c r="F41" s="20">
        <v>0</v>
      </c>
      <c r="G41" s="20">
        <v>140</v>
      </c>
      <c r="H41" s="21">
        <v>140</v>
      </c>
    </row>
    <row r="42" spans="2:8" ht="13" customHeight="1" thickBot="1" x14ac:dyDescent="0.4"/>
    <row r="43" spans="2:8" ht="18.5" customHeight="1" thickBot="1" x14ac:dyDescent="0.45">
      <c r="C43" s="125" t="s">
        <v>192</v>
      </c>
      <c r="D43" s="126"/>
      <c r="E43" s="126"/>
      <c r="F43" s="126"/>
      <c r="G43" s="126"/>
      <c r="H43" s="127"/>
    </row>
    <row r="44" spans="2:8" ht="19.5" customHeight="1" thickBot="1" x14ac:dyDescent="0.4"/>
    <row r="45" spans="2:8" ht="18.5" customHeight="1" thickBot="1" x14ac:dyDescent="0.45">
      <c r="C45" s="125" t="s">
        <v>85</v>
      </c>
      <c r="D45" s="126"/>
      <c r="E45" s="126"/>
      <c r="F45" s="126"/>
      <c r="G45" s="126"/>
      <c r="H45" s="127"/>
    </row>
    <row r="46" spans="2:8" ht="19.5" customHeight="1" thickBot="1" x14ac:dyDescent="0.4"/>
    <row r="47" spans="2:8" ht="20" customHeight="1" thickBot="1" x14ac:dyDescent="0.4">
      <c r="C47" s="81" t="s">
        <v>14</v>
      </c>
      <c r="D47" s="121" t="s">
        <v>86</v>
      </c>
      <c r="E47" s="122"/>
      <c r="F47" s="123"/>
      <c r="G47" s="123"/>
      <c r="H47" s="124"/>
    </row>
    <row r="48" spans="2:8" ht="20" customHeight="1" thickBot="1" x14ac:dyDescent="0.4">
      <c r="C48" s="82" t="s">
        <v>16</v>
      </c>
      <c r="D48" s="118" t="s">
        <v>764</v>
      </c>
      <c r="E48" s="119"/>
      <c r="F48" s="119"/>
      <c r="G48" s="119"/>
      <c r="H48" s="120"/>
    </row>
    <row r="49" spans="2:8" ht="20" customHeight="1" thickBot="1" x14ac:dyDescent="0.4">
      <c r="C49" s="82" t="s">
        <v>18</v>
      </c>
      <c r="D49" s="118" t="s">
        <v>765</v>
      </c>
      <c r="E49" s="119"/>
      <c r="F49" s="119"/>
      <c r="G49" s="119"/>
      <c r="H49" s="120"/>
    </row>
    <row r="50" spans="2:8" ht="5.25" customHeight="1" x14ac:dyDescent="0.35">
      <c r="C50" s="14"/>
      <c r="H50" s="15"/>
    </row>
    <row r="51" spans="2:8" ht="25.4" customHeight="1" thickBot="1" x14ac:dyDescent="0.4">
      <c r="B51" s="16"/>
      <c r="C51" s="83" t="s">
        <v>20</v>
      </c>
      <c r="D51" s="84" t="s">
        <v>21</v>
      </c>
      <c r="E51" s="84" t="s">
        <v>22</v>
      </c>
      <c r="F51" s="85" t="s">
        <v>6</v>
      </c>
      <c r="G51" s="84" t="s">
        <v>7</v>
      </c>
      <c r="H51" s="86" t="s">
        <v>8</v>
      </c>
    </row>
    <row r="52" spans="2:8" ht="20" customHeight="1" thickBot="1" x14ac:dyDescent="0.4">
      <c r="C52" s="17">
        <v>0</v>
      </c>
      <c r="D52" s="18">
        <v>0</v>
      </c>
      <c r="E52" s="18">
        <v>0</v>
      </c>
      <c r="F52" s="18">
        <v>0</v>
      </c>
      <c r="G52" s="18">
        <v>-80</v>
      </c>
      <c r="H52" s="19">
        <v>-80</v>
      </c>
    </row>
    <row r="53" spans="2:8" ht="12.5" customHeight="1" x14ac:dyDescent="0.35"/>
    <row r="54" spans="2:8" ht="12.5" customHeight="1" x14ac:dyDescent="0.35"/>
    <row r="55" spans="2:8" ht="12.5" customHeight="1" x14ac:dyDescent="0.35"/>
    <row r="56" spans="2:8" ht="12.5" customHeight="1" x14ac:dyDescent="0.35"/>
    <row r="57" spans="2:8" ht="12.5" customHeight="1" x14ac:dyDescent="0.35">
      <c r="C57" s="23"/>
      <c r="D57" s="23"/>
      <c r="E57" s="23"/>
      <c r="F57" s="23"/>
      <c r="G57" s="23"/>
      <c r="H57" s="23"/>
    </row>
    <row r="58" spans="2:8" ht="12.5" customHeight="1" x14ac:dyDescent="0.35"/>
    <row r="59" spans="2:8" ht="12.5" customHeight="1" x14ac:dyDescent="0.35"/>
  </sheetData>
  <mergeCells count="23">
    <mergeCell ref="C30:E30"/>
    <mergeCell ref="F30:H30"/>
    <mergeCell ref="D2:E2"/>
    <mergeCell ref="D3:E3"/>
    <mergeCell ref="D6:H6"/>
    <mergeCell ref="C14:H14"/>
    <mergeCell ref="D16:H16"/>
    <mergeCell ref="D17:H17"/>
    <mergeCell ref="D18:H18"/>
    <mergeCell ref="C25:H25"/>
    <mergeCell ref="D27:H27"/>
    <mergeCell ref="D28:H28"/>
    <mergeCell ref="D29:H29"/>
    <mergeCell ref="C45:H45"/>
    <mergeCell ref="D47:H47"/>
    <mergeCell ref="D48:H48"/>
    <mergeCell ref="D49:H49"/>
    <mergeCell ref="D35:H35"/>
    <mergeCell ref="D36:H36"/>
    <mergeCell ref="D37:H37"/>
    <mergeCell ref="C38:E38"/>
    <mergeCell ref="F38:H38"/>
    <mergeCell ref="C43:H43"/>
  </mergeCells>
  <printOptions horizontalCentered="1"/>
  <pageMargins left="0.7" right="0.7" top="0.75" bottom="0.75" header="0.3" footer="0.3"/>
  <pageSetup paperSize="9" scale="74" fitToHeight="0" orientation="portrait"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2:H59"/>
  <sheetViews>
    <sheetView showGridLines="0" showRowColHeaders="0" workbookViewId="0">
      <selection activeCell="D6" sqref="D6:H6"/>
    </sheetView>
  </sheetViews>
  <sheetFormatPr defaultRowHeight="14.5" x14ac:dyDescent="0.35"/>
  <cols>
    <col min="2" max="2" width="9.81640625" customWidth="1"/>
    <col min="3" max="3" width="26.453125" customWidth="1"/>
    <col min="4" max="4" width="18" customWidth="1"/>
    <col min="5" max="6" width="16.54296875" customWidth="1"/>
    <col min="7" max="7" width="19.453125" customWidth="1"/>
    <col min="8" max="8" width="19.81640625" customWidth="1"/>
    <col min="9" max="9" width="9.1796875" customWidth="1"/>
  </cols>
  <sheetData>
    <row r="2" spans="3:8" ht="13" customHeight="1" x14ac:dyDescent="0.35">
      <c r="C2" s="65" t="s">
        <v>0</v>
      </c>
      <c r="D2" s="133" t="s">
        <v>583</v>
      </c>
      <c r="E2" s="133"/>
      <c r="F2" s="2"/>
    </row>
    <row r="3" spans="3:8" ht="4.5" customHeight="1" x14ac:dyDescent="0.35">
      <c r="C3" s="3"/>
      <c r="D3" s="133"/>
      <c r="E3" s="133"/>
      <c r="F3" s="4"/>
    </row>
    <row r="4" spans="3:8" ht="13" customHeight="1" x14ac:dyDescent="0.35">
      <c r="C4" s="65" t="s">
        <v>2</v>
      </c>
      <c r="D4" s="1" t="s">
        <v>628</v>
      </c>
      <c r="E4" s="1"/>
      <c r="F4" s="2"/>
    </row>
    <row r="5" spans="3:8" ht="12.5" customHeight="1" x14ac:dyDescent="0.35"/>
    <row r="6" spans="3:8" ht="144.75" customHeight="1" x14ac:dyDescent="0.35">
      <c r="C6" s="66" t="s">
        <v>4</v>
      </c>
      <c r="D6" s="134" t="s">
        <v>629</v>
      </c>
      <c r="E6" s="135"/>
      <c r="F6" s="135"/>
      <c r="G6" s="135"/>
      <c r="H6" s="136"/>
    </row>
    <row r="7" spans="3:8" ht="13" customHeight="1" thickBot="1" x14ac:dyDescent="0.4"/>
    <row r="8" spans="3:8" ht="26" customHeight="1" x14ac:dyDescent="0.35">
      <c r="C8" s="67"/>
      <c r="D8" s="68" t="s">
        <v>6</v>
      </c>
      <c r="E8" s="69" t="s">
        <v>7</v>
      </c>
      <c r="F8" s="70" t="s">
        <v>8</v>
      </c>
      <c r="G8" s="71"/>
      <c r="H8" s="72" t="s">
        <v>9</v>
      </c>
    </row>
    <row r="9" spans="3:8" ht="13" customHeight="1" x14ac:dyDescent="0.35">
      <c r="C9" s="73" t="s">
        <v>10</v>
      </c>
      <c r="D9" s="5">
        <v>38520.949999999997</v>
      </c>
      <c r="E9" s="5">
        <v>-5330</v>
      </c>
      <c r="F9" s="6">
        <v>33190.949999999997</v>
      </c>
      <c r="H9" s="7">
        <v>4.6100000000000003</v>
      </c>
    </row>
    <row r="10" spans="3:8" ht="7.5" customHeight="1" x14ac:dyDescent="0.35">
      <c r="C10" s="73"/>
      <c r="F10" s="8"/>
      <c r="H10" s="9"/>
    </row>
    <row r="11" spans="3:8" ht="12.75" customHeight="1" thickBot="1" x14ac:dyDescent="0.4">
      <c r="C11" s="74" t="s">
        <v>11</v>
      </c>
      <c r="D11" s="10"/>
      <c r="E11" s="11"/>
      <c r="F11" s="12">
        <v>0</v>
      </c>
      <c r="G11" s="11"/>
      <c r="H11" s="13">
        <v>0</v>
      </c>
    </row>
    <row r="12" spans="3:8" ht="6.75" customHeight="1" x14ac:dyDescent="0.35"/>
    <row r="13" spans="3:8" ht="13" customHeight="1" thickBot="1" x14ac:dyDescent="0.4">
      <c r="C13" t="s">
        <v>12</v>
      </c>
    </row>
    <row r="14" spans="3:8" ht="18.5" customHeight="1" thickBot="1" x14ac:dyDescent="0.45">
      <c r="C14" s="137" t="s">
        <v>13</v>
      </c>
      <c r="D14" s="138"/>
      <c r="E14" s="138"/>
      <c r="F14" s="138"/>
      <c r="G14" s="138"/>
      <c r="H14" s="139"/>
    </row>
    <row r="15" spans="3:8" ht="19.5" customHeight="1" thickBot="1" x14ac:dyDescent="0.4"/>
    <row r="16" spans="3:8" ht="20" customHeight="1" thickBot="1" x14ac:dyDescent="0.4">
      <c r="C16" s="75" t="s">
        <v>14</v>
      </c>
      <c r="D16" s="121" t="s">
        <v>15</v>
      </c>
      <c r="E16" s="123"/>
      <c r="F16" s="123"/>
      <c r="G16" s="123"/>
      <c r="H16" s="124"/>
    </row>
    <row r="17" spans="2:8" ht="20" customHeight="1" thickBot="1" x14ac:dyDescent="0.4">
      <c r="C17" s="76" t="s">
        <v>16</v>
      </c>
      <c r="D17" s="118" t="s">
        <v>630</v>
      </c>
      <c r="E17" s="119"/>
      <c r="F17" s="119"/>
      <c r="G17" s="119"/>
      <c r="H17" s="120"/>
    </row>
    <row r="18" spans="2:8" ht="120" customHeight="1" thickBot="1" x14ac:dyDescent="0.4">
      <c r="C18" s="76" t="s">
        <v>18</v>
      </c>
      <c r="D18" s="118" t="s">
        <v>631</v>
      </c>
      <c r="E18" s="119"/>
      <c r="F18" s="119"/>
      <c r="G18" s="119"/>
      <c r="H18" s="120"/>
    </row>
    <row r="19" spans="2:8" ht="5.25" customHeight="1" x14ac:dyDescent="0.35">
      <c r="C19" s="14"/>
      <c r="H19" s="15"/>
    </row>
    <row r="20" spans="2:8" ht="26.5" customHeight="1" thickBot="1" x14ac:dyDescent="0.4">
      <c r="B20" s="16"/>
      <c r="C20" s="77" t="s">
        <v>20</v>
      </c>
      <c r="D20" s="78" t="s">
        <v>21</v>
      </c>
      <c r="E20" s="78" t="s">
        <v>22</v>
      </c>
      <c r="F20" s="79" t="s">
        <v>6</v>
      </c>
      <c r="G20" s="78" t="s">
        <v>7</v>
      </c>
      <c r="H20" s="80" t="s">
        <v>8</v>
      </c>
    </row>
    <row r="21" spans="2:8" ht="20" customHeight="1" thickBot="1" x14ac:dyDescent="0.4">
      <c r="C21" s="17">
        <v>4.6100000000000003</v>
      </c>
      <c r="D21" s="18">
        <v>315.3</v>
      </c>
      <c r="E21" s="18">
        <v>64.650000000000006</v>
      </c>
      <c r="F21" s="18">
        <v>379.95000000000005</v>
      </c>
      <c r="G21" s="18">
        <v>0</v>
      </c>
      <c r="H21" s="19">
        <v>379.95000000000005</v>
      </c>
    </row>
    <row r="22" spans="2:8" ht="13" customHeight="1" thickBot="1" x14ac:dyDescent="0.4"/>
    <row r="23" spans="2:8" ht="20" customHeight="1" thickBot="1" x14ac:dyDescent="0.4">
      <c r="C23" s="75" t="s">
        <v>14</v>
      </c>
      <c r="D23" s="121" t="s">
        <v>23</v>
      </c>
      <c r="E23" s="123"/>
      <c r="F23" s="123"/>
      <c r="G23" s="123"/>
      <c r="H23" s="124"/>
    </row>
    <row r="24" spans="2:8" ht="20" customHeight="1" thickBot="1" x14ac:dyDescent="0.4">
      <c r="C24" s="76" t="s">
        <v>16</v>
      </c>
      <c r="D24" s="118" t="s">
        <v>632</v>
      </c>
      <c r="E24" s="119"/>
      <c r="F24" s="119"/>
      <c r="G24" s="119"/>
      <c r="H24" s="120"/>
    </row>
    <row r="25" spans="2:8" ht="120" customHeight="1" thickBot="1" x14ac:dyDescent="0.4">
      <c r="C25" s="76" t="s">
        <v>18</v>
      </c>
      <c r="D25" s="118" t="s">
        <v>631</v>
      </c>
      <c r="E25" s="119"/>
      <c r="F25" s="119"/>
      <c r="G25" s="119"/>
      <c r="H25" s="120"/>
    </row>
    <row r="26" spans="2:8" ht="5.25" customHeight="1" x14ac:dyDescent="0.35">
      <c r="C26" s="14"/>
      <c r="H26" s="15"/>
    </row>
    <row r="27" spans="2:8" ht="25.4" customHeight="1" thickBot="1" x14ac:dyDescent="0.4">
      <c r="B27" s="16"/>
      <c r="C27" s="77" t="s">
        <v>20</v>
      </c>
      <c r="D27" s="78" t="s">
        <v>21</v>
      </c>
      <c r="E27" s="78" t="s">
        <v>22</v>
      </c>
      <c r="F27" s="79" t="s">
        <v>6</v>
      </c>
      <c r="G27" s="78" t="s">
        <v>7</v>
      </c>
      <c r="H27" s="80" t="s">
        <v>8</v>
      </c>
    </row>
    <row r="28" spans="2:8" ht="20" customHeight="1" thickBot="1" x14ac:dyDescent="0.4">
      <c r="C28" s="17">
        <v>0</v>
      </c>
      <c r="D28" s="18">
        <v>0</v>
      </c>
      <c r="E28" s="18">
        <v>38141</v>
      </c>
      <c r="F28" s="18">
        <v>38141</v>
      </c>
      <c r="G28" s="18">
        <v>-5330</v>
      </c>
      <c r="H28" s="19">
        <v>32811</v>
      </c>
    </row>
    <row r="29" spans="2:8" ht="12.5" customHeight="1" x14ac:dyDescent="0.35"/>
    <row r="30" spans="2:8" ht="12.5" customHeight="1" x14ac:dyDescent="0.35"/>
    <row r="31" spans="2:8" ht="8.25" customHeight="1" x14ac:dyDescent="0.35"/>
    <row r="32" spans="2:8" ht="18" customHeight="1" x14ac:dyDescent="0.4">
      <c r="C32" s="132" t="s">
        <v>59</v>
      </c>
      <c r="D32" s="132"/>
      <c r="E32" s="132"/>
      <c r="F32" s="132"/>
      <c r="G32" s="132"/>
      <c r="H32" s="132"/>
    </row>
    <row r="33" spans="2:8" ht="18.75" customHeight="1" thickBot="1" x14ac:dyDescent="0.4"/>
    <row r="34" spans="2:8" ht="20" customHeight="1" thickBot="1" x14ac:dyDescent="0.4">
      <c r="C34" s="87" t="s">
        <v>14</v>
      </c>
      <c r="D34" s="121" t="s">
        <v>60</v>
      </c>
      <c r="E34" s="122"/>
      <c r="F34" s="123"/>
      <c r="G34" s="123"/>
      <c r="H34" s="124"/>
    </row>
    <row r="35" spans="2:8" ht="20" customHeight="1" thickBot="1" x14ac:dyDescent="0.4">
      <c r="C35" s="88" t="s">
        <v>16</v>
      </c>
      <c r="D35" s="118" t="s">
        <v>61</v>
      </c>
      <c r="E35" s="119"/>
      <c r="F35" s="119"/>
      <c r="G35" s="119"/>
      <c r="H35" s="120"/>
    </row>
    <row r="36" spans="2:8" ht="20" customHeight="1" thickBot="1" x14ac:dyDescent="0.4">
      <c r="C36" s="88" t="s">
        <v>18</v>
      </c>
      <c r="D36" s="118" t="s">
        <v>248</v>
      </c>
      <c r="E36" s="119"/>
      <c r="F36" s="119"/>
      <c r="G36" s="119"/>
      <c r="H36" s="120"/>
    </row>
    <row r="37" spans="2:8" ht="12.5" customHeight="1" x14ac:dyDescent="0.35">
      <c r="C37" s="128"/>
      <c r="D37" s="129"/>
      <c r="E37" s="129"/>
      <c r="F37" s="130"/>
      <c r="G37" s="130"/>
      <c r="H37" s="131"/>
    </row>
    <row r="38" spans="2:8" ht="5.25" customHeight="1" x14ac:dyDescent="0.35">
      <c r="C38" s="14"/>
      <c r="H38" s="15"/>
    </row>
    <row r="39" spans="2:8" ht="25.4" customHeight="1" thickBot="1" x14ac:dyDescent="0.4">
      <c r="B39" s="16"/>
      <c r="C39" s="89" t="s">
        <v>20</v>
      </c>
      <c r="D39" s="90" t="s">
        <v>21</v>
      </c>
      <c r="E39" s="90" t="s">
        <v>22</v>
      </c>
      <c r="F39" s="91" t="s">
        <v>6</v>
      </c>
      <c r="G39" s="90" t="s">
        <v>7</v>
      </c>
      <c r="H39" s="92" t="s">
        <v>8</v>
      </c>
    </row>
    <row r="40" spans="2:8" ht="20" customHeight="1" thickBot="1" x14ac:dyDescent="0.4">
      <c r="C40" s="17">
        <v>0</v>
      </c>
      <c r="D40" s="20">
        <v>12</v>
      </c>
      <c r="E40" s="20">
        <v>0</v>
      </c>
      <c r="F40" s="20">
        <v>12</v>
      </c>
      <c r="G40" s="20">
        <v>0</v>
      </c>
      <c r="H40" s="21">
        <v>12</v>
      </c>
    </row>
    <row r="41" spans="2:8" ht="13" customHeight="1" thickBot="1" x14ac:dyDescent="0.4"/>
    <row r="42" spans="2:8" ht="20" customHeight="1" thickBot="1" x14ac:dyDescent="0.4">
      <c r="C42" s="87" t="s">
        <v>14</v>
      </c>
      <c r="D42" s="121" t="s">
        <v>63</v>
      </c>
      <c r="E42" s="122"/>
      <c r="F42" s="123"/>
      <c r="G42" s="123"/>
      <c r="H42" s="124"/>
    </row>
    <row r="43" spans="2:8" ht="20" customHeight="1" thickBot="1" x14ac:dyDescent="0.4">
      <c r="C43" s="88" t="s">
        <v>16</v>
      </c>
      <c r="D43" s="118" t="s">
        <v>61</v>
      </c>
      <c r="E43" s="119"/>
      <c r="F43" s="119"/>
      <c r="G43" s="119"/>
      <c r="H43" s="120"/>
    </row>
    <row r="44" spans="2:8" ht="20" customHeight="1" thickBot="1" x14ac:dyDescent="0.4">
      <c r="C44" s="88" t="s">
        <v>18</v>
      </c>
      <c r="D44" s="118" t="s">
        <v>633</v>
      </c>
      <c r="E44" s="119"/>
      <c r="F44" s="119"/>
      <c r="G44" s="119"/>
      <c r="H44" s="120"/>
    </row>
    <row r="45" spans="2:8" ht="12.5" customHeight="1" x14ac:dyDescent="0.35">
      <c r="C45" s="128"/>
      <c r="D45" s="129"/>
      <c r="E45" s="129"/>
      <c r="F45" s="130"/>
      <c r="G45" s="130"/>
      <c r="H45" s="131"/>
    </row>
    <row r="46" spans="2:8" ht="5.25" customHeight="1" x14ac:dyDescent="0.35">
      <c r="C46" s="14"/>
      <c r="H46" s="15"/>
    </row>
    <row r="47" spans="2:8" ht="25.4" customHeight="1" x14ac:dyDescent="0.35">
      <c r="B47" s="16"/>
      <c r="C47" s="89" t="s">
        <v>20</v>
      </c>
      <c r="D47" s="90" t="s">
        <v>21</v>
      </c>
      <c r="E47" s="90" t="s">
        <v>22</v>
      </c>
      <c r="F47" s="91" t="s">
        <v>6</v>
      </c>
      <c r="G47" s="90" t="s">
        <v>7</v>
      </c>
      <c r="H47" s="92" t="s">
        <v>8</v>
      </c>
    </row>
    <row r="48" spans="2:8" ht="20" customHeight="1" thickBot="1" x14ac:dyDescent="0.4">
      <c r="C48" s="22"/>
      <c r="D48" s="20">
        <v>0</v>
      </c>
      <c r="E48" s="20">
        <v>1613</v>
      </c>
      <c r="F48" s="20">
        <v>1613</v>
      </c>
      <c r="G48" s="20">
        <v>0</v>
      </c>
      <c r="H48" s="21">
        <v>1613</v>
      </c>
    </row>
    <row r="49" spans="3:8" ht="13" customHeight="1" thickBot="1" x14ac:dyDescent="0.4"/>
    <row r="50" spans="3:8" ht="18.5" customHeight="1" thickBot="1" x14ac:dyDescent="0.45">
      <c r="C50" s="125" t="s">
        <v>192</v>
      </c>
      <c r="D50" s="126"/>
      <c r="E50" s="126"/>
      <c r="F50" s="126"/>
      <c r="G50" s="126"/>
      <c r="H50" s="127"/>
    </row>
    <row r="51" spans="3:8" ht="19.5" customHeight="1" thickBot="1" x14ac:dyDescent="0.4"/>
    <row r="52" spans="3:8" ht="18.5" customHeight="1" thickBot="1" x14ac:dyDescent="0.45">
      <c r="C52" s="125" t="s">
        <v>158</v>
      </c>
      <c r="D52" s="126"/>
      <c r="E52" s="126"/>
      <c r="F52" s="126"/>
      <c r="G52" s="126"/>
      <c r="H52" s="127"/>
    </row>
    <row r="53" spans="3:8" ht="19.5" customHeight="1" x14ac:dyDescent="0.35"/>
    <row r="54" spans="3:8" ht="12.5" customHeight="1" x14ac:dyDescent="0.35"/>
    <row r="55" spans="3:8" ht="12.5" customHeight="1" x14ac:dyDescent="0.35"/>
    <row r="56" spans="3:8" ht="12.5" customHeight="1" x14ac:dyDescent="0.35"/>
    <row r="57" spans="3:8" ht="12.5" customHeight="1" x14ac:dyDescent="0.35">
      <c r="C57" s="23"/>
      <c r="D57" s="23"/>
      <c r="E57" s="23"/>
      <c r="F57" s="23"/>
      <c r="G57" s="23"/>
      <c r="H57" s="23"/>
    </row>
    <row r="58" spans="3:8" ht="12.5" customHeight="1" x14ac:dyDescent="0.35"/>
    <row r="59" spans="3:8" ht="12.5" customHeight="1" x14ac:dyDescent="0.35"/>
  </sheetData>
  <mergeCells count="23">
    <mergeCell ref="D17:H17"/>
    <mergeCell ref="D2:E2"/>
    <mergeCell ref="D3:E3"/>
    <mergeCell ref="D6:H6"/>
    <mergeCell ref="C14:H14"/>
    <mergeCell ref="D16:H16"/>
    <mergeCell ref="D43:H43"/>
    <mergeCell ref="D18:H18"/>
    <mergeCell ref="D23:H23"/>
    <mergeCell ref="D24:H24"/>
    <mergeCell ref="D25:H25"/>
    <mergeCell ref="C32:H32"/>
    <mergeCell ref="D34:H34"/>
    <mergeCell ref="D35:H35"/>
    <mergeCell ref="D36:H36"/>
    <mergeCell ref="C37:E37"/>
    <mergeCell ref="F37:H37"/>
    <mergeCell ref="D42:H42"/>
    <mergeCell ref="D44:H44"/>
    <mergeCell ref="C45:E45"/>
    <mergeCell ref="F45:H45"/>
    <mergeCell ref="C50:H50"/>
    <mergeCell ref="C52:H52"/>
  </mergeCells>
  <printOptions horizontalCentered="1"/>
  <pageMargins left="0.7" right="0.7" top="0.75" bottom="0.75" header="0.3" footer="0.3"/>
  <pageSetup paperSize="9" scale="7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93</vt:i4>
      </vt:variant>
      <vt:variant>
        <vt:lpstr>Named Ranges</vt:lpstr>
      </vt:variant>
      <vt:variant>
        <vt:i4>182</vt:i4>
      </vt:variant>
    </vt:vector>
  </HeadingPairs>
  <TitlesOfParts>
    <vt:vector size="275" baseType="lpstr">
      <vt:lpstr>Sheet1</vt:lpstr>
      <vt:lpstr>Front </vt:lpstr>
      <vt:lpstr>User Guide</vt:lpstr>
      <vt:lpstr>ACCESS, MH &amp; WELLBEING (Divisio</vt:lpstr>
      <vt:lpstr>ADULTS FUTURE OPTIONS (Division</vt:lpstr>
      <vt:lpstr>CHIEF SOCIAL WORKER (Division)</vt:lpstr>
      <vt:lpstr>COMMISSIONING AND PARTNERSHIPS </vt:lpstr>
      <vt:lpstr>GOVERNANCE &amp; FINANCIAL INCL'N (</vt:lpstr>
      <vt:lpstr>L&amp;AW (LONG TERM SUPPORT) (Divis</vt:lpstr>
      <vt:lpstr>L&amp;AW (SHORT TERM SUPPORT) (Divi</vt:lpstr>
      <vt:lpstr>PARTNERSHIP FUNDING (Division)</vt:lpstr>
      <vt:lpstr>SUPPORTING VULNERABLE PEOPLE (D</vt:lpstr>
      <vt:lpstr>BEREAVEMENT SERVICES (Division)</vt:lpstr>
      <vt:lpstr>BUSINESS IMPROVEMENT (Division)</vt:lpstr>
      <vt:lpstr>COMMUNITIES MANAGEMENT (Divisio</vt:lpstr>
      <vt:lpstr>COMMUNITIES PREVENTION (Divisio</vt:lpstr>
      <vt:lpstr>COMMUNITY SAFETY (Division)</vt:lpstr>
      <vt:lpstr>CORONER &amp; MEDICO LEGAL (Divisio</vt:lpstr>
      <vt:lpstr>DIRECTOR PL&amp;L (Division)</vt:lpstr>
      <vt:lpstr>LIBRARIES, ARCHIVES &amp; INFORMAT </vt:lpstr>
      <vt:lpstr>PARKS AND COUNTRYSIDE (Division</vt:lpstr>
      <vt:lpstr>PARTNERSHIPS &amp; SPECIAL PROJECT </vt:lpstr>
      <vt:lpstr>PUBLIC HEALTH (Division)</vt:lpstr>
      <vt:lpstr>VOLUNTARY SECTOR (Division)</vt:lpstr>
      <vt:lpstr>YOUTH SERVICES (Division)</vt:lpstr>
      <vt:lpstr>BUSINESS DEVELOPMENT &amp; FUND MA </vt:lpstr>
      <vt:lpstr>CULTURE, TOURISM &amp; EVENTS (Divi</vt:lpstr>
      <vt:lpstr>DIRECTOR OF ECON DEV &amp; CULTURE </vt:lpstr>
      <vt:lpstr>ECONOMY &amp; BUSINESS SUPPORT (Div</vt:lpstr>
      <vt:lpstr>EMPLOYMENT &amp; SKILLS (Division)</vt:lpstr>
      <vt:lpstr>EVENTS (Division)</vt:lpstr>
      <vt:lpstr>FAMILY &amp; COMMUNITY LEARNING (Di</vt:lpstr>
      <vt:lpstr>14-24 PARTNERSHIP (Division)</vt:lpstr>
      <vt:lpstr>ACCESS &amp; INCLUSION (Division)</vt:lpstr>
      <vt:lpstr>BUSINESS STRATEGY OP BUDGETS (D</vt:lpstr>
      <vt:lpstr>C&amp;F BUSINESS SUPPORT (Division)</vt:lpstr>
      <vt:lpstr>CENTRAL MANAGEMENT (Division)</vt:lpstr>
      <vt:lpstr>CHILDRENS DISABILITIES SERVICE </vt:lpstr>
      <vt:lpstr>CHILDREN'S PUBLIC HEALTH (Divis</vt:lpstr>
      <vt:lpstr>CHILDREN'S RESIDENTIAL HOMES (D</vt:lpstr>
      <vt:lpstr>CHILDRENS SNR MANAGEMENT (Divis</vt:lpstr>
      <vt:lpstr>CYP PROVIDER SERVICES (Division</vt:lpstr>
      <vt:lpstr>EARLY HELP &amp; PREVENTION (Divisi</vt:lpstr>
      <vt:lpstr>EDUCATION &amp; SKILLS BUS SUPP (Di</vt:lpstr>
      <vt:lpstr>EMTAS (Division)</vt:lpstr>
      <vt:lpstr>FIELDWORK SERVICES (Division)</vt:lpstr>
      <vt:lpstr>PLACEMENTS (Division)</vt:lpstr>
      <vt:lpstr>PORTFOLIO WIDE BUDGETS (Divisio</vt:lpstr>
      <vt:lpstr>PREVENTION &amp; EARLY INTERVENTN (</vt:lpstr>
      <vt:lpstr>QAIS (Division)</vt:lpstr>
      <vt:lpstr>SCHOOL BUDGETS (Division)</vt:lpstr>
      <vt:lpstr>SCHOOLS AND LEARNING (Division)</vt:lpstr>
      <vt:lpstr>SEN (Division)</vt:lpstr>
      <vt:lpstr>BUSINESS PLANNING - GEN (Divisi</vt:lpstr>
      <vt:lpstr>CITYWIDE HOUSING SERVICE - GEN </vt:lpstr>
      <vt:lpstr>HOUSING GROWTH - GEN (Division)</vt:lpstr>
      <vt:lpstr>HSG REPAIRS AND MAINTENANCE (Di</vt:lpstr>
      <vt:lpstr>N-HOODS INT &amp; TENANT SUPP-GEN (</vt:lpstr>
      <vt:lpstr>CENTRAL COSTS (Service)</vt:lpstr>
      <vt:lpstr>CONTRACT REBATES &amp; DISCOUNTS (S</vt:lpstr>
      <vt:lpstr>CUSTOMER SERVICES (Division)</vt:lpstr>
      <vt:lpstr>DIGITAL INNOVATION &amp; ICT (Servi</vt:lpstr>
      <vt:lpstr>FACILITIES MANAGEMENT (Division</vt:lpstr>
      <vt:lpstr>FINANCE &amp; COMMERCIAL SERVICES (</vt:lpstr>
      <vt:lpstr>GENERAL COUNSEL (Service)</vt:lpstr>
      <vt:lpstr>HOUSING BENEFIT (Service)</vt:lpstr>
      <vt:lpstr>LOCAL AREA COMMITTEES (Division</vt:lpstr>
      <vt:lpstr>ORGANISATIONAL STRATEGY P &amp; D (</vt:lpstr>
      <vt:lpstr>PEOPLE &amp; CULTURE (Service)</vt:lpstr>
      <vt:lpstr>POLICY &amp; DEMOCRATIC ENGAGEMENT </vt:lpstr>
      <vt:lpstr>PROPERTY (Division)</vt:lpstr>
      <vt:lpstr>PUBLIC HEALTH - DPH (Division)</vt:lpstr>
      <vt:lpstr>TRANSPORT (Division)</vt:lpstr>
      <vt:lpstr>CAPITAL DELIVERY SERVICE (Divis</vt:lpstr>
      <vt:lpstr>CLEAN AIR ZONE (Division)</vt:lpstr>
      <vt:lpstr>DIR OF PLANNING INVEST &amp; SUS (D</vt:lpstr>
      <vt:lpstr>DIRECTOR OF REGEN AND DEVELOPM </vt:lpstr>
      <vt:lpstr>PLANNING SERVICES (Division)</vt:lpstr>
      <vt:lpstr>COMMISSIONING MANAGEMENT (Divis</vt:lpstr>
      <vt:lpstr>PRECEPTS AND LEVIES (Division)</vt:lpstr>
      <vt:lpstr>PROPERTY REGENERATION (Division</vt:lpstr>
      <vt:lpstr>TRANSPORT &amp; INFRASTRUCTURE (Div</vt:lpstr>
      <vt:lpstr>CITY CENTRE MANAGEMENT (Divisio</vt:lpstr>
      <vt:lpstr>DIRECTOR OF STREETSCENE AND RE </vt:lpstr>
      <vt:lpstr>EMERGENCY PLANNING (Division)</vt:lpstr>
      <vt:lpstr>ENVIRONMENTAL REGULATIONS (Divi</vt:lpstr>
      <vt:lpstr>HIGHWAY MAINTENANCE DIVISION (D</vt:lpstr>
      <vt:lpstr>HIGHWAYS CONTRACT (Division)</vt:lpstr>
      <vt:lpstr>LICENSING (Division)</vt:lpstr>
      <vt:lpstr>PARKING SERVICES (Division)</vt:lpstr>
      <vt:lpstr>PLACE HUB (Division)</vt:lpstr>
      <vt:lpstr>SHEFFIELD CITY MARKETS (Divisio</vt:lpstr>
      <vt:lpstr>WASTE MANAGEMENT (Division)</vt:lpstr>
      <vt:lpstr>'Front '!Front</vt:lpstr>
      <vt:lpstr>'14-24 PARTNERSHIP (Division)'!Print_Area</vt:lpstr>
      <vt:lpstr>'ACCESS &amp; INCLUSION (Division)'!Print_Area</vt:lpstr>
      <vt:lpstr>'ACCESS, MH &amp; WELLBEING (Divisio'!Print_Area</vt:lpstr>
      <vt:lpstr>'ADULTS FUTURE OPTIONS (Division'!Print_Area</vt:lpstr>
      <vt:lpstr>'BEREAVEMENT SERVICES (Division)'!Print_Area</vt:lpstr>
      <vt:lpstr>'BUSINESS DEVELOPMENT &amp; FUND MA '!Print_Area</vt:lpstr>
      <vt:lpstr>'BUSINESS IMPROVEMENT (Division)'!Print_Area</vt:lpstr>
      <vt:lpstr>'BUSINESS PLANNING - GEN (Divisi'!Print_Area</vt:lpstr>
      <vt:lpstr>'BUSINESS STRATEGY OP BUDGETS (D'!Print_Area</vt:lpstr>
      <vt:lpstr>'C&amp;F BUSINESS SUPPORT (Division)'!Print_Area</vt:lpstr>
      <vt:lpstr>'CAPITAL DELIVERY SERVICE (Divis'!Print_Area</vt:lpstr>
      <vt:lpstr>'CENTRAL COSTS (Service)'!Print_Area</vt:lpstr>
      <vt:lpstr>'CENTRAL MANAGEMENT (Division)'!Print_Area</vt:lpstr>
      <vt:lpstr>'CHIEF SOCIAL WORKER (Division)'!Print_Area</vt:lpstr>
      <vt:lpstr>'CHILDRENS DISABILITIES SERVICE '!Print_Area</vt:lpstr>
      <vt:lpstr>'CHILDREN''S PUBLIC HEALTH (Divis'!Print_Area</vt:lpstr>
      <vt:lpstr>'CHILDREN''S RESIDENTIAL HOMES (D'!Print_Area</vt:lpstr>
      <vt:lpstr>'CHILDRENS SNR MANAGEMENT (Divis'!Print_Area</vt:lpstr>
      <vt:lpstr>'CITY CENTRE MANAGEMENT (Divisio'!Print_Area</vt:lpstr>
      <vt:lpstr>'CITYWIDE HOUSING SERVICE - GEN '!Print_Area</vt:lpstr>
      <vt:lpstr>'CLEAN AIR ZONE (Division)'!Print_Area</vt:lpstr>
      <vt:lpstr>'COMMISSIONING AND PARTNERSHIPS '!Print_Area</vt:lpstr>
      <vt:lpstr>'COMMISSIONING MANAGEMENT (Divis'!Print_Area</vt:lpstr>
      <vt:lpstr>'COMMUNITIES MANAGEMENT (Divisio'!Print_Area</vt:lpstr>
      <vt:lpstr>'COMMUNITIES PREVENTION (Divisio'!Print_Area</vt:lpstr>
      <vt:lpstr>'COMMUNITY SAFETY (Division)'!Print_Area</vt:lpstr>
      <vt:lpstr>'CONTRACT REBATES &amp; DISCOUNTS (S'!Print_Area</vt:lpstr>
      <vt:lpstr>'CORONER &amp; MEDICO LEGAL (Divisio'!Print_Area</vt:lpstr>
      <vt:lpstr>'CULTURE, TOURISM &amp; EVENTS (Divi'!Print_Area</vt:lpstr>
      <vt:lpstr>'CUSTOMER SERVICES (Division)'!Print_Area</vt:lpstr>
      <vt:lpstr>'CYP PROVIDER SERVICES (Division'!Print_Area</vt:lpstr>
      <vt:lpstr>'DIGITAL INNOVATION &amp; ICT (Servi'!Print_Area</vt:lpstr>
      <vt:lpstr>'DIR OF PLANNING INVEST &amp; SUS (D'!Print_Area</vt:lpstr>
      <vt:lpstr>'DIRECTOR OF ECON DEV &amp; CULTURE '!Print_Area</vt:lpstr>
      <vt:lpstr>'DIRECTOR OF REGEN AND DEVELOPM '!Print_Area</vt:lpstr>
      <vt:lpstr>'DIRECTOR OF STREETSCENE AND RE '!Print_Area</vt:lpstr>
      <vt:lpstr>'DIRECTOR PL&amp;L (Division)'!Print_Area</vt:lpstr>
      <vt:lpstr>'EARLY HELP &amp; PREVENTION (Divisi'!Print_Area</vt:lpstr>
      <vt:lpstr>'ECONOMY &amp; BUSINESS SUPPORT (Div'!Print_Area</vt:lpstr>
      <vt:lpstr>'EDUCATION &amp; SKILLS BUS SUPP (Di'!Print_Area</vt:lpstr>
      <vt:lpstr>'EMERGENCY PLANNING (Division)'!Print_Area</vt:lpstr>
      <vt:lpstr>'EMPLOYMENT &amp; SKILLS (Division)'!Print_Area</vt:lpstr>
      <vt:lpstr>'EMTAS (Division)'!Print_Area</vt:lpstr>
      <vt:lpstr>'ENVIRONMENTAL REGULATIONS (Divi'!Print_Area</vt:lpstr>
      <vt:lpstr>'EVENTS (Division)'!Print_Area</vt:lpstr>
      <vt:lpstr>'FACILITIES MANAGEMENT (Division'!Print_Area</vt:lpstr>
      <vt:lpstr>'FAMILY &amp; COMMUNITY LEARNING (Di'!Print_Area</vt:lpstr>
      <vt:lpstr>'FIELDWORK SERVICES (Division)'!Print_Area</vt:lpstr>
      <vt:lpstr>'FINANCE &amp; COMMERCIAL SERVICES ('!Print_Area</vt:lpstr>
      <vt:lpstr>'GENERAL COUNSEL (Service)'!Print_Area</vt:lpstr>
      <vt:lpstr>'GOVERNANCE &amp; FINANCIAL INCL''N ('!Print_Area</vt:lpstr>
      <vt:lpstr>'HIGHWAY MAINTENANCE DIVISION (D'!Print_Area</vt:lpstr>
      <vt:lpstr>'HIGHWAYS CONTRACT (Division)'!Print_Area</vt:lpstr>
      <vt:lpstr>'HOUSING BENEFIT (Service)'!Print_Area</vt:lpstr>
      <vt:lpstr>'HOUSING GROWTH - GEN (Division)'!Print_Area</vt:lpstr>
      <vt:lpstr>'HSG REPAIRS AND MAINTENANCE (Di'!Print_Area</vt:lpstr>
      <vt:lpstr>'L&amp;AW (LONG TERM SUPPORT) (Divis'!Print_Area</vt:lpstr>
      <vt:lpstr>'L&amp;AW (SHORT TERM SUPPORT) (Divi'!Print_Area</vt:lpstr>
      <vt:lpstr>'LIBRARIES, ARCHIVES &amp; INFORMAT '!Print_Area</vt:lpstr>
      <vt:lpstr>'LICENSING (Division)'!Print_Area</vt:lpstr>
      <vt:lpstr>'LOCAL AREA COMMITTEES (Division'!Print_Area</vt:lpstr>
      <vt:lpstr>'N-HOODS INT &amp; TENANT SUPP-GEN ('!Print_Area</vt:lpstr>
      <vt:lpstr>'ORGANISATIONAL STRATEGY P &amp; D ('!Print_Area</vt:lpstr>
      <vt:lpstr>'PARKING SERVICES (Division)'!Print_Area</vt:lpstr>
      <vt:lpstr>'PARKS AND COUNTRYSIDE (Division'!Print_Area</vt:lpstr>
      <vt:lpstr>'PARTNERSHIP FUNDING (Division)'!Print_Area</vt:lpstr>
      <vt:lpstr>'PARTNERSHIPS &amp; SPECIAL PROJECT '!Print_Area</vt:lpstr>
      <vt:lpstr>'PEOPLE &amp; CULTURE (Service)'!Print_Area</vt:lpstr>
      <vt:lpstr>'PLACE HUB (Division)'!Print_Area</vt:lpstr>
      <vt:lpstr>'PLACEMENTS (Division)'!Print_Area</vt:lpstr>
      <vt:lpstr>'PLANNING SERVICES (Division)'!Print_Area</vt:lpstr>
      <vt:lpstr>'POLICY &amp; DEMOCRATIC ENGAGEMENT '!Print_Area</vt:lpstr>
      <vt:lpstr>'PORTFOLIO WIDE BUDGETS (Divisio'!Print_Area</vt:lpstr>
      <vt:lpstr>'PRECEPTS AND LEVIES (Division)'!Print_Area</vt:lpstr>
      <vt:lpstr>'PREVENTION &amp; EARLY INTERVENTN ('!Print_Area</vt:lpstr>
      <vt:lpstr>'PROPERTY (Division)'!Print_Area</vt:lpstr>
      <vt:lpstr>'PROPERTY REGENERATION (Division'!Print_Area</vt:lpstr>
      <vt:lpstr>'PUBLIC HEALTH - DPH (Division)'!Print_Area</vt:lpstr>
      <vt:lpstr>'PUBLIC HEALTH (Division)'!Print_Area</vt:lpstr>
      <vt:lpstr>'QAIS (Division)'!Print_Area</vt:lpstr>
      <vt:lpstr>'SCHOOL BUDGETS (Division)'!Print_Area</vt:lpstr>
      <vt:lpstr>'SCHOOLS AND LEARNING (Division)'!Print_Area</vt:lpstr>
      <vt:lpstr>'SEN (Division)'!Print_Area</vt:lpstr>
      <vt:lpstr>'SHEFFIELD CITY MARKETS (Divisio'!Print_Area</vt:lpstr>
      <vt:lpstr>'SUPPORTING VULNERABLE PEOPLE (D'!Print_Area</vt:lpstr>
      <vt:lpstr>'TRANSPORT &amp; INFRASTRUCTURE (Div'!Print_Area</vt:lpstr>
      <vt:lpstr>'TRANSPORT (Division)'!Print_Area</vt:lpstr>
      <vt:lpstr>'User Guide'!Print_Area</vt:lpstr>
      <vt:lpstr>'VOLUNTARY SECTOR (Division)'!Print_Area</vt:lpstr>
      <vt:lpstr>'WASTE MANAGEMENT (Division)'!Print_Area</vt:lpstr>
      <vt:lpstr>'YOUTH SERVICES (Division)'!Print_Area</vt:lpstr>
      <vt:lpstr>'14-24 PARTNERSHIP (Division)'!Print_Titles</vt:lpstr>
      <vt:lpstr>'ACCESS &amp; INCLUSION (Division)'!Print_Titles</vt:lpstr>
      <vt:lpstr>'ACCESS, MH &amp; WELLBEING (Divisio'!Print_Titles</vt:lpstr>
      <vt:lpstr>'ADULTS FUTURE OPTIONS (Division'!Print_Titles</vt:lpstr>
      <vt:lpstr>'BEREAVEMENT SERVICES (Division)'!Print_Titles</vt:lpstr>
      <vt:lpstr>'BUSINESS DEVELOPMENT &amp; FUND MA '!Print_Titles</vt:lpstr>
      <vt:lpstr>'BUSINESS IMPROVEMENT (Division)'!Print_Titles</vt:lpstr>
      <vt:lpstr>'BUSINESS PLANNING - GEN (Divisi'!Print_Titles</vt:lpstr>
      <vt:lpstr>'BUSINESS STRATEGY OP BUDGETS (D'!Print_Titles</vt:lpstr>
      <vt:lpstr>'C&amp;F BUSINESS SUPPORT (Division)'!Print_Titles</vt:lpstr>
      <vt:lpstr>'CAPITAL DELIVERY SERVICE (Divis'!Print_Titles</vt:lpstr>
      <vt:lpstr>'CENTRAL COSTS (Service)'!Print_Titles</vt:lpstr>
      <vt:lpstr>'CENTRAL MANAGEMENT (Division)'!Print_Titles</vt:lpstr>
      <vt:lpstr>'CHIEF SOCIAL WORKER (Division)'!Print_Titles</vt:lpstr>
      <vt:lpstr>'CHILDRENS DISABILITIES SERVICE '!Print_Titles</vt:lpstr>
      <vt:lpstr>'CHILDREN''S PUBLIC HEALTH (Divis'!Print_Titles</vt:lpstr>
      <vt:lpstr>'CHILDREN''S RESIDENTIAL HOMES (D'!Print_Titles</vt:lpstr>
      <vt:lpstr>'CHILDRENS SNR MANAGEMENT (Divis'!Print_Titles</vt:lpstr>
      <vt:lpstr>'CITY CENTRE MANAGEMENT (Divisio'!Print_Titles</vt:lpstr>
      <vt:lpstr>'CITYWIDE HOUSING SERVICE - GEN '!Print_Titles</vt:lpstr>
      <vt:lpstr>'CLEAN AIR ZONE (Division)'!Print_Titles</vt:lpstr>
      <vt:lpstr>'COMMISSIONING AND PARTNERSHIPS '!Print_Titles</vt:lpstr>
      <vt:lpstr>'COMMISSIONING MANAGEMENT (Divis'!Print_Titles</vt:lpstr>
      <vt:lpstr>'COMMUNITIES MANAGEMENT (Divisio'!Print_Titles</vt:lpstr>
      <vt:lpstr>'COMMUNITIES PREVENTION (Divisio'!Print_Titles</vt:lpstr>
      <vt:lpstr>'COMMUNITY SAFETY (Division)'!Print_Titles</vt:lpstr>
      <vt:lpstr>'CONTRACT REBATES &amp; DISCOUNTS (S'!Print_Titles</vt:lpstr>
      <vt:lpstr>'CORONER &amp; MEDICO LEGAL (Divisio'!Print_Titles</vt:lpstr>
      <vt:lpstr>'CULTURE, TOURISM &amp; EVENTS (Divi'!Print_Titles</vt:lpstr>
      <vt:lpstr>'CUSTOMER SERVICES (Division)'!Print_Titles</vt:lpstr>
      <vt:lpstr>'CYP PROVIDER SERVICES (Division'!Print_Titles</vt:lpstr>
      <vt:lpstr>'DIGITAL INNOVATION &amp; ICT (Servi'!Print_Titles</vt:lpstr>
      <vt:lpstr>'DIR OF PLANNING INVEST &amp; SUS (D'!Print_Titles</vt:lpstr>
      <vt:lpstr>'DIRECTOR OF ECON DEV &amp; CULTURE '!Print_Titles</vt:lpstr>
      <vt:lpstr>'DIRECTOR OF REGEN AND DEVELOPM '!Print_Titles</vt:lpstr>
      <vt:lpstr>'DIRECTOR OF STREETSCENE AND RE '!Print_Titles</vt:lpstr>
      <vt:lpstr>'DIRECTOR PL&amp;L (Division)'!Print_Titles</vt:lpstr>
      <vt:lpstr>'EARLY HELP &amp; PREVENTION (Divisi'!Print_Titles</vt:lpstr>
      <vt:lpstr>'ECONOMY &amp; BUSINESS SUPPORT (Div'!Print_Titles</vt:lpstr>
      <vt:lpstr>'EDUCATION &amp; SKILLS BUS SUPP (Di'!Print_Titles</vt:lpstr>
      <vt:lpstr>'EMERGENCY PLANNING (Division)'!Print_Titles</vt:lpstr>
      <vt:lpstr>'EMPLOYMENT &amp; SKILLS (Division)'!Print_Titles</vt:lpstr>
      <vt:lpstr>'EMTAS (Division)'!Print_Titles</vt:lpstr>
      <vt:lpstr>'ENVIRONMENTAL REGULATIONS (Divi'!Print_Titles</vt:lpstr>
      <vt:lpstr>'EVENTS (Division)'!Print_Titles</vt:lpstr>
      <vt:lpstr>'FACILITIES MANAGEMENT (Division'!Print_Titles</vt:lpstr>
      <vt:lpstr>'FAMILY &amp; COMMUNITY LEARNING (Di'!Print_Titles</vt:lpstr>
      <vt:lpstr>'FIELDWORK SERVICES (Division)'!Print_Titles</vt:lpstr>
      <vt:lpstr>'FINANCE &amp; COMMERCIAL SERVICES ('!Print_Titles</vt:lpstr>
      <vt:lpstr>'GENERAL COUNSEL (Service)'!Print_Titles</vt:lpstr>
      <vt:lpstr>'GOVERNANCE &amp; FINANCIAL INCL''N ('!Print_Titles</vt:lpstr>
      <vt:lpstr>'HIGHWAY MAINTENANCE DIVISION (D'!Print_Titles</vt:lpstr>
      <vt:lpstr>'HIGHWAYS CONTRACT (Division)'!Print_Titles</vt:lpstr>
      <vt:lpstr>'HOUSING BENEFIT (Service)'!Print_Titles</vt:lpstr>
      <vt:lpstr>'HOUSING GROWTH - GEN (Division)'!Print_Titles</vt:lpstr>
      <vt:lpstr>'HSG REPAIRS AND MAINTENANCE (Di'!Print_Titles</vt:lpstr>
      <vt:lpstr>'L&amp;AW (LONG TERM SUPPORT) (Divis'!Print_Titles</vt:lpstr>
      <vt:lpstr>'L&amp;AW (SHORT TERM SUPPORT) (Divi'!Print_Titles</vt:lpstr>
      <vt:lpstr>'LIBRARIES, ARCHIVES &amp; INFORMAT '!Print_Titles</vt:lpstr>
      <vt:lpstr>'LICENSING (Division)'!Print_Titles</vt:lpstr>
      <vt:lpstr>'LOCAL AREA COMMITTEES (Division'!Print_Titles</vt:lpstr>
      <vt:lpstr>'N-HOODS INT &amp; TENANT SUPP-GEN ('!Print_Titles</vt:lpstr>
      <vt:lpstr>'ORGANISATIONAL STRATEGY P &amp; D ('!Print_Titles</vt:lpstr>
      <vt:lpstr>'PARKING SERVICES (Division)'!Print_Titles</vt:lpstr>
      <vt:lpstr>'PARKS AND COUNTRYSIDE (Division'!Print_Titles</vt:lpstr>
      <vt:lpstr>'PARTNERSHIP FUNDING (Division)'!Print_Titles</vt:lpstr>
      <vt:lpstr>'PARTNERSHIPS &amp; SPECIAL PROJECT '!Print_Titles</vt:lpstr>
      <vt:lpstr>'PEOPLE &amp; CULTURE (Service)'!Print_Titles</vt:lpstr>
      <vt:lpstr>'PLACE HUB (Division)'!Print_Titles</vt:lpstr>
      <vt:lpstr>'PLACEMENTS (Division)'!Print_Titles</vt:lpstr>
      <vt:lpstr>'PLANNING SERVICES (Division)'!Print_Titles</vt:lpstr>
      <vt:lpstr>'POLICY &amp; DEMOCRATIC ENGAGEMENT '!Print_Titles</vt:lpstr>
      <vt:lpstr>'PORTFOLIO WIDE BUDGETS (Divisio'!Print_Titles</vt:lpstr>
      <vt:lpstr>'PRECEPTS AND LEVIES (Division)'!Print_Titles</vt:lpstr>
      <vt:lpstr>'PREVENTION &amp; EARLY INTERVENTN ('!Print_Titles</vt:lpstr>
      <vt:lpstr>'PROPERTY (Division)'!Print_Titles</vt:lpstr>
      <vt:lpstr>'PROPERTY REGENERATION (Division'!Print_Titles</vt:lpstr>
      <vt:lpstr>'PUBLIC HEALTH - DPH (Division)'!Print_Titles</vt:lpstr>
      <vt:lpstr>'PUBLIC HEALTH (Division)'!Print_Titles</vt:lpstr>
      <vt:lpstr>'QAIS (Division)'!Print_Titles</vt:lpstr>
      <vt:lpstr>'SCHOOL BUDGETS (Division)'!Print_Titles</vt:lpstr>
      <vt:lpstr>'SCHOOLS AND LEARNING (Division)'!Print_Titles</vt:lpstr>
      <vt:lpstr>'SEN (Division)'!Print_Titles</vt:lpstr>
      <vt:lpstr>'SHEFFIELD CITY MARKETS (Divisio'!Print_Titles</vt:lpstr>
      <vt:lpstr>'SUPPORTING VULNERABLE PEOPLE (D'!Print_Titles</vt:lpstr>
      <vt:lpstr>'TRANSPORT &amp; INFRASTRUCTURE (Div'!Print_Titles</vt:lpstr>
      <vt:lpstr>'TRANSPORT (Division)'!Print_Titles</vt:lpstr>
      <vt:lpstr>'VOLUNTARY SECTOR (Division)'!Print_Titles</vt:lpstr>
      <vt:lpstr>'WASTE MANAGEMENT (Division)'!Print_Titles</vt:lpstr>
      <vt:lpstr>'YOUTH SERVICES (Division)'!Print_Titles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Foster, Paul</dc:creator>
  <cp:lastModifiedBy>Paul Foster (Finance)</cp:lastModifiedBy>
  <cp:lastPrinted>2024-02-09T12:21:48Z</cp:lastPrinted>
  <dcterms:created xsi:type="dcterms:W3CDTF">2024-02-08T09:36:59Z</dcterms:created>
  <dcterms:modified xsi:type="dcterms:W3CDTF">2024-02-12T15:52:45Z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588358-c3f1-4695-a290-e2f70d15689d_Enabled">
    <vt:lpwstr>true</vt:lpwstr>
  </property>
  <property fmtid="{D5CDD505-2E9C-101B-9397-08002B2CF9AE}" pid="3" name="MSIP_Label_c8588358-c3f1-4695-a290-e2f70d15689d_SetDate">
    <vt:lpwstr>2024-02-08T10:44:18Z</vt:lpwstr>
  </property>
  <property fmtid="{D5CDD505-2E9C-101B-9397-08002B2CF9AE}" pid="4" name="MSIP_Label_c8588358-c3f1-4695-a290-e2f70d15689d_Method">
    <vt:lpwstr>Privileged</vt:lpwstr>
  </property>
  <property fmtid="{D5CDD505-2E9C-101B-9397-08002B2CF9AE}" pid="5" name="MSIP_Label_c8588358-c3f1-4695-a290-e2f70d15689d_Name">
    <vt:lpwstr>Official – General</vt:lpwstr>
  </property>
  <property fmtid="{D5CDD505-2E9C-101B-9397-08002B2CF9AE}" pid="6" name="MSIP_Label_c8588358-c3f1-4695-a290-e2f70d15689d_SiteId">
    <vt:lpwstr>a1ba59b9-7204-48d8-a360-7770245ad4a9</vt:lpwstr>
  </property>
  <property fmtid="{D5CDD505-2E9C-101B-9397-08002B2CF9AE}" pid="7" name="MSIP_Label_c8588358-c3f1-4695-a290-e2f70d15689d_ActionId">
    <vt:lpwstr>38417372-4ddb-44b0-8604-cd76b8714ece</vt:lpwstr>
  </property>
  <property fmtid="{D5CDD505-2E9C-101B-9397-08002B2CF9AE}" pid="8" name="MSIP_Label_c8588358-c3f1-4695-a290-e2f70d15689d_ContentBits">
    <vt:lpwstr>0</vt:lpwstr>
  </property>
</Properties>
</file>